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B:\Data Science Work\project-metro\data\"/>
    </mc:Choice>
  </mc:AlternateContent>
  <xr:revisionPtr revIDLastSave="0" documentId="13_ncr:1_{89B019FA-F43B-4950-BD5D-4C8DAE304B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" sheetId="1" r:id="rId1"/>
    <sheet name="Monthly" sheetId="5" r:id="rId2"/>
    <sheet name="Saturdays" sheetId="8" r:id="rId3"/>
    <sheet name="Sundays &amp; Holidays" sheetId="9" r:id="rId4"/>
    <sheet name="Daily Total" sheetId="11" r:id="rId5"/>
    <sheet name="Weekdays" sheetId="10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4">'Daily Total'!$C$1:$E$52</definedName>
    <definedName name="_xlnm.Print_Area" localSheetId="5">Weekdays!$A$35:$AD$63</definedName>
    <definedName name="_xlnm.Print_Titles" localSheetId="5">Weekdays!$A:$A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590" i="1" l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H60" i="9"/>
  <c r="K60" i="9"/>
  <c r="O60" i="9"/>
  <c r="P60" i="9"/>
  <c r="W60" i="9"/>
  <c r="X60" i="9"/>
  <c r="G61" i="9"/>
  <c r="W61" i="9"/>
  <c r="AB9" i="9"/>
  <c r="AB17" i="9"/>
  <c r="AB21" i="9"/>
  <c r="C60" i="8"/>
  <c r="G60" i="8"/>
  <c r="K60" i="8"/>
  <c r="L60" i="8"/>
  <c r="O60" i="8"/>
  <c r="P60" i="8"/>
  <c r="S60" i="8"/>
  <c r="X60" i="8"/>
  <c r="AA60" i="8"/>
  <c r="F61" i="8"/>
  <c r="G61" i="8"/>
  <c r="J61" i="8"/>
  <c r="K61" i="8"/>
  <c r="N61" i="8"/>
  <c r="O61" i="8"/>
  <c r="R61" i="8"/>
  <c r="S61" i="8"/>
  <c r="V61" i="8"/>
  <c r="W61" i="8"/>
  <c r="Z61" i="8"/>
  <c r="AA61" i="8"/>
  <c r="AB9" i="8"/>
  <c r="AB13" i="8"/>
  <c r="AB14" i="8"/>
  <c r="AB17" i="8"/>
  <c r="AB18" i="8"/>
  <c r="AB21" i="8"/>
  <c r="AB22" i="8"/>
  <c r="AB25" i="8"/>
  <c r="AB26" i="8"/>
  <c r="B61" i="8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36" i="1"/>
  <c r="AB527" i="1"/>
  <c r="AB528" i="1"/>
  <c r="AB505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B436" i="1"/>
  <c r="C436" i="1"/>
  <c r="BK415" i="1" s="1"/>
  <c r="D436" i="1"/>
  <c r="BL414" i="1" s="1"/>
  <c r="E436" i="1"/>
  <c r="F436" i="1"/>
  <c r="G436" i="1"/>
  <c r="BO415" i="1" s="1"/>
  <c r="H436" i="1"/>
  <c r="BP417" i="1" s="1"/>
  <c r="I436" i="1"/>
  <c r="J436" i="1"/>
  <c r="K436" i="1"/>
  <c r="BS414" i="1" s="1"/>
  <c r="L436" i="1"/>
  <c r="BT414" i="1" s="1"/>
  <c r="M436" i="1"/>
  <c r="N436" i="1"/>
  <c r="O436" i="1"/>
  <c r="BW415" i="1" s="1"/>
  <c r="P436" i="1"/>
  <c r="BX427" i="1" s="1"/>
  <c r="Q436" i="1"/>
  <c r="R436" i="1"/>
  <c r="S436" i="1"/>
  <c r="CA416" i="1" s="1"/>
  <c r="T436" i="1"/>
  <c r="CB432" i="1" s="1"/>
  <c r="U436" i="1"/>
  <c r="V436" i="1"/>
  <c r="W436" i="1"/>
  <c r="X436" i="1"/>
  <c r="CF419" i="1" s="1"/>
  <c r="Y436" i="1"/>
  <c r="Z436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40" i="1"/>
  <c r="AB64" i="1" s="1"/>
  <c r="CJ52" i="1" s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C7" i="11"/>
  <c r="C8" i="11" s="1"/>
  <c r="C36" i="11" s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598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29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60" i="1"/>
  <c r="AB66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691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53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784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46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15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77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9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71" i="1"/>
  <c r="AB102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33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64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195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26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57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288" i="1"/>
  <c r="AB373" i="1"/>
  <c r="AB350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381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12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43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74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C23" i="11"/>
  <c r="C26" i="11"/>
  <c r="C27" i="11"/>
  <c r="C28" i="11"/>
  <c r="C29" i="11"/>
  <c r="C30" i="11"/>
  <c r="C31" i="11"/>
  <c r="C32" i="11"/>
  <c r="C34" i="11"/>
  <c r="C33" i="11"/>
  <c r="C35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4" i="11"/>
  <c r="C25" i="11"/>
  <c r="C37" i="11"/>
  <c r="B746" i="1"/>
  <c r="AA746" i="1"/>
  <c r="CI741" i="1" s="1"/>
  <c r="Z746" i="1"/>
  <c r="Y746" i="1"/>
  <c r="CG744" i="1" s="1"/>
  <c r="X746" i="1"/>
  <c r="W746" i="1"/>
  <c r="CE738" i="1" s="1"/>
  <c r="V746" i="1"/>
  <c r="U746" i="1"/>
  <c r="CC733" i="1" s="1"/>
  <c r="T746" i="1"/>
  <c r="S746" i="1"/>
  <c r="CA744" i="1" s="1"/>
  <c r="R746" i="1"/>
  <c r="Q746" i="1"/>
  <c r="P746" i="1"/>
  <c r="O746" i="1"/>
  <c r="BW741" i="1" s="1"/>
  <c r="N746" i="1"/>
  <c r="M746" i="1"/>
  <c r="BU732" i="1" s="1"/>
  <c r="L746" i="1"/>
  <c r="K746" i="1"/>
  <c r="BS745" i="1" s="1"/>
  <c r="J746" i="1"/>
  <c r="I746" i="1"/>
  <c r="BQ740" i="1" s="1"/>
  <c r="H746" i="1"/>
  <c r="G746" i="1"/>
  <c r="BO742" i="1" s="1"/>
  <c r="F746" i="1"/>
  <c r="E746" i="1"/>
  <c r="D746" i="1"/>
  <c r="C746" i="1"/>
  <c r="BK742" i="1" s="1"/>
  <c r="AC30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AC588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40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71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02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33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64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195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26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57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288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19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50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381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12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43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74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05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36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67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598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29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60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691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53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784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15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46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77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08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39" i="1"/>
  <c r="C8" i="5"/>
  <c r="E8" i="5"/>
  <c r="E8" i="10" s="1"/>
  <c r="G8" i="5"/>
  <c r="I8" i="5"/>
  <c r="I8" i="10" s="1"/>
  <c r="K8" i="5"/>
  <c r="M8" i="5"/>
  <c r="M8" i="10" s="1"/>
  <c r="O8" i="5"/>
  <c r="Q8" i="5"/>
  <c r="Q8" i="10" s="1"/>
  <c r="S8" i="5"/>
  <c r="U8" i="5"/>
  <c r="U8" i="10" s="1"/>
  <c r="W8" i="5"/>
  <c r="Y8" i="5"/>
  <c r="Y8" i="10" s="1"/>
  <c r="AA8" i="5"/>
  <c r="C9" i="5"/>
  <c r="E9" i="5"/>
  <c r="E9" i="10" s="1"/>
  <c r="G9" i="5"/>
  <c r="I9" i="5"/>
  <c r="I9" i="10" s="1"/>
  <c r="K9" i="5"/>
  <c r="M9" i="5"/>
  <c r="M9" i="10" s="1"/>
  <c r="O9" i="5"/>
  <c r="Q9" i="5"/>
  <c r="Q9" i="10" s="1"/>
  <c r="S9" i="5"/>
  <c r="U9" i="5"/>
  <c r="U9" i="10" s="1"/>
  <c r="W9" i="5"/>
  <c r="Y9" i="5"/>
  <c r="Y9" i="10" s="1"/>
  <c r="AA9" i="5"/>
  <c r="C10" i="5"/>
  <c r="C10" i="10" s="1"/>
  <c r="E10" i="5"/>
  <c r="G10" i="5"/>
  <c r="G10" i="10" s="1"/>
  <c r="I10" i="5"/>
  <c r="K10" i="5"/>
  <c r="K10" i="10" s="1"/>
  <c r="M10" i="5"/>
  <c r="O10" i="5"/>
  <c r="O10" i="10" s="1"/>
  <c r="Q10" i="5"/>
  <c r="S10" i="5"/>
  <c r="S10" i="10" s="1"/>
  <c r="U10" i="5"/>
  <c r="W10" i="5"/>
  <c r="W10" i="10" s="1"/>
  <c r="Y10" i="5"/>
  <c r="AA10" i="5"/>
  <c r="AA10" i="10" s="1"/>
  <c r="C11" i="5"/>
  <c r="E11" i="5"/>
  <c r="G11" i="5"/>
  <c r="G11" i="10" s="1"/>
  <c r="I11" i="5"/>
  <c r="K11" i="5"/>
  <c r="K11" i="10" s="1"/>
  <c r="M11" i="5"/>
  <c r="O11" i="5"/>
  <c r="O11" i="10" s="1"/>
  <c r="Q11" i="5"/>
  <c r="S11" i="5"/>
  <c r="S11" i="10" s="1"/>
  <c r="U11" i="5"/>
  <c r="W11" i="5"/>
  <c r="W11" i="10" s="1"/>
  <c r="Y11" i="5"/>
  <c r="AA11" i="5"/>
  <c r="AA11" i="10" s="1"/>
  <c r="C12" i="5"/>
  <c r="E12" i="5"/>
  <c r="E12" i="10" s="1"/>
  <c r="G12" i="5"/>
  <c r="I12" i="5"/>
  <c r="I12" i="10" s="1"/>
  <c r="K12" i="5"/>
  <c r="M12" i="5"/>
  <c r="M12" i="10" s="1"/>
  <c r="O12" i="5"/>
  <c r="Q12" i="5"/>
  <c r="Q12" i="10" s="1"/>
  <c r="S12" i="5"/>
  <c r="U12" i="5"/>
  <c r="U12" i="10" s="1"/>
  <c r="W12" i="5"/>
  <c r="Y12" i="5"/>
  <c r="Y12" i="10" s="1"/>
  <c r="AA12" i="5"/>
  <c r="C13" i="5"/>
  <c r="E13" i="5"/>
  <c r="E13" i="10" s="1"/>
  <c r="G13" i="5"/>
  <c r="I13" i="5"/>
  <c r="I13" i="10" s="1"/>
  <c r="K13" i="5"/>
  <c r="M13" i="5"/>
  <c r="M13" i="10" s="1"/>
  <c r="O13" i="5"/>
  <c r="Q13" i="5"/>
  <c r="Q13" i="10" s="1"/>
  <c r="S13" i="5"/>
  <c r="U13" i="5"/>
  <c r="U13" i="10" s="1"/>
  <c r="W13" i="5"/>
  <c r="Y13" i="5"/>
  <c r="Y13" i="10" s="1"/>
  <c r="AA13" i="5"/>
  <c r="C14" i="5"/>
  <c r="C14" i="10" s="1"/>
  <c r="E14" i="5"/>
  <c r="G14" i="5"/>
  <c r="G14" i="10" s="1"/>
  <c r="I14" i="5"/>
  <c r="K14" i="5"/>
  <c r="K14" i="10" s="1"/>
  <c r="M14" i="5"/>
  <c r="O14" i="5"/>
  <c r="O14" i="10" s="1"/>
  <c r="Q14" i="5"/>
  <c r="S14" i="5"/>
  <c r="S14" i="10" s="1"/>
  <c r="U14" i="5"/>
  <c r="W14" i="5"/>
  <c r="W14" i="10" s="1"/>
  <c r="Y14" i="5"/>
  <c r="AA14" i="5"/>
  <c r="AA14" i="10" s="1"/>
  <c r="C15" i="5"/>
  <c r="E15" i="5"/>
  <c r="G15" i="5"/>
  <c r="I15" i="5"/>
  <c r="K15" i="5"/>
  <c r="M15" i="5"/>
  <c r="O15" i="5"/>
  <c r="Q15" i="5"/>
  <c r="S15" i="5"/>
  <c r="U15" i="5"/>
  <c r="W15" i="5"/>
  <c r="Y15" i="5"/>
  <c r="AA15" i="5"/>
  <c r="AA15" i="10" s="1"/>
  <c r="C16" i="5"/>
  <c r="E16" i="5"/>
  <c r="E16" i="10" s="1"/>
  <c r="G16" i="5"/>
  <c r="I16" i="5"/>
  <c r="K16" i="5"/>
  <c r="M16" i="5"/>
  <c r="M16" i="10" s="1"/>
  <c r="O16" i="5"/>
  <c r="Q16" i="5"/>
  <c r="S16" i="5"/>
  <c r="U16" i="5"/>
  <c r="U16" i="10" s="1"/>
  <c r="W16" i="5"/>
  <c r="Y16" i="5"/>
  <c r="AA16" i="5"/>
  <c r="C17" i="5"/>
  <c r="E17" i="5"/>
  <c r="E17" i="10" s="1"/>
  <c r="G17" i="5"/>
  <c r="I17" i="5"/>
  <c r="I17" i="10" s="1"/>
  <c r="K17" i="5"/>
  <c r="M17" i="5"/>
  <c r="M17" i="10" s="1"/>
  <c r="O17" i="5"/>
  <c r="Q17" i="5"/>
  <c r="Q17" i="10" s="1"/>
  <c r="S17" i="5"/>
  <c r="U17" i="5"/>
  <c r="U17" i="10" s="1"/>
  <c r="W17" i="5"/>
  <c r="Y17" i="5"/>
  <c r="Y17" i="10" s="1"/>
  <c r="AA17" i="5"/>
  <c r="C18" i="5"/>
  <c r="C18" i="10" s="1"/>
  <c r="E18" i="5"/>
  <c r="G18" i="5"/>
  <c r="G18" i="10" s="1"/>
  <c r="I18" i="5"/>
  <c r="K18" i="5"/>
  <c r="K18" i="10" s="1"/>
  <c r="M18" i="5"/>
  <c r="O18" i="5"/>
  <c r="O18" i="10" s="1"/>
  <c r="Q18" i="5"/>
  <c r="S18" i="5"/>
  <c r="S18" i="10" s="1"/>
  <c r="U18" i="5"/>
  <c r="W18" i="5"/>
  <c r="W18" i="10" s="1"/>
  <c r="Y18" i="5"/>
  <c r="Y18" i="10" s="1"/>
  <c r="AA18" i="5"/>
  <c r="AA18" i="10" s="1"/>
  <c r="C19" i="5"/>
  <c r="E19" i="5"/>
  <c r="G19" i="5"/>
  <c r="G19" i="10" s="1"/>
  <c r="I19" i="5"/>
  <c r="K19" i="5"/>
  <c r="M19" i="5"/>
  <c r="O19" i="5"/>
  <c r="O19" i="10" s="1"/>
  <c r="Q19" i="5"/>
  <c r="S19" i="5"/>
  <c r="U19" i="5"/>
  <c r="W19" i="5"/>
  <c r="W19" i="10" s="1"/>
  <c r="Y19" i="5"/>
  <c r="AA19" i="5"/>
  <c r="C20" i="5"/>
  <c r="E20" i="5"/>
  <c r="E20" i="10" s="1"/>
  <c r="G20" i="5"/>
  <c r="I20" i="5"/>
  <c r="K20" i="5"/>
  <c r="M20" i="5"/>
  <c r="M20" i="10" s="1"/>
  <c r="O20" i="5"/>
  <c r="Q20" i="5"/>
  <c r="Q20" i="10" s="1"/>
  <c r="S20" i="5"/>
  <c r="U20" i="5"/>
  <c r="U20" i="10" s="1"/>
  <c r="W20" i="5"/>
  <c r="Y20" i="5"/>
  <c r="AA20" i="5"/>
  <c r="C21" i="5"/>
  <c r="E21" i="5"/>
  <c r="E21" i="10" s="1"/>
  <c r="G21" i="5"/>
  <c r="I21" i="5"/>
  <c r="I21" i="10" s="1"/>
  <c r="K21" i="5"/>
  <c r="M21" i="5"/>
  <c r="M21" i="10" s="1"/>
  <c r="O21" i="5"/>
  <c r="Q21" i="5"/>
  <c r="Q21" i="10" s="1"/>
  <c r="S21" i="5"/>
  <c r="U21" i="5"/>
  <c r="U21" i="10" s="1"/>
  <c r="W21" i="5"/>
  <c r="Y21" i="5"/>
  <c r="Y21" i="10" s="1"/>
  <c r="AA21" i="5"/>
  <c r="C22" i="5"/>
  <c r="C22" i="10" s="1"/>
  <c r="E22" i="5"/>
  <c r="G22" i="5"/>
  <c r="G22" i="10" s="1"/>
  <c r="I22" i="5"/>
  <c r="I22" i="10" s="1"/>
  <c r="K22" i="5"/>
  <c r="K22" i="10" s="1"/>
  <c r="M22" i="5"/>
  <c r="O22" i="5"/>
  <c r="O22" i="10" s="1"/>
  <c r="Q22" i="5"/>
  <c r="Q22" i="10" s="1"/>
  <c r="S22" i="5"/>
  <c r="S22" i="10" s="1"/>
  <c r="U22" i="5"/>
  <c r="W22" i="5"/>
  <c r="W22" i="10" s="1"/>
  <c r="Y22" i="5"/>
  <c r="Y22" i="10" s="1"/>
  <c r="AA22" i="5"/>
  <c r="AA22" i="10" s="1"/>
  <c r="C23" i="5"/>
  <c r="E23" i="5"/>
  <c r="G23" i="5"/>
  <c r="G23" i="10" s="1"/>
  <c r="I23" i="5"/>
  <c r="K23" i="5"/>
  <c r="M23" i="5"/>
  <c r="O23" i="5"/>
  <c r="O23" i="10" s="1"/>
  <c r="Q23" i="5"/>
  <c r="S23" i="5"/>
  <c r="S23" i="10" s="1"/>
  <c r="U23" i="5"/>
  <c r="W23" i="5"/>
  <c r="W23" i="10" s="1"/>
  <c r="Y23" i="5"/>
  <c r="AA23" i="5"/>
  <c r="C24" i="5"/>
  <c r="E24" i="5"/>
  <c r="E24" i="10" s="1"/>
  <c r="G24" i="5"/>
  <c r="I24" i="5"/>
  <c r="K24" i="5"/>
  <c r="M24" i="5"/>
  <c r="M24" i="10" s="1"/>
  <c r="O24" i="5"/>
  <c r="Q24" i="5"/>
  <c r="S24" i="5"/>
  <c r="U24" i="5"/>
  <c r="U24" i="10" s="1"/>
  <c r="W24" i="5"/>
  <c r="Y24" i="5"/>
  <c r="AA24" i="5"/>
  <c r="C25" i="5"/>
  <c r="E25" i="5"/>
  <c r="E25" i="10" s="1"/>
  <c r="G25" i="5"/>
  <c r="I25" i="5"/>
  <c r="I25" i="10" s="1"/>
  <c r="K25" i="5"/>
  <c r="M25" i="5"/>
  <c r="M25" i="10" s="1"/>
  <c r="O25" i="5"/>
  <c r="Q25" i="5"/>
  <c r="Q25" i="10" s="1"/>
  <c r="S25" i="5"/>
  <c r="U25" i="5"/>
  <c r="U25" i="10" s="1"/>
  <c r="W25" i="5"/>
  <c r="Y25" i="5"/>
  <c r="Y25" i="10" s="1"/>
  <c r="AA25" i="5"/>
  <c r="C26" i="5"/>
  <c r="C26" i="10" s="1"/>
  <c r="E26" i="5"/>
  <c r="G26" i="5"/>
  <c r="G26" i="10" s="1"/>
  <c r="I26" i="5"/>
  <c r="I26" i="10" s="1"/>
  <c r="K26" i="5"/>
  <c r="K26" i="10" s="1"/>
  <c r="M26" i="5"/>
  <c r="O26" i="5"/>
  <c r="O26" i="10" s="1"/>
  <c r="Q26" i="5"/>
  <c r="Q26" i="10" s="1"/>
  <c r="S26" i="5"/>
  <c r="S26" i="10" s="1"/>
  <c r="U26" i="5"/>
  <c r="W26" i="5"/>
  <c r="W26" i="10" s="1"/>
  <c r="Y26" i="5"/>
  <c r="Y26" i="10" s="1"/>
  <c r="AA26" i="5"/>
  <c r="AA26" i="10" s="1"/>
  <c r="C27" i="5"/>
  <c r="E27" i="5"/>
  <c r="G27" i="5"/>
  <c r="G27" i="10" s="1"/>
  <c r="I27" i="5"/>
  <c r="K27" i="5"/>
  <c r="K27" i="10" s="1"/>
  <c r="M27" i="5"/>
  <c r="O27" i="5"/>
  <c r="O27" i="10" s="1"/>
  <c r="Q27" i="5"/>
  <c r="S27" i="5"/>
  <c r="S27" i="10" s="1"/>
  <c r="U27" i="5"/>
  <c r="W27" i="5"/>
  <c r="W27" i="10" s="1"/>
  <c r="Y27" i="5"/>
  <c r="AA27" i="5"/>
  <c r="C28" i="5"/>
  <c r="E28" i="5"/>
  <c r="E28" i="10" s="1"/>
  <c r="G28" i="5"/>
  <c r="I28" i="5"/>
  <c r="K28" i="5"/>
  <c r="M28" i="5"/>
  <c r="M28" i="10" s="1"/>
  <c r="O28" i="5"/>
  <c r="Q28" i="5"/>
  <c r="S28" i="5"/>
  <c r="U28" i="5"/>
  <c r="U28" i="10" s="1"/>
  <c r="W28" i="5"/>
  <c r="Y28" i="5"/>
  <c r="AA28" i="5"/>
  <c r="C29" i="5"/>
  <c r="E29" i="5"/>
  <c r="E29" i="10" s="1"/>
  <c r="E61" i="10" s="1"/>
  <c r="G29" i="5"/>
  <c r="I29" i="5"/>
  <c r="I29" i="10" s="1"/>
  <c r="I61" i="10" s="1"/>
  <c r="K29" i="5"/>
  <c r="M29" i="5"/>
  <c r="M29" i="10" s="1"/>
  <c r="M61" i="10" s="1"/>
  <c r="O29" i="5"/>
  <c r="Q29" i="5"/>
  <c r="Q29" i="10" s="1"/>
  <c r="Q61" i="10" s="1"/>
  <c r="S29" i="5"/>
  <c r="U29" i="5"/>
  <c r="U29" i="10" s="1"/>
  <c r="U61" i="10" s="1"/>
  <c r="W29" i="5"/>
  <c r="Y29" i="5"/>
  <c r="Y29" i="10" s="1"/>
  <c r="Y61" i="10" s="1"/>
  <c r="AA29" i="5"/>
  <c r="C30" i="5"/>
  <c r="E30" i="5"/>
  <c r="G30" i="5"/>
  <c r="I30" i="5"/>
  <c r="K30" i="5"/>
  <c r="M30" i="5"/>
  <c r="O30" i="5"/>
  <c r="Q30" i="5"/>
  <c r="S30" i="5"/>
  <c r="U30" i="5"/>
  <c r="W30" i="5"/>
  <c r="Y30" i="5"/>
  <c r="AA30" i="5"/>
  <c r="C7" i="5"/>
  <c r="E7" i="5"/>
  <c r="G7" i="5"/>
  <c r="G7" i="10" s="1"/>
  <c r="I7" i="5"/>
  <c r="K7" i="5"/>
  <c r="M7" i="5"/>
  <c r="O7" i="5"/>
  <c r="O7" i="10" s="1"/>
  <c r="Q7" i="5"/>
  <c r="S7" i="5"/>
  <c r="U7" i="5"/>
  <c r="W7" i="5"/>
  <c r="W7" i="10" s="1"/>
  <c r="Y7" i="5"/>
  <c r="AA7" i="5"/>
  <c r="AA963" i="1"/>
  <c r="CI958" i="1" s="1"/>
  <c r="Z963" i="1"/>
  <c r="Y963" i="1"/>
  <c r="CG945" i="1" s="1"/>
  <c r="X963" i="1"/>
  <c r="W963" i="1"/>
  <c r="CE956" i="1" s="1"/>
  <c r="V963" i="1"/>
  <c r="U963" i="1"/>
  <c r="CC943" i="1" s="1"/>
  <c r="T963" i="1"/>
  <c r="S963" i="1"/>
  <c r="CA958" i="1" s="1"/>
  <c r="R963" i="1"/>
  <c r="Q963" i="1"/>
  <c r="BY959" i="1" s="1"/>
  <c r="P963" i="1"/>
  <c r="O963" i="1"/>
  <c r="BW941" i="1" s="1"/>
  <c r="N963" i="1"/>
  <c r="M963" i="1"/>
  <c r="BU954" i="1" s="1"/>
  <c r="L963" i="1"/>
  <c r="K963" i="1"/>
  <c r="BS945" i="1" s="1"/>
  <c r="J963" i="1"/>
  <c r="I963" i="1"/>
  <c r="BQ948" i="1" s="1"/>
  <c r="H963" i="1"/>
  <c r="G963" i="1"/>
  <c r="BO949" i="1" s="1"/>
  <c r="F963" i="1"/>
  <c r="E963" i="1"/>
  <c r="BM948" i="1" s="1"/>
  <c r="D963" i="1"/>
  <c r="C963" i="1"/>
  <c r="BK945" i="1" s="1"/>
  <c r="B963" i="1"/>
  <c r="AA932" i="1"/>
  <c r="CI918" i="1" s="1"/>
  <c r="Z932" i="1"/>
  <c r="Y932" i="1"/>
  <c r="X932" i="1"/>
  <c r="W932" i="1"/>
  <c r="CE918" i="1" s="1"/>
  <c r="V932" i="1"/>
  <c r="U932" i="1"/>
  <c r="T932" i="1"/>
  <c r="S932" i="1"/>
  <c r="CA920" i="1" s="1"/>
  <c r="R932" i="1"/>
  <c r="Q932" i="1"/>
  <c r="P932" i="1"/>
  <c r="O932" i="1"/>
  <c r="N932" i="1"/>
  <c r="M932" i="1"/>
  <c r="L932" i="1"/>
  <c r="K932" i="1"/>
  <c r="BS931" i="1" s="1"/>
  <c r="J932" i="1"/>
  <c r="I932" i="1"/>
  <c r="H932" i="1"/>
  <c r="G932" i="1"/>
  <c r="BO914" i="1" s="1"/>
  <c r="F932" i="1"/>
  <c r="E932" i="1"/>
  <c r="D932" i="1"/>
  <c r="C932" i="1"/>
  <c r="BK910" i="1" s="1"/>
  <c r="B932" i="1"/>
  <c r="AA901" i="1"/>
  <c r="Z901" i="1"/>
  <c r="Y901" i="1"/>
  <c r="CG897" i="1" s="1"/>
  <c r="X901" i="1"/>
  <c r="W901" i="1"/>
  <c r="V901" i="1"/>
  <c r="U901" i="1"/>
  <c r="T901" i="1"/>
  <c r="S901" i="1"/>
  <c r="CA891" i="1" s="1"/>
  <c r="R901" i="1"/>
  <c r="Q901" i="1"/>
  <c r="BY897" i="1" s="1"/>
  <c r="P901" i="1"/>
  <c r="O901" i="1"/>
  <c r="BW895" i="1" s="1"/>
  <c r="N901" i="1"/>
  <c r="M901" i="1"/>
  <c r="BU895" i="1" s="1"/>
  <c r="L901" i="1"/>
  <c r="K901" i="1"/>
  <c r="BS883" i="1" s="1"/>
  <c r="J901" i="1"/>
  <c r="I901" i="1"/>
  <c r="H901" i="1"/>
  <c r="G901" i="1"/>
  <c r="BO892" i="1" s="1"/>
  <c r="F901" i="1"/>
  <c r="E901" i="1"/>
  <c r="BM879" i="1" s="1"/>
  <c r="D901" i="1"/>
  <c r="C901" i="1"/>
  <c r="BK894" i="1" s="1"/>
  <c r="B901" i="1"/>
  <c r="AA870" i="1"/>
  <c r="CI869" i="1" s="1"/>
  <c r="Z870" i="1"/>
  <c r="CH856" i="1" s="1"/>
  <c r="Y870" i="1"/>
  <c r="CG862" i="1" s="1"/>
  <c r="X870" i="1"/>
  <c r="W870" i="1"/>
  <c r="CE851" i="1" s="1"/>
  <c r="V870" i="1"/>
  <c r="CD864" i="1" s="1"/>
  <c r="U870" i="1"/>
  <c r="CC851" i="1" s="1"/>
  <c r="T870" i="1"/>
  <c r="S870" i="1"/>
  <c r="CA855" i="1" s="1"/>
  <c r="R870" i="1"/>
  <c r="BZ855" i="1" s="1"/>
  <c r="Q870" i="1"/>
  <c r="BY868" i="1" s="1"/>
  <c r="P870" i="1"/>
  <c r="O870" i="1"/>
  <c r="BW863" i="1" s="1"/>
  <c r="N870" i="1"/>
  <c r="BV860" i="1" s="1"/>
  <c r="M870" i="1"/>
  <c r="BU861" i="1" s="1"/>
  <c r="L870" i="1"/>
  <c r="K870" i="1"/>
  <c r="BS862" i="1" s="1"/>
  <c r="J870" i="1"/>
  <c r="BR869" i="1" s="1"/>
  <c r="I870" i="1"/>
  <c r="BQ867" i="1" s="1"/>
  <c r="H870" i="1"/>
  <c r="G870" i="1"/>
  <c r="BO867" i="1" s="1"/>
  <c r="F870" i="1"/>
  <c r="BN865" i="1" s="1"/>
  <c r="E870" i="1"/>
  <c r="BM850" i="1" s="1"/>
  <c r="D870" i="1"/>
  <c r="C870" i="1"/>
  <c r="BK860" i="1" s="1"/>
  <c r="B870" i="1"/>
  <c r="BJ849" i="1" s="1"/>
  <c r="AA839" i="1"/>
  <c r="CI818" i="1" s="1"/>
  <c r="Z839" i="1"/>
  <c r="Y839" i="1"/>
  <c r="CG833" i="1" s="1"/>
  <c r="X839" i="1"/>
  <c r="W839" i="1"/>
  <c r="CE833" i="1" s="1"/>
  <c r="V839" i="1"/>
  <c r="U839" i="1"/>
  <c r="CC834" i="1" s="1"/>
  <c r="T839" i="1"/>
  <c r="S839" i="1"/>
  <c r="R839" i="1"/>
  <c r="Q839" i="1"/>
  <c r="P839" i="1"/>
  <c r="O839" i="1"/>
  <c r="BW827" i="1" s="1"/>
  <c r="N839" i="1"/>
  <c r="M839" i="1"/>
  <c r="BU835" i="1" s="1"/>
  <c r="L839" i="1"/>
  <c r="BT831" i="1" s="1"/>
  <c r="K839" i="1"/>
  <c r="J839" i="1"/>
  <c r="I839" i="1"/>
  <c r="BQ837" i="1" s="1"/>
  <c r="H839" i="1"/>
  <c r="G839" i="1"/>
  <c r="BO816" i="1" s="1"/>
  <c r="F839" i="1"/>
  <c r="E839" i="1"/>
  <c r="BM821" i="1" s="1"/>
  <c r="D839" i="1"/>
  <c r="C839" i="1"/>
  <c r="BK822" i="1" s="1"/>
  <c r="B839" i="1"/>
  <c r="AA808" i="1"/>
  <c r="CI804" i="1" s="1"/>
  <c r="Z808" i="1"/>
  <c r="Y808" i="1"/>
  <c r="CG804" i="1" s="1"/>
  <c r="X808" i="1"/>
  <c r="CF798" i="1" s="1"/>
  <c r="W808" i="1"/>
  <c r="CE795" i="1" s="1"/>
  <c r="V808" i="1"/>
  <c r="U808" i="1"/>
  <c r="CC804" i="1" s="1"/>
  <c r="T808" i="1"/>
  <c r="CB799" i="1" s="1"/>
  <c r="S808" i="1"/>
  <c r="CA805" i="1" s="1"/>
  <c r="R808" i="1"/>
  <c r="Q808" i="1"/>
  <c r="BY795" i="1" s="1"/>
  <c r="P808" i="1"/>
  <c r="BX791" i="1" s="1"/>
  <c r="O808" i="1"/>
  <c r="BW790" i="1" s="1"/>
  <c r="N808" i="1"/>
  <c r="M808" i="1"/>
  <c r="BU788" i="1" s="1"/>
  <c r="L808" i="1"/>
  <c r="BT807" i="1" s="1"/>
  <c r="K808" i="1"/>
  <c r="BS792" i="1" s="1"/>
  <c r="J808" i="1"/>
  <c r="I808" i="1"/>
  <c r="BQ792" i="1" s="1"/>
  <c r="H808" i="1"/>
  <c r="BP789" i="1" s="1"/>
  <c r="G808" i="1"/>
  <c r="BO805" i="1" s="1"/>
  <c r="F808" i="1"/>
  <c r="E808" i="1"/>
  <c r="BM800" i="1" s="1"/>
  <c r="D808" i="1"/>
  <c r="BL791" i="1" s="1"/>
  <c r="C808" i="1"/>
  <c r="BK792" i="1" s="1"/>
  <c r="B808" i="1"/>
  <c r="AA777" i="1"/>
  <c r="CI769" i="1" s="1"/>
  <c r="Z777" i="1"/>
  <c r="Y777" i="1"/>
  <c r="X777" i="1"/>
  <c r="CF773" i="1" s="1"/>
  <c r="W777" i="1"/>
  <c r="CE772" i="1" s="1"/>
  <c r="V777" i="1"/>
  <c r="U777" i="1"/>
  <c r="CC764" i="1" s="1"/>
  <c r="T777" i="1"/>
  <c r="CB766" i="1" s="1"/>
  <c r="S777" i="1"/>
  <c r="CA771" i="1" s="1"/>
  <c r="R777" i="1"/>
  <c r="Q777" i="1"/>
  <c r="P777" i="1"/>
  <c r="BX760" i="1" s="1"/>
  <c r="O777" i="1"/>
  <c r="BW770" i="1" s="1"/>
  <c r="N777" i="1"/>
  <c r="M777" i="1"/>
  <c r="L777" i="1"/>
  <c r="BT768" i="1" s="1"/>
  <c r="K777" i="1"/>
  <c r="BS769" i="1" s="1"/>
  <c r="J777" i="1"/>
  <c r="I777" i="1"/>
  <c r="H777" i="1"/>
  <c r="BP776" i="1" s="1"/>
  <c r="G777" i="1"/>
  <c r="BO772" i="1" s="1"/>
  <c r="F777" i="1"/>
  <c r="E777" i="1"/>
  <c r="D777" i="1"/>
  <c r="BL770" i="1" s="1"/>
  <c r="C777" i="1"/>
  <c r="BK771" i="1" s="1"/>
  <c r="B777" i="1"/>
  <c r="AA715" i="1"/>
  <c r="CI691" i="1" s="1"/>
  <c r="Z715" i="1"/>
  <c r="Y715" i="1"/>
  <c r="CG698" i="1" s="1"/>
  <c r="X715" i="1"/>
  <c r="CF703" i="1" s="1"/>
  <c r="W715" i="1"/>
  <c r="CE708" i="1" s="1"/>
  <c r="V715" i="1"/>
  <c r="U715" i="1"/>
  <c r="CC706" i="1" s="1"/>
  <c r="T715" i="1"/>
  <c r="CB707" i="1" s="1"/>
  <c r="S715" i="1"/>
  <c r="CA710" i="1" s="1"/>
  <c r="R715" i="1"/>
  <c r="Q715" i="1"/>
  <c r="BY710" i="1" s="1"/>
  <c r="P715" i="1"/>
  <c r="BX707" i="1" s="1"/>
  <c r="O715" i="1"/>
  <c r="BW699" i="1" s="1"/>
  <c r="N715" i="1"/>
  <c r="M715" i="1"/>
  <c r="BU713" i="1" s="1"/>
  <c r="L715" i="1"/>
  <c r="BT691" i="1" s="1"/>
  <c r="K715" i="1"/>
  <c r="BS693" i="1" s="1"/>
  <c r="J715" i="1"/>
  <c r="I715" i="1"/>
  <c r="BQ702" i="1" s="1"/>
  <c r="H715" i="1"/>
  <c r="BP699" i="1" s="1"/>
  <c r="G715" i="1"/>
  <c r="BO711" i="1" s="1"/>
  <c r="F715" i="1"/>
  <c r="E715" i="1"/>
  <c r="BM698" i="1" s="1"/>
  <c r="D715" i="1"/>
  <c r="BL701" i="1" s="1"/>
  <c r="C715" i="1"/>
  <c r="BK691" i="1" s="1"/>
  <c r="B715" i="1"/>
  <c r="AA684" i="1"/>
  <c r="Z684" i="1"/>
  <c r="CH680" i="1" s="1"/>
  <c r="Y684" i="1"/>
  <c r="CG675" i="1" s="1"/>
  <c r="X684" i="1"/>
  <c r="W684" i="1"/>
  <c r="V684" i="1"/>
  <c r="CD667" i="1" s="1"/>
  <c r="U684" i="1"/>
  <c r="CC672" i="1" s="1"/>
  <c r="T684" i="1"/>
  <c r="S684" i="1"/>
  <c r="R684" i="1"/>
  <c r="BZ674" i="1" s="1"/>
  <c r="Q684" i="1"/>
  <c r="BY675" i="1" s="1"/>
  <c r="P684" i="1"/>
  <c r="O684" i="1"/>
  <c r="N684" i="1"/>
  <c r="BV667" i="1" s="1"/>
  <c r="M684" i="1"/>
  <c r="BU672" i="1" s="1"/>
  <c r="L684" i="1"/>
  <c r="K684" i="1"/>
  <c r="J684" i="1"/>
  <c r="BR681" i="1" s="1"/>
  <c r="I684" i="1"/>
  <c r="BQ664" i="1" s="1"/>
  <c r="H684" i="1"/>
  <c r="G684" i="1"/>
  <c r="F684" i="1"/>
  <c r="BN670" i="1" s="1"/>
  <c r="E684" i="1"/>
  <c r="BM667" i="1" s="1"/>
  <c r="D684" i="1"/>
  <c r="C684" i="1"/>
  <c r="B684" i="1"/>
  <c r="BJ678" i="1" s="1"/>
  <c r="AA653" i="1"/>
  <c r="CI640" i="1" s="1"/>
  <c r="Z653" i="1"/>
  <c r="Y653" i="1"/>
  <c r="CG643" i="1" s="1"/>
  <c r="X653" i="1"/>
  <c r="CF646" i="1" s="1"/>
  <c r="W653" i="1"/>
  <c r="CE643" i="1" s="1"/>
  <c r="V653" i="1"/>
  <c r="U653" i="1"/>
  <c r="CC631" i="1" s="1"/>
  <c r="T653" i="1"/>
  <c r="CB652" i="1" s="1"/>
  <c r="S653" i="1"/>
  <c r="CA638" i="1" s="1"/>
  <c r="R653" i="1"/>
  <c r="Q653" i="1"/>
  <c r="BY639" i="1" s="1"/>
  <c r="P653" i="1"/>
  <c r="BX647" i="1" s="1"/>
  <c r="O653" i="1"/>
  <c r="BW637" i="1" s="1"/>
  <c r="N653" i="1"/>
  <c r="M653" i="1"/>
  <c r="BU647" i="1" s="1"/>
  <c r="L653" i="1"/>
  <c r="BT646" i="1" s="1"/>
  <c r="K653" i="1"/>
  <c r="BS631" i="1" s="1"/>
  <c r="J653" i="1"/>
  <c r="I653" i="1"/>
  <c r="BQ644" i="1" s="1"/>
  <c r="H653" i="1"/>
  <c r="BP640" i="1" s="1"/>
  <c r="G653" i="1"/>
  <c r="BO630" i="1" s="1"/>
  <c r="F653" i="1"/>
  <c r="E653" i="1"/>
  <c r="BM650" i="1" s="1"/>
  <c r="D653" i="1"/>
  <c r="BL637" i="1" s="1"/>
  <c r="C653" i="1"/>
  <c r="BK642" i="1" s="1"/>
  <c r="B653" i="1"/>
  <c r="AA622" i="1"/>
  <c r="Z622" i="1"/>
  <c r="CH607" i="1" s="1"/>
  <c r="Y622" i="1"/>
  <c r="CG603" i="1" s="1"/>
  <c r="X622" i="1"/>
  <c r="W622" i="1"/>
  <c r="V622" i="1"/>
  <c r="CD606" i="1" s="1"/>
  <c r="U622" i="1"/>
  <c r="CC613" i="1" s="1"/>
  <c r="T622" i="1"/>
  <c r="S622" i="1"/>
  <c r="R622" i="1"/>
  <c r="BZ606" i="1" s="1"/>
  <c r="Q622" i="1"/>
  <c r="BY613" i="1" s="1"/>
  <c r="P622" i="1"/>
  <c r="O622" i="1"/>
  <c r="N622" i="1"/>
  <c r="M622" i="1"/>
  <c r="BU617" i="1" s="1"/>
  <c r="L622" i="1"/>
  <c r="K622" i="1"/>
  <c r="J622" i="1"/>
  <c r="BR605" i="1" s="1"/>
  <c r="I622" i="1"/>
  <c r="BQ608" i="1" s="1"/>
  <c r="H622" i="1"/>
  <c r="G622" i="1"/>
  <c r="F622" i="1"/>
  <c r="BN599" i="1" s="1"/>
  <c r="E622" i="1"/>
  <c r="BM611" i="1" s="1"/>
  <c r="D622" i="1"/>
  <c r="C622" i="1"/>
  <c r="B622" i="1"/>
  <c r="BJ598" i="1" s="1"/>
  <c r="AA591" i="1"/>
  <c r="CI586" i="1" s="1"/>
  <c r="Z591" i="1"/>
  <c r="Y591" i="1"/>
  <c r="X591" i="1"/>
  <c r="CF582" i="1" s="1"/>
  <c r="W591" i="1"/>
  <c r="V591" i="1"/>
  <c r="CD567" i="1" s="1"/>
  <c r="U591" i="1"/>
  <c r="CC568" i="1" s="1"/>
  <c r="T591" i="1"/>
  <c r="CB571" i="1" s="1"/>
  <c r="S591" i="1"/>
  <c r="R591" i="1"/>
  <c r="BZ576" i="1" s="1"/>
  <c r="Q591" i="1"/>
  <c r="BY567" i="1" s="1"/>
  <c r="P591" i="1"/>
  <c r="O591" i="1"/>
  <c r="BW585" i="1" s="1"/>
  <c r="N591" i="1"/>
  <c r="M591" i="1"/>
  <c r="BU587" i="1" s="1"/>
  <c r="L591" i="1"/>
  <c r="K591" i="1"/>
  <c r="BS577" i="1" s="1"/>
  <c r="J591" i="1"/>
  <c r="BR582" i="1" s="1"/>
  <c r="I591" i="1"/>
  <c r="BQ569" i="1" s="1"/>
  <c r="H591" i="1"/>
  <c r="BP573" i="1" s="1"/>
  <c r="G591" i="1"/>
  <c r="BO582" i="1" s="1"/>
  <c r="F591" i="1"/>
  <c r="E591" i="1"/>
  <c r="BM568" i="1" s="1"/>
  <c r="D591" i="1"/>
  <c r="C591" i="1"/>
  <c r="B591" i="1"/>
  <c r="AA560" i="1"/>
  <c r="Z560" i="1"/>
  <c r="Y560" i="1"/>
  <c r="CG552" i="1" s="1"/>
  <c r="X560" i="1"/>
  <c r="CF544" i="1" s="1"/>
  <c r="W560" i="1"/>
  <c r="V560" i="1"/>
  <c r="U560" i="1"/>
  <c r="T560" i="1"/>
  <c r="CB551" i="1" s="1"/>
  <c r="S560" i="1"/>
  <c r="R560" i="1"/>
  <c r="Q560" i="1"/>
  <c r="BY556" i="1" s="1"/>
  <c r="P560" i="1"/>
  <c r="BX544" i="1" s="1"/>
  <c r="O560" i="1"/>
  <c r="N560" i="1"/>
  <c r="M560" i="1"/>
  <c r="L560" i="1"/>
  <c r="BT546" i="1" s="1"/>
  <c r="K560" i="1"/>
  <c r="BS542" i="1" s="1"/>
  <c r="J560" i="1"/>
  <c r="I560" i="1"/>
  <c r="BQ558" i="1" s="1"/>
  <c r="H560" i="1"/>
  <c r="BP544" i="1" s="1"/>
  <c r="G560" i="1"/>
  <c r="F560" i="1"/>
  <c r="E560" i="1"/>
  <c r="BM537" i="1" s="1"/>
  <c r="D560" i="1"/>
  <c r="BL557" i="1" s="1"/>
  <c r="C560" i="1"/>
  <c r="B560" i="1"/>
  <c r="BJ548" i="1" s="1"/>
  <c r="AA529" i="1"/>
  <c r="CI521" i="1" s="1"/>
  <c r="Z529" i="1"/>
  <c r="Y529" i="1"/>
  <c r="X529" i="1"/>
  <c r="CF519" i="1" s="1"/>
  <c r="W529" i="1"/>
  <c r="CE519" i="1" s="1"/>
  <c r="V529" i="1"/>
  <c r="U529" i="1"/>
  <c r="T529" i="1"/>
  <c r="CB516" i="1" s="1"/>
  <c r="S529" i="1"/>
  <c r="CA513" i="1" s="1"/>
  <c r="R529" i="1"/>
  <c r="Q529" i="1"/>
  <c r="BY515" i="1" s="1"/>
  <c r="P529" i="1"/>
  <c r="BX517" i="1" s="1"/>
  <c r="O529" i="1"/>
  <c r="BW528" i="1" s="1"/>
  <c r="N529" i="1"/>
  <c r="M529" i="1"/>
  <c r="BU507" i="1" s="1"/>
  <c r="L529" i="1"/>
  <c r="BT505" i="1" s="1"/>
  <c r="K529" i="1"/>
  <c r="BS508" i="1" s="1"/>
  <c r="J529" i="1"/>
  <c r="I529" i="1"/>
  <c r="BQ515" i="1" s="1"/>
  <c r="H529" i="1"/>
  <c r="BP515" i="1" s="1"/>
  <c r="G529" i="1"/>
  <c r="BO526" i="1" s="1"/>
  <c r="F529" i="1"/>
  <c r="E529" i="1"/>
  <c r="BM523" i="1" s="1"/>
  <c r="D529" i="1"/>
  <c r="BL508" i="1" s="1"/>
  <c r="C529" i="1"/>
  <c r="BK513" i="1" s="1"/>
  <c r="B529" i="1"/>
  <c r="AA498" i="1"/>
  <c r="Z498" i="1"/>
  <c r="Y498" i="1"/>
  <c r="CG485" i="1" s="1"/>
  <c r="X498" i="1"/>
  <c r="W498" i="1"/>
  <c r="V498" i="1"/>
  <c r="U498" i="1"/>
  <c r="CC478" i="1" s="1"/>
  <c r="T498" i="1"/>
  <c r="CB494" i="1" s="1"/>
  <c r="S498" i="1"/>
  <c r="R498" i="1"/>
  <c r="Q498" i="1"/>
  <c r="P498" i="1"/>
  <c r="BX494" i="1" s="1"/>
  <c r="O498" i="1"/>
  <c r="N498" i="1"/>
  <c r="M498" i="1"/>
  <c r="BU480" i="1" s="1"/>
  <c r="L498" i="1"/>
  <c r="K498" i="1"/>
  <c r="J498" i="1"/>
  <c r="I498" i="1"/>
  <c r="H498" i="1"/>
  <c r="BP483" i="1" s="1"/>
  <c r="G498" i="1"/>
  <c r="F498" i="1"/>
  <c r="E498" i="1"/>
  <c r="BM481" i="1" s="1"/>
  <c r="D498" i="1"/>
  <c r="BL478" i="1" s="1"/>
  <c r="C498" i="1"/>
  <c r="B498" i="1"/>
  <c r="AA467" i="1"/>
  <c r="Z467" i="1"/>
  <c r="CH445" i="1" s="1"/>
  <c r="Y467" i="1"/>
  <c r="CG464" i="1" s="1"/>
  <c r="X467" i="1"/>
  <c r="CF465" i="1" s="1"/>
  <c r="W467" i="1"/>
  <c r="CE465" i="1" s="1"/>
  <c r="V467" i="1"/>
  <c r="U467" i="1"/>
  <c r="CC458" i="1" s="1"/>
  <c r="T467" i="1"/>
  <c r="CB464" i="1" s="1"/>
  <c r="S467" i="1"/>
  <c r="CA462" i="1" s="1"/>
  <c r="R467" i="1"/>
  <c r="BZ464" i="1" s="1"/>
  <c r="Q467" i="1"/>
  <c r="BY457" i="1" s="1"/>
  <c r="P467" i="1"/>
  <c r="BX463" i="1" s="1"/>
  <c r="O467" i="1"/>
  <c r="BW458" i="1" s="1"/>
  <c r="N467" i="1"/>
  <c r="BV463" i="1" s="1"/>
  <c r="M467" i="1"/>
  <c r="BU456" i="1" s="1"/>
  <c r="L467" i="1"/>
  <c r="BT466" i="1" s="1"/>
  <c r="K467" i="1"/>
  <c r="BS463" i="1" s="1"/>
  <c r="J467" i="1"/>
  <c r="BR449" i="1" s="1"/>
  <c r="I467" i="1"/>
  <c r="BQ450" i="1" s="1"/>
  <c r="H467" i="1"/>
  <c r="BP465" i="1" s="1"/>
  <c r="G467" i="1"/>
  <c r="F467" i="1"/>
  <c r="E467" i="1"/>
  <c r="BM449" i="1" s="1"/>
  <c r="D467" i="1"/>
  <c r="BL464" i="1" s="1"/>
  <c r="C467" i="1"/>
  <c r="BK460" i="1" s="1"/>
  <c r="B467" i="1"/>
  <c r="AA436" i="1"/>
  <c r="CI415" i="1" s="1"/>
  <c r="AA405" i="1"/>
  <c r="CI399" i="1" s="1"/>
  <c r="Z405" i="1"/>
  <c r="CH383" i="1" s="1"/>
  <c r="Y405" i="1"/>
  <c r="CG383" i="1" s="1"/>
  <c r="X405" i="1"/>
  <c r="CF400" i="1" s="1"/>
  <c r="W405" i="1"/>
  <c r="V405" i="1"/>
  <c r="CD395" i="1" s="1"/>
  <c r="U405" i="1"/>
  <c r="CC394" i="1" s="1"/>
  <c r="T405" i="1"/>
  <c r="CB395" i="1" s="1"/>
  <c r="S405" i="1"/>
  <c r="CA385" i="1" s="1"/>
  <c r="R405" i="1"/>
  <c r="BZ384" i="1" s="1"/>
  <c r="Q405" i="1"/>
  <c r="BY389" i="1" s="1"/>
  <c r="P405" i="1"/>
  <c r="BX398" i="1" s="1"/>
  <c r="O405" i="1"/>
  <c r="N405" i="1"/>
  <c r="BV385" i="1" s="1"/>
  <c r="M405" i="1"/>
  <c r="BU388" i="1" s="1"/>
  <c r="L405" i="1"/>
  <c r="BT397" i="1" s="1"/>
  <c r="K405" i="1"/>
  <c r="J405" i="1"/>
  <c r="BR399" i="1" s="1"/>
  <c r="I405" i="1"/>
  <c r="BQ388" i="1" s="1"/>
  <c r="H405" i="1"/>
  <c r="BP393" i="1" s="1"/>
  <c r="G405" i="1"/>
  <c r="BO392" i="1" s="1"/>
  <c r="F405" i="1"/>
  <c r="BN393" i="1" s="1"/>
  <c r="E405" i="1"/>
  <c r="BM403" i="1" s="1"/>
  <c r="D405" i="1"/>
  <c r="BL399" i="1" s="1"/>
  <c r="C405" i="1"/>
  <c r="B405" i="1"/>
  <c r="BJ402" i="1" s="1"/>
  <c r="C374" i="1"/>
  <c r="BK362" i="1" s="1"/>
  <c r="D374" i="1"/>
  <c r="BL360" i="1" s="1"/>
  <c r="E374" i="1"/>
  <c r="F374" i="1"/>
  <c r="BN372" i="1" s="1"/>
  <c r="G374" i="1"/>
  <c r="BO366" i="1" s="1"/>
  <c r="H374" i="1"/>
  <c r="BP365" i="1" s="1"/>
  <c r="I374" i="1"/>
  <c r="J374" i="1"/>
  <c r="BR363" i="1" s="1"/>
  <c r="K374" i="1"/>
  <c r="BS368" i="1" s="1"/>
  <c r="L374" i="1"/>
  <c r="BT362" i="1" s="1"/>
  <c r="M374" i="1"/>
  <c r="N374" i="1"/>
  <c r="BV362" i="1" s="1"/>
  <c r="O374" i="1"/>
  <c r="BW362" i="1" s="1"/>
  <c r="P374" i="1"/>
  <c r="BX352" i="1" s="1"/>
  <c r="Q374" i="1"/>
  <c r="R374" i="1"/>
  <c r="BZ372" i="1" s="1"/>
  <c r="S374" i="1"/>
  <c r="CA362" i="1" s="1"/>
  <c r="T374" i="1"/>
  <c r="CB353" i="1" s="1"/>
  <c r="U374" i="1"/>
  <c r="V374" i="1"/>
  <c r="CD362" i="1" s="1"/>
  <c r="W374" i="1"/>
  <c r="CE350" i="1" s="1"/>
  <c r="X374" i="1"/>
  <c r="CF372" i="1" s="1"/>
  <c r="Y374" i="1"/>
  <c r="Z374" i="1"/>
  <c r="CH370" i="1" s="1"/>
  <c r="AA374" i="1"/>
  <c r="CI364" i="1" s="1"/>
  <c r="B374" i="1"/>
  <c r="BJ354" i="1" s="1"/>
  <c r="C343" i="1"/>
  <c r="BK341" i="1" s="1"/>
  <c r="D343" i="1"/>
  <c r="BL333" i="1" s="1"/>
  <c r="E343" i="1"/>
  <c r="BM321" i="1" s="1"/>
  <c r="F343" i="1"/>
  <c r="BN340" i="1" s="1"/>
  <c r="G343" i="1"/>
  <c r="BO322" i="1" s="1"/>
  <c r="H343" i="1"/>
  <c r="BP329" i="1" s="1"/>
  <c r="I343" i="1"/>
  <c r="BQ336" i="1" s="1"/>
  <c r="J343" i="1"/>
  <c r="K343" i="1"/>
  <c r="L343" i="1"/>
  <c r="BT327" i="1" s="1"/>
  <c r="M343" i="1"/>
  <c r="BU326" i="1" s="1"/>
  <c r="N343" i="1"/>
  <c r="O343" i="1"/>
  <c r="P343" i="1"/>
  <c r="BX334" i="1" s="1"/>
  <c r="Q343" i="1"/>
  <c r="BY340" i="1" s="1"/>
  <c r="R343" i="1"/>
  <c r="S343" i="1"/>
  <c r="T343" i="1"/>
  <c r="U343" i="1"/>
  <c r="CC329" i="1" s="1"/>
  <c r="V343" i="1"/>
  <c r="W343" i="1"/>
  <c r="X343" i="1"/>
  <c r="CF334" i="1" s="1"/>
  <c r="Y343" i="1"/>
  <c r="CG329" i="1" s="1"/>
  <c r="Z343" i="1"/>
  <c r="AA343" i="1"/>
  <c r="B343" i="1"/>
  <c r="BJ335" i="1" s="1"/>
  <c r="AA312" i="1"/>
  <c r="CI288" i="1" s="1"/>
  <c r="Z312" i="1"/>
  <c r="Y312" i="1"/>
  <c r="CG293" i="1" s="1"/>
  <c r="X312" i="1"/>
  <c r="CF290" i="1" s="1"/>
  <c r="W312" i="1"/>
  <c r="CE302" i="1" s="1"/>
  <c r="V312" i="1"/>
  <c r="U312" i="1"/>
  <c r="CC306" i="1" s="1"/>
  <c r="T312" i="1"/>
  <c r="CB292" i="1" s="1"/>
  <c r="S312" i="1"/>
  <c r="CA311" i="1" s="1"/>
  <c r="R312" i="1"/>
  <c r="Q312" i="1"/>
  <c r="BY305" i="1" s="1"/>
  <c r="P312" i="1"/>
  <c r="BX288" i="1" s="1"/>
  <c r="O312" i="1"/>
  <c r="BW292" i="1" s="1"/>
  <c r="N312" i="1"/>
  <c r="M312" i="1"/>
  <c r="BU298" i="1" s="1"/>
  <c r="L312" i="1"/>
  <c r="BT294" i="1" s="1"/>
  <c r="K312" i="1"/>
  <c r="BS288" i="1" s="1"/>
  <c r="J312" i="1"/>
  <c r="I312" i="1"/>
  <c r="BQ292" i="1" s="1"/>
  <c r="H312" i="1"/>
  <c r="BP290" i="1" s="1"/>
  <c r="G312" i="1"/>
  <c r="BO309" i="1" s="1"/>
  <c r="F312" i="1"/>
  <c r="E312" i="1"/>
  <c r="BM311" i="1" s="1"/>
  <c r="D312" i="1"/>
  <c r="BL292" i="1" s="1"/>
  <c r="C312" i="1"/>
  <c r="BK298" i="1" s="1"/>
  <c r="B312" i="1"/>
  <c r="AA281" i="1"/>
  <c r="CI265" i="1" s="1"/>
  <c r="Z281" i="1"/>
  <c r="CH258" i="1" s="1"/>
  <c r="Y281" i="1"/>
  <c r="CG270" i="1" s="1"/>
  <c r="X281" i="1"/>
  <c r="W281" i="1"/>
  <c r="CE257" i="1" s="1"/>
  <c r="V281" i="1"/>
  <c r="CD266" i="1" s="1"/>
  <c r="U281" i="1"/>
  <c r="CC261" i="1" s="1"/>
  <c r="T281" i="1"/>
  <c r="S281" i="1"/>
  <c r="R281" i="1"/>
  <c r="BZ274" i="1" s="1"/>
  <c r="Q281" i="1"/>
  <c r="BY258" i="1" s="1"/>
  <c r="P281" i="1"/>
  <c r="O281" i="1"/>
  <c r="N281" i="1"/>
  <c r="BV257" i="1" s="1"/>
  <c r="M281" i="1"/>
  <c r="BU260" i="1" s="1"/>
  <c r="L281" i="1"/>
  <c r="K281" i="1"/>
  <c r="J281" i="1"/>
  <c r="BR267" i="1" s="1"/>
  <c r="I281" i="1"/>
  <c r="BQ268" i="1" s="1"/>
  <c r="H281" i="1"/>
  <c r="BP278" i="1" s="1"/>
  <c r="G281" i="1"/>
  <c r="BO257" i="1" s="1"/>
  <c r="F281" i="1"/>
  <c r="BN258" i="1" s="1"/>
  <c r="E281" i="1"/>
  <c r="BM273" i="1" s="1"/>
  <c r="D281" i="1"/>
  <c r="C281" i="1"/>
  <c r="B281" i="1"/>
  <c r="BJ277" i="1" s="1"/>
  <c r="C250" i="1"/>
  <c r="BK234" i="1" s="1"/>
  <c r="D250" i="1"/>
  <c r="E250" i="1"/>
  <c r="BM248" i="1" s="1"/>
  <c r="F250" i="1"/>
  <c r="BN241" i="1" s="1"/>
  <c r="G250" i="1"/>
  <c r="BO230" i="1" s="1"/>
  <c r="H250" i="1"/>
  <c r="I250" i="1"/>
  <c r="BQ247" i="1" s="1"/>
  <c r="J250" i="1"/>
  <c r="BR234" i="1" s="1"/>
  <c r="K250" i="1"/>
  <c r="BS243" i="1" s="1"/>
  <c r="L250" i="1"/>
  <c r="M250" i="1"/>
  <c r="BU232" i="1" s="1"/>
  <c r="N250" i="1"/>
  <c r="BV229" i="1" s="1"/>
  <c r="O250" i="1"/>
  <c r="BW244" i="1" s="1"/>
  <c r="P250" i="1"/>
  <c r="Q250" i="1"/>
  <c r="BY235" i="1" s="1"/>
  <c r="R250" i="1"/>
  <c r="BZ231" i="1" s="1"/>
  <c r="S250" i="1"/>
  <c r="CA249" i="1" s="1"/>
  <c r="T250" i="1"/>
  <c r="U250" i="1"/>
  <c r="CC232" i="1" s="1"/>
  <c r="V250" i="1"/>
  <c r="CD241" i="1" s="1"/>
  <c r="W250" i="1"/>
  <c r="CE232" i="1" s="1"/>
  <c r="X250" i="1"/>
  <c r="Y250" i="1"/>
  <c r="CG249" i="1" s="1"/>
  <c r="Z250" i="1"/>
  <c r="CH249" i="1" s="1"/>
  <c r="AA250" i="1"/>
  <c r="CI227" i="1" s="1"/>
  <c r="B250" i="1"/>
  <c r="C219" i="1"/>
  <c r="D219" i="1"/>
  <c r="BL195" i="1" s="1"/>
  <c r="E219" i="1"/>
  <c r="BM199" i="1" s="1"/>
  <c r="F219" i="1"/>
  <c r="BN213" i="1" s="1"/>
  <c r="G219" i="1"/>
  <c r="BO201" i="1" s="1"/>
  <c r="H219" i="1"/>
  <c r="BP215" i="1" s="1"/>
  <c r="I219" i="1"/>
  <c r="BQ217" i="1" s="1"/>
  <c r="J219" i="1"/>
  <c r="BR202" i="1" s="1"/>
  <c r="K219" i="1"/>
  <c r="L219" i="1"/>
  <c r="BT195" i="1" s="1"/>
  <c r="M219" i="1"/>
  <c r="BU209" i="1" s="1"/>
  <c r="N219" i="1"/>
  <c r="O219" i="1"/>
  <c r="P219" i="1"/>
  <c r="BX217" i="1" s="1"/>
  <c r="Q219" i="1"/>
  <c r="BY212" i="1" s="1"/>
  <c r="R219" i="1"/>
  <c r="BZ200" i="1" s="1"/>
  <c r="S219" i="1"/>
  <c r="T219" i="1"/>
  <c r="CB206" i="1" s="1"/>
  <c r="U219" i="1"/>
  <c r="CC214" i="1" s="1"/>
  <c r="V219" i="1"/>
  <c r="CD215" i="1" s="1"/>
  <c r="W219" i="1"/>
  <c r="X219" i="1"/>
  <c r="CF215" i="1" s="1"/>
  <c r="Y219" i="1"/>
  <c r="CG212" i="1" s="1"/>
  <c r="Z219" i="1"/>
  <c r="CH204" i="1" s="1"/>
  <c r="AA219" i="1"/>
  <c r="CI197" i="1" s="1"/>
  <c r="C188" i="1"/>
  <c r="BK183" i="1" s="1"/>
  <c r="D188" i="1"/>
  <c r="BL180" i="1" s="1"/>
  <c r="E188" i="1"/>
  <c r="BM167" i="1" s="1"/>
  <c r="F188" i="1"/>
  <c r="G188" i="1"/>
  <c r="BO181" i="1" s="1"/>
  <c r="H188" i="1"/>
  <c r="I188" i="1"/>
  <c r="J188" i="1"/>
  <c r="K188" i="1"/>
  <c r="L188" i="1"/>
  <c r="BT176" i="1" s="1"/>
  <c r="M188" i="1"/>
  <c r="N188" i="1"/>
  <c r="O188" i="1"/>
  <c r="P188" i="1"/>
  <c r="Q188" i="1"/>
  <c r="R188" i="1"/>
  <c r="S188" i="1"/>
  <c r="CA182" i="1" s="1"/>
  <c r="T188" i="1"/>
  <c r="CB178" i="1" s="1"/>
  <c r="U188" i="1"/>
  <c r="V188" i="1"/>
  <c r="W188" i="1"/>
  <c r="CE181" i="1" s="1"/>
  <c r="X188" i="1"/>
  <c r="CF169" i="1" s="1"/>
  <c r="Y188" i="1"/>
  <c r="Z188" i="1"/>
  <c r="AA188" i="1"/>
  <c r="B188" i="1"/>
  <c r="C157" i="1"/>
  <c r="D157" i="1"/>
  <c r="E157" i="1"/>
  <c r="F157" i="1"/>
  <c r="G157" i="1"/>
  <c r="H157" i="1"/>
  <c r="I157" i="1"/>
  <c r="J157" i="1"/>
  <c r="K157" i="1"/>
  <c r="L157" i="1"/>
  <c r="M157" i="1"/>
  <c r="BU147" i="1" s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B157" i="1"/>
  <c r="C126" i="1"/>
  <c r="BK119" i="1" s="1"/>
  <c r="D126" i="1"/>
  <c r="BL110" i="1" s="1"/>
  <c r="E126" i="1"/>
  <c r="F126" i="1"/>
  <c r="BN123" i="1" s="1"/>
  <c r="G126" i="1"/>
  <c r="BO111" i="1" s="1"/>
  <c r="H126" i="1"/>
  <c r="BP107" i="1" s="1"/>
  <c r="I126" i="1"/>
  <c r="J126" i="1"/>
  <c r="K126" i="1"/>
  <c r="BS113" i="1" s="1"/>
  <c r="L126" i="1"/>
  <c r="BT110" i="1" s="1"/>
  <c r="M126" i="1"/>
  <c r="BU113" i="1" s="1"/>
  <c r="N126" i="1"/>
  <c r="O126" i="1"/>
  <c r="BW119" i="1" s="1"/>
  <c r="P126" i="1"/>
  <c r="BX124" i="1" s="1"/>
  <c r="Q126" i="1"/>
  <c r="R126" i="1"/>
  <c r="S126" i="1"/>
  <c r="CA103" i="1" s="1"/>
  <c r="T126" i="1"/>
  <c r="CB103" i="1" s="1"/>
  <c r="U126" i="1"/>
  <c r="V126" i="1"/>
  <c r="W126" i="1"/>
  <c r="CE118" i="1" s="1"/>
  <c r="X126" i="1"/>
  <c r="CF112" i="1" s="1"/>
  <c r="Y126" i="1"/>
  <c r="Z126" i="1"/>
  <c r="AA126" i="1"/>
  <c r="CI110" i="1" s="1"/>
  <c r="B126" i="1"/>
  <c r="BJ117" i="1" s="1"/>
  <c r="B219" i="1"/>
  <c r="AA95" i="1"/>
  <c r="Z95" i="1"/>
  <c r="CH90" i="1" s="1"/>
  <c r="Y95" i="1"/>
  <c r="CG81" i="1" s="1"/>
  <c r="X95" i="1"/>
  <c r="CF80" i="1" s="1"/>
  <c r="W95" i="1"/>
  <c r="V95" i="1"/>
  <c r="CD89" i="1" s="1"/>
  <c r="U95" i="1"/>
  <c r="CC85" i="1" s="1"/>
  <c r="T95" i="1"/>
  <c r="CB84" i="1" s="1"/>
  <c r="S95" i="1"/>
  <c r="R95" i="1"/>
  <c r="BZ75" i="1" s="1"/>
  <c r="Q95" i="1"/>
  <c r="BY85" i="1" s="1"/>
  <c r="P95" i="1"/>
  <c r="O95" i="1"/>
  <c r="N95" i="1"/>
  <c r="BV93" i="1" s="1"/>
  <c r="M95" i="1"/>
  <c r="BU81" i="1" s="1"/>
  <c r="L95" i="1"/>
  <c r="K95" i="1"/>
  <c r="J95" i="1"/>
  <c r="BR81" i="1" s="1"/>
  <c r="I95" i="1"/>
  <c r="BQ76" i="1" s="1"/>
  <c r="H95" i="1"/>
  <c r="G95" i="1"/>
  <c r="F95" i="1"/>
  <c r="BN76" i="1" s="1"/>
  <c r="E95" i="1"/>
  <c r="BM84" i="1" s="1"/>
  <c r="D95" i="1"/>
  <c r="C95" i="1"/>
  <c r="B95" i="1"/>
  <c r="BJ80" i="1" s="1"/>
  <c r="AA64" i="1"/>
  <c r="CI55" i="1" s="1"/>
  <c r="Z64" i="1"/>
  <c r="Y64" i="1"/>
  <c r="CG61" i="1" s="1"/>
  <c r="X64" i="1"/>
  <c r="W64" i="1"/>
  <c r="V64" i="1"/>
  <c r="U64" i="1"/>
  <c r="CC52" i="1" s="1"/>
  <c r="T64" i="1"/>
  <c r="CB58" i="1" s="1"/>
  <c r="S64" i="1"/>
  <c r="CA48" i="1" s="1"/>
  <c r="R64" i="1"/>
  <c r="Q64" i="1"/>
  <c r="BY56" i="1" s="1"/>
  <c r="P64" i="1"/>
  <c r="BX56" i="1" s="1"/>
  <c r="O64" i="1"/>
  <c r="N64" i="1"/>
  <c r="M64" i="1"/>
  <c r="BU55" i="1" s="1"/>
  <c r="L64" i="1"/>
  <c r="BT58" i="1" s="1"/>
  <c r="K64" i="1"/>
  <c r="BS62" i="1" s="1"/>
  <c r="J64" i="1"/>
  <c r="I64" i="1"/>
  <c r="BQ61" i="1" s="1"/>
  <c r="H64" i="1"/>
  <c r="BP41" i="1" s="1"/>
  <c r="G64" i="1"/>
  <c r="BO50" i="1" s="1"/>
  <c r="F64" i="1"/>
  <c r="E64" i="1"/>
  <c r="BM61" i="1" s="1"/>
  <c r="D64" i="1"/>
  <c r="C64" i="1"/>
  <c r="BK59" i="1" s="1"/>
  <c r="B64" i="1"/>
  <c r="AE165" i="1"/>
  <c r="AF165" i="1"/>
  <c r="AE949" i="1"/>
  <c r="AE948" i="1"/>
  <c r="AE947" i="1"/>
  <c r="AE941" i="1"/>
  <c r="AE940" i="1"/>
  <c r="AE939" i="1"/>
  <c r="AE918" i="1"/>
  <c r="AE917" i="1"/>
  <c r="AE916" i="1"/>
  <c r="AE910" i="1"/>
  <c r="AE909" i="1"/>
  <c r="AE908" i="1"/>
  <c r="AE887" i="1"/>
  <c r="AE886" i="1"/>
  <c r="AE885" i="1"/>
  <c r="AE879" i="1"/>
  <c r="AE878" i="1"/>
  <c r="AE877" i="1"/>
  <c r="AE856" i="1"/>
  <c r="AE855" i="1"/>
  <c r="AE854" i="1"/>
  <c r="AE848" i="1"/>
  <c r="AE847" i="1"/>
  <c r="AE846" i="1"/>
  <c r="AE825" i="1"/>
  <c r="AE824" i="1"/>
  <c r="AE823" i="1"/>
  <c r="AE817" i="1"/>
  <c r="AE816" i="1"/>
  <c r="AE815" i="1"/>
  <c r="AE794" i="1"/>
  <c r="BC794" i="1" s="1"/>
  <c r="AE793" i="1"/>
  <c r="AE792" i="1"/>
  <c r="BC792" i="1" s="1"/>
  <c r="AE786" i="1"/>
  <c r="AE785" i="1"/>
  <c r="BB785" i="1" s="1"/>
  <c r="AE784" i="1"/>
  <c r="AE763" i="1"/>
  <c r="BD763" i="1" s="1"/>
  <c r="AE762" i="1"/>
  <c r="AE761" i="1"/>
  <c r="AE755" i="1"/>
  <c r="AE754" i="1"/>
  <c r="AE753" i="1"/>
  <c r="AE732" i="1"/>
  <c r="AE731" i="1"/>
  <c r="AE730" i="1"/>
  <c r="AE724" i="1"/>
  <c r="AE723" i="1"/>
  <c r="AE722" i="1"/>
  <c r="AE701" i="1"/>
  <c r="AE700" i="1"/>
  <c r="AE699" i="1"/>
  <c r="AE693" i="1"/>
  <c r="AE692" i="1"/>
  <c r="AE691" i="1"/>
  <c r="AE670" i="1"/>
  <c r="AE669" i="1"/>
  <c r="AE668" i="1"/>
  <c r="AE662" i="1"/>
  <c r="AE661" i="1"/>
  <c r="AE660" i="1"/>
  <c r="AE639" i="1"/>
  <c r="AE638" i="1"/>
  <c r="AE637" i="1"/>
  <c r="AE631" i="1"/>
  <c r="AE630" i="1"/>
  <c r="AE629" i="1"/>
  <c r="AE608" i="1"/>
  <c r="AE607" i="1"/>
  <c r="AE606" i="1"/>
  <c r="AE600" i="1"/>
  <c r="AE599" i="1"/>
  <c r="AE598" i="1"/>
  <c r="AE577" i="1"/>
  <c r="AE576" i="1"/>
  <c r="AE575" i="1"/>
  <c r="AE569" i="1"/>
  <c r="AE568" i="1"/>
  <c r="AE567" i="1"/>
  <c r="AE546" i="1"/>
  <c r="AE545" i="1"/>
  <c r="AE544" i="1"/>
  <c r="AE538" i="1"/>
  <c r="AE537" i="1"/>
  <c r="AE536" i="1"/>
  <c r="AE515" i="1"/>
  <c r="AE514" i="1"/>
  <c r="AE513" i="1"/>
  <c r="AE507" i="1"/>
  <c r="AE506" i="1"/>
  <c r="AE505" i="1"/>
  <c r="AE484" i="1"/>
  <c r="AE483" i="1"/>
  <c r="AE482" i="1"/>
  <c r="AE476" i="1"/>
  <c r="AE475" i="1"/>
  <c r="AE474" i="1"/>
  <c r="AE453" i="1"/>
  <c r="AE452" i="1"/>
  <c r="AE451" i="1"/>
  <c r="AE445" i="1"/>
  <c r="AE444" i="1"/>
  <c r="AE443" i="1"/>
  <c r="AE422" i="1"/>
  <c r="AE421" i="1"/>
  <c r="AE420" i="1"/>
  <c r="AE414" i="1"/>
  <c r="AE413" i="1"/>
  <c r="AE412" i="1"/>
  <c r="AE391" i="1"/>
  <c r="AE390" i="1"/>
  <c r="AE389" i="1"/>
  <c r="AE383" i="1"/>
  <c r="AE382" i="1"/>
  <c r="AE381" i="1"/>
  <c r="AE360" i="1"/>
  <c r="AE359" i="1"/>
  <c r="AE358" i="1"/>
  <c r="AE352" i="1"/>
  <c r="AE351" i="1"/>
  <c r="AE350" i="1"/>
  <c r="AE329" i="1"/>
  <c r="AE328" i="1"/>
  <c r="AE327" i="1"/>
  <c r="AE321" i="1"/>
  <c r="AE320" i="1"/>
  <c r="AE319" i="1"/>
  <c r="AE298" i="1"/>
  <c r="AE297" i="1"/>
  <c r="AE296" i="1"/>
  <c r="AE290" i="1"/>
  <c r="AE289" i="1"/>
  <c r="AE288" i="1"/>
  <c r="AE267" i="1"/>
  <c r="AE266" i="1"/>
  <c r="AE265" i="1"/>
  <c r="AE259" i="1"/>
  <c r="AE258" i="1"/>
  <c r="AE257" i="1"/>
  <c r="AE236" i="1"/>
  <c r="AE235" i="1"/>
  <c r="AE234" i="1"/>
  <c r="AE228" i="1"/>
  <c r="AE227" i="1"/>
  <c r="AE226" i="1"/>
  <c r="AE205" i="1"/>
  <c r="AE204" i="1"/>
  <c r="AE203" i="1"/>
  <c r="AE197" i="1"/>
  <c r="AE196" i="1"/>
  <c r="AE195" i="1"/>
  <c r="AE174" i="1"/>
  <c r="AE173" i="1"/>
  <c r="AE172" i="1"/>
  <c r="AE166" i="1"/>
  <c r="AE164" i="1"/>
  <c r="AE143" i="1"/>
  <c r="AE142" i="1"/>
  <c r="AE141" i="1"/>
  <c r="AE135" i="1"/>
  <c r="AE134" i="1"/>
  <c r="AE133" i="1"/>
  <c r="AE112" i="1"/>
  <c r="AE111" i="1"/>
  <c r="AE110" i="1"/>
  <c r="AE104" i="1"/>
  <c r="AE103" i="1"/>
  <c r="AE102" i="1"/>
  <c r="AE81" i="1"/>
  <c r="AE80" i="1"/>
  <c r="AE79" i="1"/>
  <c r="AE73" i="1"/>
  <c r="AE72" i="1"/>
  <c r="AE71" i="1"/>
  <c r="AE50" i="1"/>
  <c r="AE49" i="1"/>
  <c r="AE48" i="1"/>
  <c r="AE42" i="1"/>
  <c r="AE41" i="1"/>
  <c r="AE40" i="1"/>
  <c r="BD794" i="1"/>
  <c r="BB794" i="1"/>
  <c r="AZ794" i="1"/>
  <c r="AX794" i="1"/>
  <c r="AV794" i="1"/>
  <c r="AT794" i="1"/>
  <c r="AR794" i="1"/>
  <c r="AP794" i="1"/>
  <c r="AN794" i="1"/>
  <c r="AL794" i="1"/>
  <c r="AJ794" i="1"/>
  <c r="AH794" i="1"/>
  <c r="AF794" i="1"/>
  <c r="BE793" i="1"/>
  <c r="BD793" i="1"/>
  <c r="BC793" i="1"/>
  <c r="BB793" i="1"/>
  <c r="BA793" i="1"/>
  <c r="AZ793" i="1"/>
  <c r="AY793" i="1"/>
  <c r="AX793" i="1"/>
  <c r="AW793" i="1"/>
  <c r="AV793" i="1"/>
  <c r="AU793" i="1"/>
  <c r="AT793" i="1"/>
  <c r="AS793" i="1"/>
  <c r="AR793" i="1"/>
  <c r="AQ793" i="1"/>
  <c r="AP793" i="1"/>
  <c r="AO793" i="1"/>
  <c r="AN793" i="1"/>
  <c r="AM793" i="1"/>
  <c r="AL793" i="1"/>
  <c r="AK793" i="1"/>
  <c r="AJ793" i="1"/>
  <c r="AI793" i="1"/>
  <c r="AH793" i="1"/>
  <c r="AG793" i="1"/>
  <c r="AF793" i="1"/>
  <c r="BD792" i="1"/>
  <c r="BB792" i="1"/>
  <c r="BB795" i="1" s="1"/>
  <c r="AZ792" i="1"/>
  <c r="AX792" i="1"/>
  <c r="AV792" i="1"/>
  <c r="AT792" i="1"/>
  <c r="AT795" i="1" s="1"/>
  <c r="AR792" i="1"/>
  <c r="AP792" i="1"/>
  <c r="AN792" i="1"/>
  <c r="AL792" i="1"/>
  <c r="AJ792" i="1"/>
  <c r="AH792" i="1"/>
  <c r="AF792" i="1"/>
  <c r="BE786" i="1"/>
  <c r="BD786" i="1"/>
  <c r="BC786" i="1"/>
  <c r="BB786" i="1"/>
  <c r="BA786" i="1"/>
  <c r="AZ786" i="1"/>
  <c r="AY786" i="1"/>
  <c r="AX786" i="1"/>
  <c r="AW786" i="1"/>
  <c r="AV786" i="1"/>
  <c r="AU786" i="1"/>
  <c r="AT786" i="1"/>
  <c r="AS786" i="1"/>
  <c r="AR786" i="1"/>
  <c r="AQ786" i="1"/>
  <c r="AP786" i="1"/>
  <c r="AO786" i="1"/>
  <c r="AN786" i="1"/>
  <c r="AM786" i="1"/>
  <c r="AL786" i="1"/>
  <c r="AK786" i="1"/>
  <c r="AJ786" i="1"/>
  <c r="AI786" i="1"/>
  <c r="AH786" i="1"/>
  <c r="AG786" i="1"/>
  <c r="BE785" i="1"/>
  <c r="BC785" i="1"/>
  <c r="BA785" i="1"/>
  <c r="AY785" i="1"/>
  <c r="AW785" i="1"/>
  <c r="AU785" i="1"/>
  <c r="AS785" i="1"/>
  <c r="AQ785" i="1"/>
  <c r="AO785" i="1"/>
  <c r="AM785" i="1"/>
  <c r="AK785" i="1"/>
  <c r="AI785" i="1"/>
  <c r="AG785" i="1"/>
  <c r="BE784" i="1"/>
  <c r="BE787" i="1" s="1"/>
  <c r="BD784" i="1"/>
  <c r="BC784" i="1"/>
  <c r="BB784" i="1"/>
  <c r="BA784" i="1"/>
  <c r="AZ784" i="1"/>
  <c r="AY784" i="1"/>
  <c r="AX784" i="1"/>
  <c r="AW784" i="1"/>
  <c r="AV784" i="1"/>
  <c r="AU784" i="1"/>
  <c r="AT784" i="1"/>
  <c r="AS784" i="1"/>
  <c r="AR784" i="1"/>
  <c r="AQ784" i="1"/>
  <c r="AP784" i="1"/>
  <c r="AO784" i="1"/>
  <c r="AN784" i="1"/>
  <c r="AM784" i="1"/>
  <c r="AL784" i="1"/>
  <c r="AK784" i="1"/>
  <c r="AJ784" i="1"/>
  <c r="AI784" i="1"/>
  <c r="AH784" i="1"/>
  <c r="AG784" i="1"/>
  <c r="BE763" i="1"/>
  <c r="BC763" i="1"/>
  <c r="BA763" i="1"/>
  <c r="AY763" i="1"/>
  <c r="AW763" i="1"/>
  <c r="AU763" i="1"/>
  <c r="AS763" i="1"/>
  <c r="AQ763" i="1"/>
  <c r="AO763" i="1"/>
  <c r="AM763" i="1"/>
  <c r="AK763" i="1"/>
  <c r="AI763" i="1"/>
  <c r="AG763" i="1"/>
  <c r="BE762" i="1"/>
  <c r="BD762" i="1"/>
  <c r="BC762" i="1"/>
  <c r="BB762" i="1"/>
  <c r="BA762" i="1"/>
  <c r="AZ762" i="1"/>
  <c r="AY762" i="1"/>
  <c r="AX762" i="1"/>
  <c r="AW762" i="1"/>
  <c r="AV762" i="1"/>
  <c r="AU762" i="1"/>
  <c r="AT762" i="1"/>
  <c r="AS762" i="1"/>
  <c r="AR762" i="1"/>
  <c r="AQ762" i="1"/>
  <c r="AP762" i="1"/>
  <c r="AO762" i="1"/>
  <c r="AN762" i="1"/>
  <c r="AM762" i="1"/>
  <c r="AL762" i="1"/>
  <c r="AK762" i="1"/>
  <c r="AJ762" i="1"/>
  <c r="AI762" i="1"/>
  <c r="AH762" i="1"/>
  <c r="AG762" i="1"/>
  <c r="AF762" i="1"/>
  <c r="BE761" i="1"/>
  <c r="BD761" i="1"/>
  <c r="BC761" i="1"/>
  <c r="BB761" i="1"/>
  <c r="BA761" i="1"/>
  <c r="AZ761" i="1"/>
  <c r="AY761" i="1"/>
  <c r="AX761" i="1"/>
  <c r="AW761" i="1"/>
  <c r="AV761" i="1"/>
  <c r="AU761" i="1"/>
  <c r="AT761" i="1"/>
  <c r="AS761" i="1"/>
  <c r="AR761" i="1"/>
  <c r="AQ761" i="1"/>
  <c r="AP761" i="1"/>
  <c r="AO761" i="1"/>
  <c r="AN761" i="1"/>
  <c r="AM761" i="1"/>
  <c r="AL761" i="1"/>
  <c r="AK761" i="1"/>
  <c r="AJ761" i="1"/>
  <c r="AI761" i="1"/>
  <c r="AH761" i="1"/>
  <c r="AG761" i="1"/>
  <c r="AF761" i="1"/>
  <c r="BE755" i="1"/>
  <c r="BD755" i="1"/>
  <c r="BC755" i="1"/>
  <c r="BB755" i="1"/>
  <c r="BA755" i="1"/>
  <c r="AZ755" i="1"/>
  <c r="AY755" i="1"/>
  <c r="AX755" i="1"/>
  <c r="AW755" i="1"/>
  <c r="AV755" i="1"/>
  <c r="AU755" i="1"/>
  <c r="AT755" i="1"/>
  <c r="AS755" i="1"/>
  <c r="AR755" i="1"/>
  <c r="AQ755" i="1"/>
  <c r="AP755" i="1"/>
  <c r="AO755" i="1"/>
  <c r="AN755" i="1"/>
  <c r="AM755" i="1"/>
  <c r="AL755" i="1"/>
  <c r="AK755" i="1"/>
  <c r="AJ755" i="1"/>
  <c r="AI755" i="1"/>
  <c r="AH755" i="1"/>
  <c r="AG755" i="1"/>
  <c r="BE754" i="1"/>
  <c r="BD754" i="1"/>
  <c r="BC754" i="1"/>
  <c r="BB754" i="1"/>
  <c r="BA754" i="1"/>
  <c r="AZ754" i="1"/>
  <c r="AY754" i="1"/>
  <c r="AX754" i="1"/>
  <c r="AW754" i="1"/>
  <c r="AV754" i="1"/>
  <c r="AU754" i="1"/>
  <c r="AT754" i="1"/>
  <c r="AS754" i="1"/>
  <c r="AR754" i="1"/>
  <c r="AQ754" i="1"/>
  <c r="AP754" i="1"/>
  <c r="AO754" i="1"/>
  <c r="AN754" i="1"/>
  <c r="AM754" i="1"/>
  <c r="AL754" i="1"/>
  <c r="AK754" i="1"/>
  <c r="AJ754" i="1"/>
  <c r="AI754" i="1"/>
  <c r="AH754" i="1"/>
  <c r="AG754" i="1"/>
  <c r="BE753" i="1"/>
  <c r="BD753" i="1"/>
  <c r="BC753" i="1"/>
  <c r="BB753" i="1"/>
  <c r="BA753" i="1"/>
  <c r="AZ753" i="1"/>
  <c r="AY753" i="1"/>
  <c r="AX753" i="1"/>
  <c r="AW753" i="1"/>
  <c r="AV753" i="1"/>
  <c r="AU753" i="1"/>
  <c r="AT753" i="1"/>
  <c r="AS753" i="1"/>
  <c r="AR753" i="1"/>
  <c r="AQ753" i="1"/>
  <c r="AP753" i="1"/>
  <c r="AO753" i="1"/>
  <c r="AN753" i="1"/>
  <c r="AM753" i="1"/>
  <c r="AL753" i="1"/>
  <c r="AK753" i="1"/>
  <c r="AJ753" i="1"/>
  <c r="AI753" i="1"/>
  <c r="AH753" i="1"/>
  <c r="AG753" i="1"/>
  <c r="BE732" i="1"/>
  <c r="BD732" i="1"/>
  <c r="BC732" i="1"/>
  <c r="BB732" i="1"/>
  <c r="BA732" i="1"/>
  <c r="AZ732" i="1"/>
  <c r="AY732" i="1"/>
  <c r="AX732" i="1"/>
  <c r="AW732" i="1"/>
  <c r="AV732" i="1"/>
  <c r="AU732" i="1"/>
  <c r="AT732" i="1"/>
  <c r="AS732" i="1"/>
  <c r="AR732" i="1"/>
  <c r="AQ732" i="1"/>
  <c r="AP732" i="1"/>
  <c r="AO732" i="1"/>
  <c r="AN732" i="1"/>
  <c r="AM732" i="1"/>
  <c r="AL732" i="1"/>
  <c r="AK732" i="1"/>
  <c r="AJ732" i="1"/>
  <c r="AI732" i="1"/>
  <c r="AH732" i="1"/>
  <c r="AG732" i="1"/>
  <c r="AF732" i="1"/>
  <c r="BE731" i="1"/>
  <c r="BD731" i="1"/>
  <c r="BC731" i="1"/>
  <c r="BB731" i="1"/>
  <c r="BA731" i="1"/>
  <c r="AZ731" i="1"/>
  <c r="AY731" i="1"/>
  <c r="AX731" i="1"/>
  <c r="AW731" i="1"/>
  <c r="AV731" i="1"/>
  <c r="AU731" i="1"/>
  <c r="AT731" i="1"/>
  <c r="AS731" i="1"/>
  <c r="AR731" i="1"/>
  <c r="AQ731" i="1"/>
  <c r="AP731" i="1"/>
  <c r="AO731" i="1"/>
  <c r="AN731" i="1"/>
  <c r="AM731" i="1"/>
  <c r="AL731" i="1"/>
  <c r="AK731" i="1"/>
  <c r="AJ731" i="1"/>
  <c r="AI731" i="1"/>
  <c r="AH731" i="1"/>
  <c r="AG731" i="1"/>
  <c r="AF731" i="1"/>
  <c r="BE730" i="1"/>
  <c r="BD730" i="1"/>
  <c r="BC730" i="1"/>
  <c r="BB730" i="1"/>
  <c r="BA730" i="1"/>
  <c r="AZ730" i="1"/>
  <c r="AY730" i="1"/>
  <c r="AX730" i="1"/>
  <c r="AW730" i="1"/>
  <c r="AV730" i="1"/>
  <c r="AU730" i="1"/>
  <c r="AT730" i="1"/>
  <c r="AS730" i="1"/>
  <c r="AR730" i="1"/>
  <c r="AQ730" i="1"/>
  <c r="AP730" i="1"/>
  <c r="AO730" i="1"/>
  <c r="AN730" i="1"/>
  <c r="AM730" i="1"/>
  <c r="AM733" i="1" s="1"/>
  <c r="AL730" i="1"/>
  <c r="AK730" i="1"/>
  <c r="AJ730" i="1"/>
  <c r="AI730" i="1"/>
  <c r="AH730" i="1"/>
  <c r="AG730" i="1"/>
  <c r="AF730" i="1"/>
  <c r="BE724" i="1"/>
  <c r="BD724" i="1"/>
  <c r="BC724" i="1"/>
  <c r="BB724" i="1"/>
  <c r="BA724" i="1"/>
  <c r="AZ724" i="1"/>
  <c r="AY724" i="1"/>
  <c r="AX724" i="1"/>
  <c r="AW724" i="1"/>
  <c r="AV724" i="1"/>
  <c r="AU724" i="1"/>
  <c r="AT724" i="1"/>
  <c r="AS724" i="1"/>
  <c r="AR724" i="1"/>
  <c r="AQ724" i="1"/>
  <c r="AP724" i="1"/>
  <c r="AO724" i="1"/>
  <c r="AN724" i="1"/>
  <c r="AM724" i="1"/>
  <c r="AL724" i="1"/>
  <c r="AK724" i="1"/>
  <c r="AJ724" i="1"/>
  <c r="AI724" i="1"/>
  <c r="AH724" i="1"/>
  <c r="AG724" i="1"/>
  <c r="BE723" i="1"/>
  <c r="BD723" i="1"/>
  <c r="BC723" i="1"/>
  <c r="BB723" i="1"/>
  <c r="BA723" i="1"/>
  <c r="AZ723" i="1"/>
  <c r="AY723" i="1"/>
  <c r="AX723" i="1"/>
  <c r="AW723" i="1"/>
  <c r="AV723" i="1"/>
  <c r="AU723" i="1"/>
  <c r="AT723" i="1"/>
  <c r="AS723" i="1"/>
  <c r="AR723" i="1"/>
  <c r="AQ723" i="1"/>
  <c r="AP723" i="1"/>
  <c r="AO723" i="1"/>
  <c r="AN723" i="1"/>
  <c r="AM723" i="1"/>
  <c r="AL723" i="1"/>
  <c r="AK723" i="1"/>
  <c r="AJ723" i="1"/>
  <c r="AI723" i="1"/>
  <c r="AH723" i="1"/>
  <c r="AG723" i="1"/>
  <c r="BE722" i="1"/>
  <c r="BD722" i="1"/>
  <c r="BC722" i="1"/>
  <c r="BB722" i="1"/>
  <c r="BA722" i="1"/>
  <c r="AZ722" i="1"/>
  <c r="AY722" i="1"/>
  <c r="AY725" i="1" s="1"/>
  <c r="AX722" i="1"/>
  <c r="AW722" i="1"/>
  <c r="AV722" i="1"/>
  <c r="AU722" i="1"/>
  <c r="AT722" i="1"/>
  <c r="AS722" i="1"/>
  <c r="AR722" i="1"/>
  <c r="AQ722" i="1"/>
  <c r="AP722" i="1"/>
  <c r="AO722" i="1"/>
  <c r="AN722" i="1"/>
  <c r="AM722" i="1"/>
  <c r="AL722" i="1"/>
  <c r="AK722" i="1"/>
  <c r="AJ722" i="1"/>
  <c r="AI722" i="1"/>
  <c r="AH722" i="1"/>
  <c r="AG722" i="1"/>
  <c r="BE701" i="1"/>
  <c r="BD701" i="1"/>
  <c r="BC701" i="1"/>
  <c r="BB701" i="1"/>
  <c r="BA701" i="1"/>
  <c r="AZ701" i="1"/>
  <c r="AY701" i="1"/>
  <c r="AX701" i="1"/>
  <c r="AW701" i="1"/>
  <c r="AV701" i="1"/>
  <c r="AU701" i="1"/>
  <c r="AT701" i="1"/>
  <c r="AS701" i="1"/>
  <c r="AR701" i="1"/>
  <c r="AQ701" i="1"/>
  <c r="AP701" i="1"/>
  <c r="AO701" i="1"/>
  <c r="AN701" i="1"/>
  <c r="AM701" i="1"/>
  <c r="AL701" i="1"/>
  <c r="AK701" i="1"/>
  <c r="AJ701" i="1"/>
  <c r="AI701" i="1"/>
  <c r="AH701" i="1"/>
  <c r="AG701" i="1"/>
  <c r="AF701" i="1"/>
  <c r="BE700" i="1"/>
  <c r="BD700" i="1"/>
  <c r="BC700" i="1"/>
  <c r="BB700" i="1"/>
  <c r="BA700" i="1"/>
  <c r="AZ700" i="1"/>
  <c r="AY700" i="1"/>
  <c r="AX700" i="1"/>
  <c r="AW700" i="1"/>
  <c r="AV700" i="1"/>
  <c r="AU700" i="1"/>
  <c r="AT700" i="1"/>
  <c r="AS700" i="1"/>
  <c r="AR700" i="1"/>
  <c r="AQ700" i="1"/>
  <c r="AP700" i="1"/>
  <c r="AO700" i="1"/>
  <c r="AN700" i="1"/>
  <c r="AM700" i="1"/>
  <c r="AL700" i="1"/>
  <c r="AK700" i="1"/>
  <c r="AJ700" i="1"/>
  <c r="AI700" i="1"/>
  <c r="AH700" i="1"/>
  <c r="AG700" i="1"/>
  <c r="AF700" i="1"/>
  <c r="BE699" i="1"/>
  <c r="BD699" i="1"/>
  <c r="BC699" i="1"/>
  <c r="BB699" i="1"/>
  <c r="BA699" i="1"/>
  <c r="AZ699" i="1"/>
  <c r="AY699" i="1"/>
  <c r="AX699" i="1"/>
  <c r="AW699" i="1"/>
  <c r="AV699" i="1"/>
  <c r="AU699" i="1"/>
  <c r="AT699" i="1"/>
  <c r="AS699" i="1"/>
  <c r="AR699" i="1"/>
  <c r="AQ699" i="1"/>
  <c r="AP699" i="1"/>
  <c r="AO699" i="1"/>
  <c r="AN699" i="1"/>
  <c r="AM699" i="1"/>
  <c r="AL699" i="1"/>
  <c r="AK699" i="1"/>
  <c r="AJ699" i="1"/>
  <c r="AI699" i="1"/>
  <c r="AH699" i="1"/>
  <c r="AG699" i="1"/>
  <c r="AF699" i="1"/>
  <c r="BE693" i="1"/>
  <c r="BD693" i="1"/>
  <c r="BC693" i="1"/>
  <c r="BB693" i="1"/>
  <c r="BA693" i="1"/>
  <c r="AZ693" i="1"/>
  <c r="AY693" i="1"/>
  <c r="AX693" i="1"/>
  <c r="AW693" i="1"/>
  <c r="AV693" i="1"/>
  <c r="AU693" i="1"/>
  <c r="AT693" i="1"/>
  <c r="AS693" i="1"/>
  <c r="AR693" i="1"/>
  <c r="AQ693" i="1"/>
  <c r="AP693" i="1"/>
  <c r="AO693" i="1"/>
  <c r="AN693" i="1"/>
  <c r="AM693" i="1"/>
  <c r="AL693" i="1"/>
  <c r="AK693" i="1"/>
  <c r="AJ693" i="1"/>
  <c r="AI693" i="1"/>
  <c r="AH693" i="1"/>
  <c r="AG693" i="1"/>
  <c r="BE692" i="1"/>
  <c r="BD692" i="1"/>
  <c r="BC692" i="1"/>
  <c r="BB692" i="1"/>
  <c r="BA692" i="1"/>
  <c r="AZ692" i="1"/>
  <c r="AY692" i="1"/>
  <c r="AX692" i="1"/>
  <c r="AW692" i="1"/>
  <c r="AV692" i="1"/>
  <c r="AU692" i="1"/>
  <c r="AT692" i="1"/>
  <c r="AS692" i="1"/>
  <c r="AR692" i="1"/>
  <c r="AQ692" i="1"/>
  <c r="AP692" i="1"/>
  <c r="AO692" i="1"/>
  <c r="AN692" i="1"/>
  <c r="AM692" i="1"/>
  <c r="AL692" i="1"/>
  <c r="AK692" i="1"/>
  <c r="AJ692" i="1"/>
  <c r="AI692" i="1"/>
  <c r="AH692" i="1"/>
  <c r="AG692" i="1"/>
  <c r="BE691" i="1"/>
  <c r="BD691" i="1"/>
  <c r="BC691" i="1"/>
  <c r="BB691" i="1"/>
  <c r="BA691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BE670" i="1"/>
  <c r="BD670" i="1"/>
  <c r="BC670" i="1"/>
  <c r="BB670" i="1"/>
  <c r="BA670" i="1"/>
  <c r="AZ670" i="1"/>
  <c r="AY670" i="1"/>
  <c r="AX670" i="1"/>
  <c r="AW670" i="1"/>
  <c r="AV670" i="1"/>
  <c r="AU670" i="1"/>
  <c r="AT670" i="1"/>
  <c r="AS670" i="1"/>
  <c r="AR670" i="1"/>
  <c r="AQ670" i="1"/>
  <c r="AP670" i="1"/>
  <c r="AO670" i="1"/>
  <c r="AN670" i="1"/>
  <c r="AM670" i="1"/>
  <c r="AL670" i="1"/>
  <c r="AK670" i="1"/>
  <c r="AJ670" i="1"/>
  <c r="AI670" i="1"/>
  <c r="AH670" i="1"/>
  <c r="AG670" i="1"/>
  <c r="AF670" i="1"/>
  <c r="BE669" i="1"/>
  <c r="BD669" i="1"/>
  <c r="BC669" i="1"/>
  <c r="BB669" i="1"/>
  <c r="BA669" i="1"/>
  <c r="AZ669" i="1"/>
  <c r="AY669" i="1"/>
  <c r="AX669" i="1"/>
  <c r="AW669" i="1"/>
  <c r="AV669" i="1"/>
  <c r="AU669" i="1"/>
  <c r="AT669" i="1"/>
  <c r="AS669" i="1"/>
  <c r="AR669" i="1"/>
  <c r="AQ669" i="1"/>
  <c r="AP669" i="1"/>
  <c r="AO669" i="1"/>
  <c r="AN669" i="1"/>
  <c r="AM669" i="1"/>
  <c r="AL669" i="1"/>
  <c r="AK669" i="1"/>
  <c r="AJ669" i="1"/>
  <c r="AI669" i="1"/>
  <c r="AH669" i="1"/>
  <c r="AG669" i="1"/>
  <c r="AF669" i="1"/>
  <c r="BE668" i="1"/>
  <c r="BD668" i="1"/>
  <c r="BC668" i="1"/>
  <c r="BC671" i="1" s="1"/>
  <c r="BB668" i="1"/>
  <c r="BA668" i="1"/>
  <c r="AZ668" i="1"/>
  <c r="AY668" i="1"/>
  <c r="AY671" i="1" s="1"/>
  <c r="AX668" i="1"/>
  <c r="AW668" i="1"/>
  <c r="AV668" i="1"/>
  <c r="AU668" i="1"/>
  <c r="AU671" i="1" s="1"/>
  <c r="AT668" i="1"/>
  <c r="AS668" i="1"/>
  <c r="AR668" i="1"/>
  <c r="AR671" i="1" s="1"/>
  <c r="AQ668" i="1"/>
  <c r="AQ671" i="1" s="1"/>
  <c r="AP668" i="1"/>
  <c r="AO668" i="1"/>
  <c r="AN668" i="1"/>
  <c r="AM668" i="1"/>
  <c r="AM671" i="1" s="1"/>
  <c r="AL668" i="1"/>
  <c r="AK668" i="1"/>
  <c r="AJ668" i="1"/>
  <c r="AJ671" i="1" s="1"/>
  <c r="AI668" i="1"/>
  <c r="AI671" i="1" s="1"/>
  <c r="AH668" i="1"/>
  <c r="AG668" i="1"/>
  <c r="AF668" i="1"/>
  <c r="BE662" i="1"/>
  <c r="BD662" i="1"/>
  <c r="BC662" i="1"/>
  <c r="BB662" i="1"/>
  <c r="BA662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AM662" i="1"/>
  <c r="AL662" i="1"/>
  <c r="AK662" i="1"/>
  <c r="AJ662" i="1"/>
  <c r="AI662" i="1"/>
  <c r="AH662" i="1"/>
  <c r="AG662" i="1"/>
  <c r="BE661" i="1"/>
  <c r="BD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AM661" i="1"/>
  <c r="AL661" i="1"/>
  <c r="AK661" i="1"/>
  <c r="AJ661" i="1"/>
  <c r="AI661" i="1"/>
  <c r="AH661" i="1"/>
  <c r="AG661" i="1"/>
  <c r="BE660" i="1"/>
  <c r="BD660" i="1"/>
  <c r="BC660" i="1"/>
  <c r="BB660" i="1"/>
  <c r="BA660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AM660" i="1"/>
  <c r="AL660" i="1"/>
  <c r="AK660" i="1"/>
  <c r="AJ660" i="1"/>
  <c r="AI660" i="1"/>
  <c r="AH660" i="1"/>
  <c r="AG660" i="1"/>
  <c r="BE639" i="1"/>
  <c r="BD639" i="1"/>
  <c r="BC639" i="1"/>
  <c r="BB639" i="1"/>
  <c r="BA639" i="1"/>
  <c r="AZ639" i="1"/>
  <c r="AY639" i="1"/>
  <c r="AX639" i="1"/>
  <c r="AW639" i="1"/>
  <c r="AV639" i="1"/>
  <c r="AU639" i="1"/>
  <c r="AT639" i="1"/>
  <c r="AS639" i="1"/>
  <c r="AR639" i="1"/>
  <c r="AQ639" i="1"/>
  <c r="AP639" i="1"/>
  <c r="AO639" i="1"/>
  <c r="AN639" i="1"/>
  <c r="AM639" i="1"/>
  <c r="AL639" i="1"/>
  <c r="AK639" i="1"/>
  <c r="AJ639" i="1"/>
  <c r="AI639" i="1"/>
  <c r="AH639" i="1"/>
  <c r="AG639" i="1"/>
  <c r="AF639" i="1"/>
  <c r="BF639" i="1" s="1"/>
  <c r="BE638" i="1"/>
  <c r="BD638" i="1"/>
  <c r="BC638" i="1"/>
  <c r="BB638" i="1"/>
  <c r="BA638" i="1"/>
  <c r="AZ638" i="1"/>
  <c r="AY638" i="1"/>
  <c r="AX638" i="1"/>
  <c r="AW638" i="1"/>
  <c r="AV638" i="1"/>
  <c r="AU638" i="1"/>
  <c r="AT638" i="1"/>
  <c r="AS638" i="1"/>
  <c r="AR638" i="1"/>
  <c r="AQ638" i="1"/>
  <c r="AP638" i="1"/>
  <c r="AO638" i="1"/>
  <c r="AN638" i="1"/>
  <c r="AM638" i="1"/>
  <c r="AL638" i="1"/>
  <c r="AK638" i="1"/>
  <c r="AJ638" i="1"/>
  <c r="AI638" i="1"/>
  <c r="AH638" i="1"/>
  <c r="AG638" i="1"/>
  <c r="AF638" i="1"/>
  <c r="BE637" i="1"/>
  <c r="BD637" i="1"/>
  <c r="BD640" i="1" s="1"/>
  <c r="BC637" i="1"/>
  <c r="BB637" i="1"/>
  <c r="BA637" i="1"/>
  <c r="AZ637" i="1"/>
  <c r="AZ640" i="1" s="1"/>
  <c r="AY637" i="1"/>
  <c r="AX637" i="1"/>
  <c r="AW637" i="1"/>
  <c r="AV637" i="1"/>
  <c r="AV640" i="1" s="1"/>
  <c r="AU637" i="1"/>
  <c r="AT637" i="1"/>
  <c r="AS637" i="1"/>
  <c r="AR637" i="1"/>
  <c r="AR640" i="1" s="1"/>
  <c r="AQ637" i="1"/>
  <c r="AP637" i="1"/>
  <c r="AO637" i="1"/>
  <c r="AN637" i="1"/>
  <c r="AN640" i="1" s="1"/>
  <c r="AM637" i="1"/>
  <c r="AL637" i="1"/>
  <c r="AK637" i="1"/>
  <c r="AJ637" i="1"/>
  <c r="AJ640" i="1" s="1"/>
  <c r="AI637" i="1"/>
  <c r="AH637" i="1"/>
  <c r="AG637" i="1"/>
  <c r="AF637" i="1"/>
  <c r="BE631" i="1"/>
  <c r="BD631" i="1"/>
  <c r="BC631" i="1"/>
  <c r="BB631" i="1"/>
  <c r="BA631" i="1"/>
  <c r="AZ631" i="1"/>
  <c r="AY631" i="1"/>
  <c r="AX631" i="1"/>
  <c r="AW631" i="1"/>
  <c r="AV631" i="1"/>
  <c r="AU631" i="1"/>
  <c r="AT631" i="1"/>
  <c r="AS631" i="1"/>
  <c r="AR631" i="1"/>
  <c r="AQ631" i="1"/>
  <c r="AP631" i="1"/>
  <c r="AO631" i="1"/>
  <c r="AN631" i="1"/>
  <c r="AM631" i="1"/>
  <c r="AL631" i="1"/>
  <c r="AK631" i="1"/>
  <c r="AJ631" i="1"/>
  <c r="AI631" i="1"/>
  <c r="AH631" i="1"/>
  <c r="AG631" i="1"/>
  <c r="BE630" i="1"/>
  <c r="BD630" i="1"/>
  <c r="BC630" i="1"/>
  <c r="BB630" i="1"/>
  <c r="BA630" i="1"/>
  <c r="AZ630" i="1"/>
  <c r="AY630" i="1"/>
  <c r="AX630" i="1"/>
  <c r="AW630" i="1"/>
  <c r="AV630" i="1"/>
  <c r="AU630" i="1"/>
  <c r="AT630" i="1"/>
  <c r="AS630" i="1"/>
  <c r="AR630" i="1"/>
  <c r="AQ630" i="1"/>
  <c r="AP630" i="1"/>
  <c r="AO630" i="1"/>
  <c r="AN630" i="1"/>
  <c r="AM630" i="1"/>
  <c r="AL630" i="1"/>
  <c r="AK630" i="1"/>
  <c r="AJ630" i="1"/>
  <c r="AI630" i="1"/>
  <c r="AH630" i="1"/>
  <c r="AG630" i="1"/>
  <c r="BE629" i="1"/>
  <c r="BD629" i="1"/>
  <c r="BC629" i="1"/>
  <c r="BB629" i="1"/>
  <c r="BA629" i="1"/>
  <c r="AZ629" i="1"/>
  <c r="AY629" i="1"/>
  <c r="AX629" i="1"/>
  <c r="AW629" i="1"/>
  <c r="AV629" i="1"/>
  <c r="AU629" i="1"/>
  <c r="AT629" i="1"/>
  <c r="AS629" i="1"/>
  <c r="AR629" i="1"/>
  <c r="AQ629" i="1"/>
  <c r="AP629" i="1"/>
  <c r="AO629" i="1"/>
  <c r="AN629" i="1"/>
  <c r="AM629" i="1"/>
  <c r="AL629" i="1"/>
  <c r="AK629" i="1"/>
  <c r="AJ629" i="1"/>
  <c r="AI629" i="1"/>
  <c r="AH629" i="1"/>
  <c r="AG629" i="1"/>
  <c r="BE608" i="1"/>
  <c r="BD608" i="1"/>
  <c r="BC608" i="1"/>
  <c r="BB608" i="1"/>
  <c r="BA608" i="1"/>
  <c r="AZ608" i="1"/>
  <c r="AY608" i="1"/>
  <c r="AX608" i="1"/>
  <c r="AW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BF608" i="1" s="1"/>
  <c r="BE607" i="1"/>
  <c r="BD607" i="1"/>
  <c r="BC607" i="1"/>
  <c r="BB607" i="1"/>
  <c r="BA607" i="1"/>
  <c r="AZ607" i="1"/>
  <c r="AY607" i="1"/>
  <c r="AX607" i="1"/>
  <c r="AW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BE606" i="1"/>
  <c r="BD606" i="1"/>
  <c r="BD609" i="1" s="1"/>
  <c r="BC606" i="1"/>
  <c r="BB606" i="1"/>
  <c r="BA606" i="1"/>
  <c r="AZ606" i="1"/>
  <c r="AZ609" i="1" s="1"/>
  <c r="AY606" i="1"/>
  <c r="AX606" i="1"/>
  <c r="AW606" i="1"/>
  <c r="AV606" i="1"/>
  <c r="AV609" i="1" s="1"/>
  <c r="AU606" i="1"/>
  <c r="AT606" i="1"/>
  <c r="AS606" i="1"/>
  <c r="AR606" i="1"/>
  <c r="AR609" i="1" s="1"/>
  <c r="AQ606" i="1"/>
  <c r="AP606" i="1"/>
  <c r="AO606" i="1"/>
  <c r="AN606" i="1"/>
  <c r="AN609" i="1" s="1"/>
  <c r="AM606" i="1"/>
  <c r="AL606" i="1"/>
  <c r="AK606" i="1"/>
  <c r="AJ606" i="1"/>
  <c r="AJ609" i="1" s="1"/>
  <c r="AI606" i="1"/>
  <c r="AH606" i="1"/>
  <c r="AG606" i="1"/>
  <c r="AF606" i="1"/>
  <c r="BF606" i="1" s="1"/>
  <c r="BE600" i="1"/>
  <c r="BD600" i="1"/>
  <c r="BC600" i="1"/>
  <c r="BB600" i="1"/>
  <c r="BA600" i="1"/>
  <c r="AZ600" i="1"/>
  <c r="AY600" i="1"/>
  <c r="AX600" i="1"/>
  <c r="AW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BE599" i="1"/>
  <c r="BD599" i="1"/>
  <c r="BC599" i="1"/>
  <c r="BB599" i="1"/>
  <c r="BA599" i="1"/>
  <c r="AZ599" i="1"/>
  <c r="AY599" i="1"/>
  <c r="AX599" i="1"/>
  <c r="AW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BE598" i="1"/>
  <c r="BD598" i="1"/>
  <c r="BC598" i="1"/>
  <c r="BB598" i="1"/>
  <c r="BA598" i="1"/>
  <c r="AZ598" i="1"/>
  <c r="AZ601" i="1" s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BE577" i="1"/>
  <c r="BD577" i="1"/>
  <c r="BC577" i="1"/>
  <c r="BB577" i="1"/>
  <c r="BA577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BE576" i="1"/>
  <c r="BD576" i="1"/>
  <c r="BC576" i="1"/>
  <c r="BB576" i="1"/>
  <c r="BA576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BE575" i="1"/>
  <c r="BD575" i="1"/>
  <c r="BC575" i="1"/>
  <c r="BB575" i="1"/>
  <c r="BA575" i="1"/>
  <c r="AZ575" i="1"/>
  <c r="AY575" i="1"/>
  <c r="AX575" i="1"/>
  <c r="AW575" i="1"/>
  <c r="AV575" i="1"/>
  <c r="AU575" i="1"/>
  <c r="AT575" i="1"/>
  <c r="AS575" i="1"/>
  <c r="AR575" i="1"/>
  <c r="AQ575" i="1"/>
  <c r="AQ578" i="1" s="1"/>
  <c r="AP575" i="1"/>
  <c r="AO575" i="1"/>
  <c r="AN575" i="1"/>
  <c r="AM575" i="1"/>
  <c r="AL575" i="1"/>
  <c r="AK575" i="1"/>
  <c r="AJ575" i="1"/>
  <c r="AI575" i="1"/>
  <c r="AH575" i="1"/>
  <c r="AG575" i="1"/>
  <c r="AF575" i="1"/>
  <c r="BE569" i="1"/>
  <c r="BD569" i="1"/>
  <c r="BC569" i="1"/>
  <c r="BB569" i="1"/>
  <c r="BA569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BE568" i="1"/>
  <c r="BD568" i="1"/>
  <c r="BC568" i="1"/>
  <c r="BB568" i="1"/>
  <c r="BA568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BE567" i="1"/>
  <c r="BD567" i="1"/>
  <c r="BC567" i="1"/>
  <c r="BC570" i="1" s="1"/>
  <c r="BB567" i="1"/>
  <c r="BA567" i="1"/>
  <c r="AZ567" i="1"/>
  <c r="AY567" i="1"/>
  <c r="AX567" i="1"/>
  <c r="AW567" i="1"/>
  <c r="AV567" i="1"/>
  <c r="AU567" i="1"/>
  <c r="AT567" i="1"/>
  <c r="AS567" i="1"/>
  <c r="AR567" i="1"/>
  <c r="AQ567" i="1"/>
  <c r="AP567" i="1"/>
  <c r="AO567" i="1"/>
  <c r="AN567" i="1"/>
  <c r="AM567" i="1"/>
  <c r="AM570" i="1" s="1"/>
  <c r="AL567" i="1"/>
  <c r="AK567" i="1"/>
  <c r="AJ567" i="1"/>
  <c r="AI567" i="1"/>
  <c r="AH567" i="1"/>
  <c r="AG567" i="1"/>
  <c r="BE546" i="1"/>
  <c r="BD546" i="1"/>
  <c r="BC546" i="1"/>
  <c r="BB546" i="1"/>
  <c r="BA546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BE545" i="1"/>
  <c r="BD545" i="1"/>
  <c r="BC545" i="1"/>
  <c r="BB545" i="1"/>
  <c r="BA545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BE544" i="1"/>
  <c r="BD544" i="1"/>
  <c r="BC544" i="1"/>
  <c r="BB544" i="1"/>
  <c r="BA544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BE538" i="1"/>
  <c r="BD538" i="1"/>
  <c r="BC538" i="1"/>
  <c r="BB538" i="1"/>
  <c r="BA538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BE537" i="1"/>
  <c r="BD537" i="1"/>
  <c r="BC537" i="1"/>
  <c r="BB537" i="1"/>
  <c r="BA537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BE536" i="1"/>
  <c r="BD536" i="1"/>
  <c r="BC536" i="1"/>
  <c r="BB536" i="1"/>
  <c r="BA536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BE515" i="1"/>
  <c r="BD515" i="1"/>
  <c r="BC515" i="1"/>
  <c r="BB515" i="1"/>
  <c r="BA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BE514" i="1"/>
  <c r="BD514" i="1"/>
  <c r="BC514" i="1"/>
  <c r="BB514" i="1"/>
  <c r="BA514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L514" i="1"/>
  <c r="AK514" i="1"/>
  <c r="AJ514" i="1"/>
  <c r="AI514" i="1"/>
  <c r="AH514" i="1"/>
  <c r="AG514" i="1"/>
  <c r="AF514" i="1"/>
  <c r="BE513" i="1"/>
  <c r="BD513" i="1"/>
  <c r="BC513" i="1"/>
  <c r="BB513" i="1"/>
  <c r="BB516" i="1" s="1"/>
  <c r="BA513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L513" i="1"/>
  <c r="AK513" i="1"/>
  <c r="AJ513" i="1"/>
  <c r="AI513" i="1"/>
  <c r="AH513" i="1"/>
  <c r="AG513" i="1"/>
  <c r="AF513" i="1"/>
  <c r="BE507" i="1"/>
  <c r="BD507" i="1"/>
  <c r="BC507" i="1"/>
  <c r="BB507" i="1"/>
  <c r="BA507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L507" i="1"/>
  <c r="AK507" i="1"/>
  <c r="AJ507" i="1"/>
  <c r="AI507" i="1"/>
  <c r="AH507" i="1"/>
  <c r="AG507" i="1"/>
  <c r="BE506" i="1"/>
  <c r="BD506" i="1"/>
  <c r="BC506" i="1"/>
  <c r="BB506" i="1"/>
  <c r="BA506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L506" i="1"/>
  <c r="AK506" i="1"/>
  <c r="AJ506" i="1"/>
  <c r="AI506" i="1"/>
  <c r="AH506" i="1"/>
  <c r="AG506" i="1"/>
  <c r="BE505" i="1"/>
  <c r="BD505" i="1"/>
  <c r="BC505" i="1"/>
  <c r="BB505" i="1"/>
  <c r="BA505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L505" i="1"/>
  <c r="AK505" i="1"/>
  <c r="AJ505" i="1"/>
  <c r="AI505" i="1"/>
  <c r="AH505" i="1"/>
  <c r="AG505" i="1"/>
  <c r="BE484" i="1"/>
  <c r="BD484" i="1"/>
  <c r="BC484" i="1"/>
  <c r="BB484" i="1"/>
  <c r="BA484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AF484" i="1"/>
  <c r="BE483" i="1"/>
  <c r="BD483" i="1"/>
  <c r="BC483" i="1"/>
  <c r="BB483" i="1"/>
  <c r="BA483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L483" i="1"/>
  <c r="AK483" i="1"/>
  <c r="AJ483" i="1"/>
  <c r="AI483" i="1"/>
  <c r="AH483" i="1"/>
  <c r="AG483" i="1"/>
  <c r="AF483" i="1"/>
  <c r="BE482" i="1"/>
  <c r="BD482" i="1"/>
  <c r="BC482" i="1"/>
  <c r="BB482" i="1"/>
  <c r="BA482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L482" i="1"/>
  <c r="AK482" i="1"/>
  <c r="AJ482" i="1"/>
  <c r="AI482" i="1"/>
  <c r="AH482" i="1"/>
  <c r="AG482" i="1"/>
  <c r="AF482" i="1"/>
  <c r="BF482" i="1" s="1"/>
  <c r="BE476" i="1"/>
  <c r="BD476" i="1"/>
  <c r="BC476" i="1"/>
  <c r="BB476" i="1"/>
  <c r="BA476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L476" i="1"/>
  <c r="AK476" i="1"/>
  <c r="AJ476" i="1"/>
  <c r="AI476" i="1"/>
  <c r="AH476" i="1"/>
  <c r="AG476" i="1"/>
  <c r="BE475" i="1"/>
  <c r="BD475" i="1"/>
  <c r="BC475" i="1"/>
  <c r="BB475" i="1"/>
  <c r="BA475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L475" i="1"/>
  <c r="AK475" i="1"/>
  <c r="AJ475" i="1"/>
  <c r="AI475" i="1"/>
  <c r="AH475" i="1"/>
  <c r="AG475" i="1"/>
  <c r="BE474" i="1"/>
  <c r="BD474" i="1"/>
  <c r="BC474" i="1"/>
  <c r="BB474" i="1"/>
  <c r="BA474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L474" i="1"/>
  <c r="AK474" i="1"/>
  <c r="AJ474" i="1"/>
  <c r="AI474" i="1"/>
  <c r="AH474" i="1"/>
  <c r="AG474" i="1"/>
  <c r="BE453" i="1"/>
  <c r="BD453" i="1"/>
  <c r="BC453" i="1"/>
  <c r="BB453" i="1"/>
  <c r="BA453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BE452" i="1"/>
  <c r="BD452" i="1"/>
  <c r="BC452" i="1"/>
  <c r="BB452" i="1"/>
  <c r="BA452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BE451" i="1"/>
  <c r="BD451" i="1"/>
  <c r="BD454" i="1" s="1"/>
  <c r="BC451" i="1"/>
  <c r="BB451" i="1"/>
  <c r="BB454" i="1" s="1"/>
  <c r="BA451" i="1"/>
  <c r="AZ451" i="1"/>
  <c r="AY451" i="1"/>
  <c r="AX451" i="1"/>
  <c r="AX454" i="1" s="1"/>
  <c r="AW451" i="1"/>
  <c r="AV451" i="1"/>
  <c r="AU451" i="1"/>
  <c r="AT451" i="1"/>
  <c r="AT454" i="1" s="1"/>
  <c r="AS451" i="1"/>
  <c r="AR451" i="1"/>
  <c r="AQ451" i="1"/>
  <c r="AP451" i="1"/>
  <c r="AP454" i="1" s="1"/>
  <c r="AO451" i="1"/>
  <c r="AN451" i="1"/>
  <c r="AN454" i="1" s="1"/>
  <c r="AM451" i="1"/>
  <c r="AL451" i="1"/>
  <c r="AL454" i="1" s="1"/>
  <c r="AK451" i="1"/>
  <c r="AJ451" i="1"/>
  <c r="AI451" i="1"/>
  <c r="AH451" i="1"/>
  <c r="AH454" i="1" s="1"/>
  <c r="AG451" i="1"/>
  <c r="AF451" i="1"/>
  <c r="BE445" i="1"/>
  <c r="BD445" i="1"/>
  <c r="BC445" i="1"/>
  <c r="BB445" i="1"/>
  <c r="BA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BE444" i="1"/>
  <c r="BD444" i="1"/>
  <c r="BC444" i="1"/>
  <c r="BB444" i="1"/>
  <c r="BA444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L444" i="1"/>
  <c r="AK444" i="1"/>
  <c r="AJ444" i="1"/>
  <c r="AI444" i="1"/>
  <c r="AH444" i="1"/>
  <c r="AG444" i="1"/>
  <c r="BG444" i="1" s="1"/>
  <c r="BE443" i="1"/>
  <c r="BD443" i="1"/>
  <c r="BC443" i="1"/>
  <c r="BB443" i="1"/>
  <c r="BA443" i="1"/>
  <c r="AZ443" i="1"/>
  <c r="AY443" i="1"/>
  <c r="AX443" i="1"/>
  <c r="AW443" i="1"/>
  <c r="AV443" i="1"/>
  <c r="AU443" i="1"/>
  <c r="AT443" i="1"/>
  <c r="AS443" i="1"/>
  <c r="AR443" i="1"/>
  <c r="AQ443" i="1"/>
  <c r="AP443" i="1"/>
  <c r="AO443" i="1"/>
  <c r="AN443" i="1"/>
  <c r="AM443" i="1"/>
  <c r="AL443" i="1"/>
  <c r="AK443" i="1"/>
  <c r="AJ443" i="1"/>
  <c r="AI443" i="1"/>
  <c r="AI446" i="1" s="1"/>
  <c r="AH443" i="1"/>
  <c r="AG443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BE420" i="1"/>
  <c r="BD420" i="1"/>
  <c r="BD423" i="1" s="1"/>
  <c r="BC420" i="1"/>
  <c r="BC423" i="1" s="1"/>
  <c r="BB420" i="1"/>
  <c r="BA420" i="1"/>
  <c r="AZ420" i="1"/>
  <c r="AY420" i="1"/>
  <c r="AY423" i="1" s="1"/>
  <c r="AX420" i="1"/>
  <c r="AW420" i="1"/>
  <c r="AV420" i="1"/>
  <c r="AV423" i="1" s="1"/>
  <c r="AU420" i="1"/>
  <c r="AU423" i="1" s="1"/>
  <c r="AT420" i="1"/>
  <c r="AS420" i="1"/>
  <c r="AR420" i="1"/>
  <c r="AQ420" i="1"/>
  <c r="AQ423" i="1" s="1"/>
  <c r="AP420" i="1"/>
  <c r="AO420" i="1"/>
  <c r="AN420" i="1"/>
  <c r="AM420" i="1"/>
  <c r="AM423" i="1" s="1"/>
  <c r="AL420" i="1"/>
  <c r="AK420" i="1"/>
  <c r="AJ420" i="1"/>
  <c r="AI420" i="1"/>
  <c r="AH420" i="1"/>
  <c r="AG420" i="1"/>
  <c r="AF420" i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BE391" i="1"/>
  <c r="BD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BE390" i="1"/>
  <c r="BD390" i="1"/>
  <c r="BC390" i="1"/>
  <c r="BB390" i="1"/>
  <c r="BA390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BE389" i="1"/>
  <c r="BD389" i="1"/>
  <c r="BC389" i="1"/>
  <c r="BB389" i="1"/>
  <c r="BA389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BE383" i="1"/>
  <c r="BD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BE382" i="1"/>
  <c r="BD382" i="1"/>
  <c r="BC382" i="1"/>
  <c r="BB382" i="1"/>
  <c r="BA382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BE381" i="1"/>
  <c r="BD381" i="1"/>
  <c r="BC381" i="1"/>
  <c r="BB381" i="1"/>
  <c r="BA381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BE359" i="1"/>
  <c r="BD359" i="1"/>
  <c r="BC359" i="1"/>
  <c r="BB359" i="1"/>
  <c r="BA359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BE358" i="1"/>
  <c r="BD358" i="1"/>
  <c r="BC358" i="1"/>
  <c r="BB358" i="1"/>
  <c r="BA358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BE351" i="1"/>
  <c r="BD351" i="1"/>
  <c r="BC351" i="1"/>
  <c r="BB351" i="1"/>
  <c r="BA351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BE350" i="1"/>
  <c r="BD350" i="1"/>
  <c r="BC350" i="1"/>
  <c r="BB350" i="1"/>
  <c r="BA350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BE329" i="1"/>
  <c r="BD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BG329" i="1" s="1"/>
  <c r="AF329" i="1"/>
  <c r="BE328" i="1"/>
  <c r="BD328" i="1"/>
  <c r="BC328" i="1"/>
  <c r="BB328" i="1"/>
  <c r="BA328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BE327" i="1"/>
  <c r="BD327" i="1"/>
  <c r="BC327" i="1"/>
  <c r="BB327" i="1"/>
  <c r="BA327" i="1"/>
  <c r="BA330" i="1" s="1"/>
  <c r="AZ327" i="1"/>
  <c r="AY327" i="1"/>
  <c r="AX327" i="1"/>
  <c r="AW327" i="1"/>
  <c r="AW330" i="1" s="1"/>
  <c r="AV327" i="1"/>
  <c r="AU327" i="1"/>
  <c r="AT327" i="1"/>
  <c r="AS327" i="1"/>
  <c r="AS330" i="1" s="1"/>
  <c r="AR327" i="1"/>
  <c r="AQ327" i="1"/>
  <c r="AP327" i="1"/>
  <c r="AO327" i="1"/>
  <c r="AO330" i="1" s="1"/>
  <c r="AN327" i="1"/>
  <c r="AM327" i="1"/>
  <c r="AL327" i="1"/>
  <c r="AK327" i="1"/>
  <c r="AK330" i="1" s="1"/>
  <c r="AJ327" i="1"/>
  <c r="AI327" i="1"/>
  <c r="AH327" i="1"/>
  <c r="AG327" i="1"/>
  <c r="BG327" i="1" s="1"/>
  <c r="AF327" i="1"/>
  <c r="BE321" i="1"/>
  <c r="BD321" i="1"/>
  <c r="BC321" i="1"/>
  <c r="BB321" i="1"/>
  <c r="BA321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BE319" i="1"/>
  <c r="BE322" i="1" s="1"/>
  <c r="BD319" i="1"/>
  <c r="BC319" i="1"/>
  <c r="BB319" i="1"/>
  <c r="BA319" i="1"/>
  <c r="BA322" i="1" s="1"/>
  <c r="AZ319" i="1"/>
  <c r="AY319" i="1"/>
  <c r="AX319" i="1"/>
  <c r="AW319" i="1"/>
  <c r="AW322" i="1" s="1"/>
  <c r="AV319" i="1"/>
  <c r="AU319" i="1"/>
  <c r="AT319" i="1"/>
  <c r="AS319" i="1"/>
  <c r="AS322" i="1" s="1"/>
  <c r="AR319" i="1"/>
  <c r="AQ319" i="1"/>
  <c r="AP319" i="1"/>
  <c r="AO319" i="1"/>
  <c r="AO322" i="1" s="1"/>
  <c r="AN319" i="1"/>
  <c r="AM319" i="1"/>
  <c r="AL319" i="1"/>
  <c r="AK319" i="1"/>
  <c r="AK322" i="1" s="1"/>
  <c r="AJ319" i="1"/>
  <c r="AI319" i="1"/>
  <c r="AH319" i="1"/>
  <c r="AG319" i="1"/>
  <c r="AG322" i="1" s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BF297" i="1" s="1"/>
  <c r="BE296" i="1"/>
  <c r="BD296" i="1"/>
  <c r="BC296" i="1"/>
  <c r="BC299" i="1" s="1"/>
  <c r="BB296" i="1"/>
  <c r="BB299" i="1" s="1"/>
  <c r="BA296" i="1"/>
  <c r="AZ296" i="1"/>
  <c r="AY296" i="1"/>
  <c r="AX296" i="1"/>
  <c r="AX299" i="1" s="1"/>
  <c r="AW296" i="1"/>
  <c r="AV296" i="1"/>
  <c r="AU296" i="1"/>
  <c r="AT296" i="1"/>
  <c r="AT299" i="1" s="1"/>
  <c r="AS296" i="1"/>
  <c r="AR296" i="1"/>
  <c r="AQ296" i="1"/>
  <c r="AQ299" i="1" s="1"/>
  <c r="AP296" i="1"/>
  <c r="AP299" i="1" s="1"/>
  <c r="AO296" i="1"/>
  <c r="AN296" i="1"/>
  <c r="AM296" i="1"/>
  <c r="AM299" i="1" s="1"/>
  <c r="AL296" i="1"/>
  <c r="AL299" i="1" s="1"/>
  <c r="AK296" i="1"/>
  <c r="AJ296" i="1"/>
  <c r="AI296" i="1"/>
  <c r="AH296" i="1"/>
  <c r="AG296" i="1"/>
  <c r="AF296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BG289" i="1" s="1"/>
  <c r="BE288" i="1"/>
  <c r="BD288" i="1"/>
  <c r="BC288" i="1"/>
  <c r="BB288" i="1"/>
  <c r="BB291" i="1" s="1"/>
  <c r="BA288" i="1"/>
  <c r="AZ288" i="1"/>
  <c r="AY288" i="1"/>
  <c r="AX288" i="1"/>
  <c r="AX291" i="1" s="1"/>
  <c r="AW288" i="1"/>
  <c r="AV288" i="1"/>
  <c r="AU288" i="1"/>
  <c r="AT288" i="1"/>
  <c r="AT291" i="1" s="1"/>
  <c r="AS288" i="1"/>
  <c r="AR288" i="1"/>
  <c r="AQ288" i="1"/>
  <c r="AP288" i="1"/>
  <c r="AP291" i="1" s="1"/>
  <c r="AO288" i="1"/>
  <c r="AN288" i="1"/>
  <c r="AM288" i="1"/>
  <c r="AL288" i="1"/>
  <c r="AL291" i="1" s="1"/>
  <c r="AK288" i="1"/>
  <c r="AJ288" i="1"/>
  <c r="AI288" i="1"/>
  <c r="AH288" i="1"/>
  <c r="AH291" i="1" s="1"/>
  <c r="AG288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BE265" i="1"/>
  <c r="BD265" i="1"/>
  <c r="BC265" i="1"/>
  <c r="BC268" i="1" s="1"/>
  <c r="BB265" i="1"/>
  <c r="BA265" i="1"/>
  <c r="AZ265" i="1"/>
  <c r="AZ268" i="1" s="1"/>
  <c r="AY265" i="1"/>
  <c r="AY268" i="1" s="1"/>
  <c r="AX265" i="1"/>
  <c r="AW265" i="1"/>
  <c r="AV265" i="1"/>
  <c r="AU265" i="1"/>
  <c r="AU268" i="1" s="1"/>
  <c r="AT265" i="1"/>
  <c r="AS265" i="1"/>
  <c r="AR265" i="1"/>
  <c r="AR268" i="1" s="1"/>
  <c r="AQ265" i="1"/>
  <c r="AQ268" i="1" s="1"/>
  <c r="AP265" i="1"/>
  <c r="AO265" i="1"/>
  <c r="AN265" i="1"/>
  <c r="AM265" i="1"/>
  <c r="AM268" i="1" s="1"/>
  <c r="AL265" i="1"/>
  <c r="AK265" i="1"/>
  <c r="AJ265" i="1"/>
  <c r="AI265" i="1"/>
  <c r="AH265" i="1"/>
  <c r="AG265" i="1"/>
  <c r="AF265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BG259" i="1" s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BE257" i="1"/>
  <c r="BD257" i="1"/>
  <c r="BC257" i="1"/>
  <c r="BC260" i="1" s="1"/>
  <c r="BB257" i="1"/>
  <c r="BA257" i="1"/>
  <c r="AZ257" i="1"/>
  <c r="AY257" i="1"/>
  <c r="AY260" i="1" s="1"/>
  <c r="AX257" i="1"/>
  <c r="AW257" i="1"/>
  <c r="AV257" i="1"/>
  <c r="AU257" i="1"/>
  <c r="AU260" i="1" s="1"/>
  <c r="AT257" i="1"/>
  <c r="AS257" i="1"/>
  <c r="AR257" i="1"/>
  <c r="AQ257" i="1"/>
  <c r="AQ260" i="1" s="1"/>
  <c r="AP257" i="1"/>
  <c r="AO257" i="1"/>
  <c r="AN257" i="1"/>
  <c r="AM257" i="1"/>
  <c r="AM260" i="1" s="1"/>
  <c r="AL257" i="1"/>
  <c r="AK257" i="1"/>
  <c r="AJ257" i="1"/>
  <c r="AI257" i="1"/>
  <c r="AI260" i="1" s="1"/>
  <c r="AH257" i="1"/>
  <c r="AG257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BE234" i="1"/>
  <c r="BD234" i="1"/>
  <c r="BD237" i="1" s="1"/>
  <c r="BC234" i="1"/>
  <c r="BB234" i="1"/>
  <c r="BA234" i="1"/>
  <c r="AZ234" i="1"/>
  <c r="AZ237" i="1" s="1"/>
  <c r="AY234" i="1"/>
  <c r="AX234" i="1"/>
  <c r="AW234" i="1"/>
  <c r="AV234" i="1"/>
  <c r="AV237" i="1" s="1"/>
  <c r="AU234" i="1"/>
  <c r="AT234" i="1"/>
  <c r="AS234" i="1"/>
  <c r="AR234" i="1"/>
  <c r="AR237" i="1" s="1"/>
  <c r="AQ234" i="1"/>
  <c r="AQ237" i="1" s="1"/>
  <c r="AP234" i="1"/>
  <c r="AO234" i="1"/>
  <c r="AN234" i="1"/>
  <c r="AN237" i="1" s="1"/>
  <c r="AM234" i="1"/>
  <c r="AL234" i="1"/>
  <c r="AK234" i="1"/>
  <c r="AJ234" i="1"/>
  <c r="AJ237" i="1" s="1"/>
  <c r="AI234" i="1"/>
  <c r="AH234" i="1"/>
  <c r="AG234" i="1"/>
  <c r="AF234" i="1"/>
  <c r="AF237" i="1" s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BE226" i="1"/>
  <c r="BD226" i="1"/>
  <c r="BD229" i="1" s="1"/>
  <c r="BC226" i="1"/>
  <c r="BB226" i="1"/>
  <c r="BA226" i="1"/>
  <c r="AZ226" i="1"/>
  <c r="AZ229" i="1" s="1"/>
  <c r="AY226" i="1"/>
  <c r="AX226" i="1"/>
  <c r="AW226" i="1"/>
  <c r="AV226" i="1"/>
  <c r="AV229" i="1" s="1"/>
  <c r="AU226" i="1"/>
  <c r="AT226" i="1"/>
  <c r="AS226" i="1"/>
  <c r="AR226" i="1"/>
  <c r="AR229" i="1" s="1"/>
  <c r="AQ226" i="1"/>
  <c r="AP226" i="1"/>
  <c r="AO226" i="1"/>
  <c r="AN226" i="1"/>
  <c r="AN229" i="1" s="1"/>
  <c r="AM226" i="1"/>
  <c r="AL226" i="1"/>
  <c r="AK226" i="1"/>
  <c r="AJ226" i="1"/>
  <c r="AJ229" i="1" s="1"/>
  <c r="AI226" i="1"/>
  <c r="AH226" i="1"/>
  <c r="AG226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BE203" i="1"/>
  <c r="BD203" i="1"/>
  <c r="BC203" i="1"/>
  <c r="BB203" i="1"/>
  <c r="BA203" i="1"/>
  <c r="BA206" i="1" s="1"/>
  <c r="AZ203" i="1"/>
  <c r="AY203" i="1"/>
  <c r="AX203" i="1"/>
  <c r="AW203" i="1"/>
  <c r="AW206" i="1" s="1"/>
  <c r="AV203" i="1"/>
  <c r="AU203" i="1"/>
  <c r="AT203" i="1"/>
  <c r="AS203" i="1"/>
  <c r="AS206" i="1" s="1"/>
  <c r="AR203" i="1"/>
  <c r="AQ203" i="1"/>
  <c r="AP203" i="1"/>
  <c r="AO203" i="1"/>
  <c r="AO206" i="1" s="1"/>
  <c r="AN203" i="1"/>
  <c r="AM203" i="1"/>
  <c r="AL203" i="1"/>
  <c r="AK203" i="1"/>
  <c r="AK206" i="1" s="1"/>
  <c r="AJ203" i="1"/>
  <c r="AI203" i="1"/>
  <c r="AH203" i="1"/>
  <c r="AG203" i="1"/>
  <c r="BG203" i="1" s="1"/>
  <c r="AF203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72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BE172" i="1"/>
  <c r="BD172" i="1"/>
  <c r="BC172" i="1"/>
  <c r="BC175" i="1" s="1"/>
  <c r="BB172" i="1"/>
  <c r="BA172" i="1"/>
  <c r="AZ172" i="1"/>
  <c r="AY172" i="1"/>
  <c r="AY175" i="1" s="1"/>
  <c r="AX172" i="1"/>
  <c r="AW172" i="1"/>
  <c r="AV172" i="1"/>
  <c r="AU172" i="1"/>
  <c r="AU175" i="1" s="1"/>
  <c r="AT172" i="1"/>
  <c r="AS172" i="1"/>
  <c r="AR172" i="1"/>
  <c r="AQ172" i="1"/>
  <c r="AQ175" i="1" s="1"/>
  <c r="AP172" i="1"/>
  <c r="AO172" i="1"/>
  <c r="AN172" i="1"/>
  <c r="AM172" i="1"/>
  <c r="AM175" i="1" s="1"/>
  <c r="AL172" i="1"/>
  <c r="AK172" i="1"/>
  <c r="AJ172" i="1"/>
  <c r="AI172" i="1"/>
  <c r="AH172" i="1"/>
  <c r="AG172" i="1"/>
  <c r="AF195" i="1"/>
  <c r="AF196" i="1"/>
  <c r="BF196" i="1" s="1"/>
  <c r="AF197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BF142" i="1" s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T136" i="1" s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BE110" i="1"/>
  <c r="BD110" i="1"/>
  <c r="BC110" i="1"/>
  <c r="BC113" i="1" s="1"/>
  <c r="BB110" i="1"/>
  <c r="BA110" i="1"/>
  <c r="AZ110" i="1"/>
  <c r="AY110" i="1"/>
  <c r="AY113" i="1" s="1"/>
  <c r="AX110" i="1"/>
  <c r="AW110" i="1"/>
  <c r="AV110" i="1"/>
  <c r="AU110" i="1"/>
  <c r="AU113" i="1" s="1"/>
  <c r="AT110" i="1"/>
  <c r="AS110" i="1"/>
  <c r="AR110" i="1"/>
  <c r="AQ110" i="1"/>
  <c r="AQ113" i="1" s="1"/>
  <c r="AP110" i="1"/>
  <c r="AO110" i="1"/>
  <c r="AN110" i="1"/>
  <c r="AM110" i="1"/>
  <c r="AM113" i="1" s="1"/>
  <c r="AL110" i="1"/>
  <c r="AK110" i="1"/>
  <c r="AJ110" i="1"/>
  <c r="AI110" i="1"/>
  <c r="AI113" i="1" s="1"/>
  <c r="AH110" i="1"/>
  <c r="AG110" i="1"/>
  <c r="AF110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BG104" i="1" s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BE102" i="1"/>
  <c r="BD102" i="1"/>
  <c r="BC102" i="1"/>
  <c r="BC105" i="1" s="1"/>
  <c r="BB102" i="1"/>
  <c r="BA102" i="1"/>
  <c r="AZ102" i="1"/>
  <c r="AY102" i="1"/>
  <c r="AY105" i="1" s="1"/>
  <c r="AX102" i="1"/>
  <c r="AW102" i="1"/>
  <c r="AV102" i="1"/>
  <c r="AU102" i="1"/>
  <c r="AU105" i="1" s="1"/>
  <c r="AT102" i="1"/>
  <c r="AS102" i="1"/>
  <c r="AR102" i="1"/>
  <c r="AQ102" i="1"/>
  <c r="AQ105" i="1" s="1"/>
  <c r="AP102" i="1"/>
  <c r="AO102" i="1"/>
  <c r="AN102" i="1"/>
  <c r="AM102" i="1"/>
  <c r="AM105" i="1" s="1"/>
  <c r="AL102" i="1"/>
  <c r="AK102" i="1"/>
  <c r="AJ102" i="1"/>
  <c r="AI102" i="1"/>
  <c r="AI105" i="1" s="1"/>
  <c r="AH102" i="1"/>
  <c r="AG102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BE79" i="1"/>
  <c r="BD79" i="1"/>
  <c r="BD82" i="1" s="1"/>
  <c r="BC79" i="1"/>
  <c r="BB79" i="1"/>
  <c r="BA79" i="1"/>
  <c r="AZ79" i="1"/>
  <c r="AZ82" i="1" s="1"/>
  <c r="AY79" i="1"/>
  <c r="AX79" i="1"/>
  <c r="AW79" i="1"/>
  <c r="AV79" i="1"/>
  <c r="AV82" i="1" s="1"/>
  <c r="AU79" i="1"/>
  <c r="AT79" i="1"/>
  <c r="AS79" i="1"/>
  <c r="AR79" i="1"/>
  <c r="AR82" i="1" s="1"/>
  <c r="AQ79" i="1"/>
  <c r="AP79" i="1"/>
  <c r="AO79" i="1"/>
  <c r="AN79" i="1"/>
  <c r="AN82" i="1" s="1"/>
  <c r="AM79" i="1"/>
  <c r="AL79" i="1"/>
  <c r="AK79" i="1"/>
  <c r="AJ79" i="1"/>
  <c r="AJ82" i="1" s="1"/>
  <c r="AI79" i="1"/>
  <c r="AH79" i="1"/>
  <c r="AG79" i="1"/>
  <c r="AF79" i="1"/>
  <c r="AF82" i="1" s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BE71" i="1"/>
  <c r="BD71" i="1"/>
  <c r="BD74" i="1" s="1"/>
  <c r="BC71" i="1"/>
  <c r="BB71" i="1"/>
  <c r="BA71" i="1"/>
  <c r="AZ71" i="1"/>
  <c r="AZ74" i="1" s="1"/>
  <c r="AY71" i="1"/>
  <c r="AX71" i="1"/>
  <c r="AW71" i="1"/>
  <c r="AV71" i="1"/>
  <c r="AV74" i="1" s="1"/>
  <c r="AU71" i="1"/>
  <c r="AT71" i="1"/>
  <c r="AS71" i="1"/>
  <c r="AR71" i="1"/>
  <c r="AR74" i="1" s="1"/>
  <c r="AQ71" i="1"/>
  <c r="AP71" i="1"/>
  <c r="AO71" i="1"/>
  <c r="AN71" i="1"/>
  <c r="AN74" i="1" s="1"/>
  <c r="AM71" i="1"/>
  <c r="AL71" i="1"/>
  <c r="AK71" i="1"/>
  <c r="AJ71" i="1"/>
  <c r="AJ74" i="1" s="1"/>
  <c r="AI71" i="1"/>
  <c r="AH71" i="1"/>
  <c r="AG71" i="1"/>
  <c r="AF785" i="1"/>
  <c r="AF786" i="1"/>
  <c r="AF784" i="1"/>
  <c r="AF754" i="1"/>
  <c r="AF755" i="1"/>
  <c r="BF755" i="1" s="1"/>
  <c r="AF753" i="1"/>
  <c r="AF723" i="1"/>
  <c r="AF724" i="1"/>
  <c r="AF722" i="1"/>
  <c r="AF692" i="1"/>
  <c r="AF693" i="1"/>
  <c r="AF691" i="1"/>
  <c r="AF661" i="1"/>
  <c r="AF662" i="1"/>
  <c r="AF660" i="1"/>
  <c r="AF630" i="1"/>
  <c r="AF631" i="1"/>
  <c r="BF631" i="1" s="1"/>
  <c r="AF629" i="1"/>
  <c r="AF599" i="1"/>
  <c r="AF600" i="1"/>
  <c r="AF598" i="1"/>
  <c r="BF598" i="1" s="1"/>
  <c r="AF568" i="1"/>
  <c r="AF569" i="1"/>
  <c r="AF567" i="1"/>
  <c r="AF537" i="1"/>
  <c r="AF538" i="1"/>
  <c r="AF536" i="1"/>
  <c r="AF506" i="1"/>
  <c r="AF507" i="1"/>
  <c r="AF505" i="1"/>
  <c r="AF475" i="1"/>
  <c r="AF476" i="1"/>
  <c r="AF474" i="1"/>
  <c r="AF444" i="1"/>
  <c r="AF445" i="1"/>
  <c r="AF443" i="1"/>
  <c r="AF413" i="1"/>
  <c r="BF413" i="1" s="1"/>
  <c r="AF414" i="1"/>
  <c r="AF412" i="1"/>
  <c r="AF382" i="1"/>
  <c r="AF383" i="1"/>
  <c r="AF381" i="1"/>
  <c r="AF351" i="1"/>
  <c r="AF352" i="1"/>
  <c r="AF350" i="1"/>
  <c r="AF320" i="1"/>
  <c r="AF321" i="1"/>
  <c r="AF319" i="1"/>
  <c r="AF289" i="1"/>
  <c r="BF289" i="1" s="1"/>
  <c r="AF290" i="1"/>
  <c r="AF288" i="1"/>
  <c r="AF258" i="1"/>
  <c r="AF259" i="1"/>
  <c r="AF257" i="1"/>
  <c r="AF227" i="1"/>
  <c r="AF228" i="1"/>
  <c r="AF226" i="1"/>
  <c r="AF229" i="1" s="1"/>
  <c r="AF166" i="1"/>
  <c r="AF164" i="1"/>
  <c r="AF134" i="1"/>
  <c r="AF135" i="1"/>
  <c r="BF135" i="1" s="1"/>
  <c r="AF133" i="1"/>
  <c r="AF103" i="1"/>
  <c r="AF104" i="1"/>
  <c r="AF102" i="1"/>
  <c r="AF72" i="1"/>
  <c r="AF73" i="1"/>
  <c r="BE949" i="1"/>
  <c r="BD949" i="1"/>
  <c r="BC949" i="1"/>
  <c r="BB949" i="1"/>
  <c r="BA949" i="1"/>
  <c r="AZ949" i="1"/>
  <c r="AY949" i="1"/>
  <c r="AX949" i="1"/>
  <c r="AW949" i="1"/>
  <c r="AV949" i="1"/>
  <c r="AU949" i="1"/>
  <c r="AT949" i="1"/>
  <c r="AS949" i="1"/>
  <c r="AR949" i="1"/>
  <c r="AQ949" i="1"/>
  <c r="AP949" i="1"/>
  <c r="AO949" i="1"/>
  <c r="AN949" i="1"/>
  <c r="AM949" i="1"/>
  <c r="AL949" i="1"/>
  <c r="AK949" i="1"/>
  <c r="AJ949" i="1"/>
  <c r="AI949" i="1"/>
  <c r="AH949" i="1"/>
  <c r="AG949" i="1"/>
  <c r="AF949" i="1"/>
  <c r="BE948" i="1"/>
  <c r="BD948" i="1"/>
  <c r="BC948" i="1"/>
  <c r="BB948" i="1"/>
  <c r="BA948" i="1"/>
  <c r="AZ948" i="1"/>
  <c r="AY948" i="1"/>
  <c r="AX948" i="1"/>
  <c r="AW948" i="1"/>
  <c r="AV948" i="1"/>
  <c r="AU948" i="1"/>
  <c r="AT948" i="1"/>
  <c r="AS948" i="1"/>
  <c r="AR948" i="1"/>
  <c r="AQ948" i="1"/>
  <c r="AP948" i="1"/>
  <c r="AO948" i="1"/>
  <c r="AN948" i="1"/>
  <c r="AM948" i="1"/>
  <c r="AL948" i="1"/>
  <c r="AK948" i="1"/>
  <c r="AJ948" i="1"/>
  <c r="AI948" i="1"/>
  <c r="AH948" i="1"/>
  <c r="AG948" i="1"/>
  <c r="AF948" i="1"/>
  <c r="BE947" i="1"/>
  <c r="BD947" i="1"/>
  <c r="BC947" i="1"/>
  <c r="BC950" i="1" s="1"/>
  <c r="BB947" i="1"/>
  <c r="BA947" i="1"/>
  <c r="AZ947" i="1"/>
  <c r="AY947" i="1"/>
  <c r="AY950" i="1" s="1"/>
  <c r="AX947" i="1"/>
  <c r="AW947" i="1"/>
  <c r="AV947" i="1"/>
  <c r="AU947" i="1"/>
  <c r="AT947" i="1"/>
  <c r="AS947" i="1"/>
  <c r="AR947" i="1"/>
  <c r="AQ947" i="1"/>
  <c r="AQ950" i="1" s="1"/>
  <c r="AP947" i="1"/>
  <c r="AO947" i="1"/>
  <c r="AN947" i="1"/>
  <c r="AM947" i="1"/>
  <c r="AL947" i="1"/>
  <c r="AK947" i="1"/>
  <c r="AJ947" i="1"/>
  <c r="AI947" i="1"/>
  <c r="AH947" i="1"/>
  <c r="AG947" i="1"/>
  <c r="AF947" i="1"/>
  <c r="BE941" i="1"/>
  <c r="BD941" i="1"/>
  <c r="BC941" i="1"/>
  <c r="BB941" i="1"/>
  <c r="BA941" i="1"/>
  <c r="AZ941" i="1"/>
  <c r="AY941" i="1"/>
  <c r="AX941" i="1"/>
  <c r="AW941" i="1"/>
  <c r="AV941" i="1"/>
  <c r="AU941" i="1"/>
  <c r="AT941" i="1"/>
  <c r="AS941" i="1"/>
  <c r="AR941" i="1"/>
  <c r="AQ941" i="1"/>
  <c r="AP941" i="1"/>
  <c r="AO941" i="1"/>
  <c r="AN941" i="1"/>
  <c r="AM941" i="1"/>
  <c r="AL941" i="1"/>
  <c r="AK941" i="1"/>
  <c r="AJ941" i="1"/>
  <c r="AI941" i="1"/>
  <c r="AH941" i="1"/>
  <c r="AG941" i="1"/>
  <c r="BE940" i="1"/>
  <c r="BD940" i="1"/>
  <c r="BC940" i="1"/>
  <c r="BB940" i="1"/>
  <c r="BA940" i="1"/>
  <c r="AZ940" i="1"/>
  <c r="AY940" i="1"/>
  <c r="AX940" i="1"/>
  <c r="AW940" i="1"/>
  <c r="AV940" i="1"/>
  <c r="AU940" i="1"/>
  <c r="AT940" i="1"/>
  <c r="AS940" i="1"/>
  <c r="AR940" i="1"/>
  <c r="AQ940" i="1"/>
  <c r="AP940" i="1"/>
  <c r="AO940" i="1"/>
  <c r="AN940" i="1"/>
  <c r="AM940" i="1"/>
  <c r="AL940" i="1"/>
  <c r="AK940" i="1"/>
  <c r="AJ940" i="1"/>
  <c r="AI940" i="1"/>
  <c r="AH940" i="1"/>
  <c r="AG940" i="1"/>
  <c r="BE939" i="1"/>
  <c r="BD939" i="1"/>
  <c r="BC939" i="1"/>
  <c r="BB939" i="1"/>
  <c r="BA939" i="1"/>
  <c r="AZ939" i="1"/>
  <c r="AY939" i="1"/>
  <c r="AX939" i="1"/>
  <c r="AW939" i="1"/>
  <c r="AV939" i="1"/>
  <c r="AU939" i="1"/>
  <c r="AT939" i="1"/>
  <c r="AS939" i="1"/>
  <c r="AR939" i="1"/>
  <c r="AQ939" i="1"/>
  <c r="AP939" i="1"/>
  <c r="AO939" i="1"/>
  <c r="AN939" i="1"/>
  <c r="AM939" i="1"/>
  <c r="AL939" i="1"/>
  <c r="AK939" i="1"/>
  <c r="AJ939" i="1"/>
  <c r="AI939" i="1"/>
  <c r="AH939" i="1"/>
  <c r="AG939" i="1"/>
  <c r="AF940" i="1"/>
  <c r="AF941" i="1"/>
  <c r="AF939" i="1"/>
  <c r="BE950" i="1"/>
  <c r="BD950" i="1"/>
  <c r="AW950" i="1"/>
  <c r="AU950" i="1"/>
  <c r="AM950" i="1"/>
  <c r="AI950" i="1"/>
  <c r="BG939" i="1"/>
  <c r="BF939" i="1"/>
  <c r="BF941" i="1"/>
  <c r="BE918" i="1"/>
  <c r="BD918" i="1"/>
  <c r="BC918" i="1"/>
  <c r="BB918" i="1"/>
  <c r="BA918" i="1"/>
  <c r="AZ918" i="1"/>
  <c r="AY918" i="1"/>
  <c r="AX918" i="1"/>
  <c r="AW918" i="1"/>
  <c r="AV918" i="1"/>
  <c r="AU918" i="1"/>
  <c r="AT918" i="1"/>
  <c r="AS918" i="1"/>
  <c r="AR918" i="1"/>
  <c r="AQ918" i="1"/>
  <c r="AP918" i="1"/>
  <c r="AO918" i="1"/>
  <c r="AN918" i="1"/>
  <c r="AM918" i="1"/>
  <c r="AL918" i="1"/>
  <c r="AK918" i="1"/>
  <c r="AJ918" i="1"/>
  <c r="AI918" i="1"/>
  <c r="AH918" i="1"/>
  <c r="AG918" i="1"/>
  <c r="AF918" i="1"/>
  <c r="BE917" i="1"/>
  <c r="BD917" i="1"/>
  <c r="BC917" i="1"/>
  <c r="BB917" i="1"/>
  <c r="BA917" i="1"/>
  <c r="AZ917" i="1"/>
  <c r="AY917" i="1"/>
  <c r="AX917" i="1"/>
  <c r="AW917" i="1"/>
  <c r="AV917" i="1"/>
  <c r="AU917" i="1"/>
  <c r="AT917" i="1"/>
  <c r="AS917" i="1"/>
  <c r="AR917" i="1"/>
  <c r="AQ917" i="1"/>
  <c r="AP917" i="1"/>
  <c r="AO917" i="1"/>
  <c r="AN917" i="1"/>
  <c r="AM917" i="1"/>
  <c r="AL917" i="1"/>
  <c r="AK917" i="1"/>
  <c r="AJ917" i="1"/>
  <c r="AI917" i="1"/>
  <c r="AH917" i="1"/>
  <c r="AG917" i="1"/>
  <c r="AF917" i="1"/>
  <c r="BE916" i="1"/>
  <c r="BD916" i="1"/>
  <c r="BC916" i="1"/>
  <c r="BB916" i="1"/>
  <c r="BA916" i="1"/>
  <c r="AZ916" i="1"/>
  <c r="AY916" i="1"/>
  <c r="AX916" i="1"/>
  <c r="AW916" i="1"/>
  <c r="AV916" i="1"/>
  <c r="AU916" i="1"/>
  <c r="AT916" i="1"/>
  <c r="AS916" i="1"/>
  <c r="AR916" i="1"/>
  <c r="AQ916" i="1"/>
  <c r="AP916" i="1"/>
  <c r="AO916" i="1"/>
  <c r="AN916" i="1"/>
  <c r="AM916" i="1"/>
  <c r="AL916" i="1"/>
  <c r="AK916" i="1"/>
  <c r="AJ916" i="1"/>
  <c r="AI916" i="1"/>
  <c r="AH916" i="1"/>
  <c r="AG916" i="1"/>
  <c r="BG916" i="1" s="1"/>
  <c r="AF916" i="1"/>
  <c r="BE910" i="1"/>
  <c r="BD910" i="1"/>
  <c r="BC910" i="1"/>
  <c r="BB910" i="1"/>
  <c r="BA910" i="1"/>
  <c r="AZ910" i="1"/>
  <c r="AY910" i="1"/>
  <c r="AX910" i="1"/>
  <c r="AW910" i="1"/>
  <c r="AV910" i="1"/>
  <c r="AU910" i="1"/>
  <c r="AT910" i="1"/>
  <c r="AS910" i="1"/>
  <c r="AR910" i="1"/>
  <c r="AQ910" i="1"/>
  <c r="AP910" i="1"/>
  <c r="AO910" i="1"/>
  <c r="AN910" i="1"/>
  <c r="AM910" i="1"/>
  <c r="AL910" i="1"/>
  <c r="AK910" i="1"/>
  <c r="AJ910" i="1"/>
  <c r="AI910" i="1"/>
  <c r="AH910" i="1"/>
  <c r="AG910" i="1"/>
  <c r="BG909" i="1"/>
  <c r="BE909" i="1"/>
  <c r="BD909" i="1"/>
  <c r="BC909" i="1"/>
  <c r="BB909" i="1"/>
  <c r="BA909" i="1"/>
  <c r="AZ909" i="1"/>
  <c r="AY909" i="1"/>
  <c r="AX909" i="1"/>
  <c r="AW909" i="1"/>
  <c r="AV909" i="1"/>
  <c r="AU909" i="1"/>
  <c r="AT909" i="1"/>
  <c r="AS909" i="1"/>
  <c r="AR909" i="1"/>
  <c r="AQ909" i="1"/>
  <c r="AP909" i="1"/>
  <c r="AO909" i="1"/>
  <c r="AN909" i="1"/>
  <c r="AM909" i="1"/>
  <c r="AL909" i="1"/>
  <c r="AK909" i="1"/>
  <c r="AJ909" i="1"/>
  <c r="AI909" i="1"/>
  <c r="AH909" i="1"/>
  <c r="AG909" i="1"/>
  <c r="BG908" i="1"/>
  <c r="BF908" i="1"/>
  <c r="BE908" i="1"/>
  <c r="BD908" i="1"/>
  <c r="BC908" i="1"/>
  <c r="BB908" i="1"/>
  <c r="BA908" i="1"/>
  <c r="AZ908" i="1"/>
  <c r="AY908" i="1"/>
  <c r="AX908" i="1"/>
  <c r="AW908" i="1"/>
  <c r="AV908" i="1"/>
  <c r="AU908" i="1"/>
  <c r="AT908" i="1"/>
  <c r="AS908" i="1"/>
  <c r="AR908" i="1"/>
  <c r="AQ908" i="1"/>
  <c r="AP908" i="1"/>
  <c r="AO908" i="1"/>
  <c r="AN908" i="1"/>
  <c r="AM908" i="1"/>
  <c r="AL908" i="1"/>
  <c r="AK908" i="1"/>
  <c r="AJ908" i="1"/>
  <c r="AI908" i="1"/>
  <c r="AH908" i="1"/>
  <c r="AG908" i="1"/>
  <c r="AF909" i="1"/>
  <c r="AF910" i="1"/>
  <c r="AF908" i="1"/>
  <c r="BE887" i="1"/>
  <c r="BD887" i="1"/>
  <c r="BC887" i="1"/>
  <c r="BB887" i="1"/>
  <c r="BA887" i="1"/>
  <c r="AZ887" i="1"/>
  <c r="AY887" i="1"/>
  <c r="AX887" i="1"/>
  <c r="AW887" i="1"/>
  <c r="AV887" i="1"/>
  <c r="AU887" i="1"/>
  <c r="AT887" i="1"/>
  <c r="AS887" i="1"/>
  <c r="AR887" i="1"/>
  <c r="AQ887" i="1"/>
  <c r="AP887" i="1"/>
  <c r="AO887" i="1"/>
  <c r="AN887" i="1"/>
  <c r="AM887" i="1"/>
  <c r="AL887" i="1"/>
  <c r="AK887" i="1"/>
  <c r="AJ887" i="1"/>
  <c r="AI887" i="1"/>
  <c r="AH887" i="1"/>
  <c r="AG887" i="1"/>
  <c r="AF887" i="1"/>
  <c r="BE886" i="1"/>
  <c r="BD886" i="1"/>
  <c r="BC886" i="1"/>
  <c r="BB886" i="1"/>
  <c r="BA886" i="1"/>
  <c r="AZ886" i="1"/>
  <c r="AY886" i="1"/>
  <c r="AX886" i="1"/>
  <c r="AW886" i="1"/>
  <c r="AV886" i="1"/>
  <c r="AU886" i="1"/>
  <c r="AT886" i="1"/>
  <c r="AS886" i="1"/>
  <c r="AR886" i="1"/>
  <c r="AQ886" i="1"/>
  <c r="AP886" i="1"/>
  <c r="AO886" i="1"/>
  <c r="AN886" i="1"/>
  <c r="AM886" i="1"/>
  <c r="AL886" i="1"/>
  <c r="AK886" i="1"/>
  <c r="AJ886" i="1"/>
  <c r="AI886" i="1"/>
  <c r="AH886" i="1"/>
  <c r="AG886" i="1"/>
  <c r="AF886" i="1"/>
  <c r="BE885" i="1"/>
  <c r="BD885" i="1"/>
  <c r="BC885" i="1"/>
  <c r="BB885" i="1"/>
  <c r="BB888" i="1" s="1"/>
  <c r="BA885" i="1"/>
  <c r="AZ885" i="1"/>
  <c r="AY885" i="1"/>
  <c r="AX885" i="1"/>
  <c r="AX888" i="1" s="1"/>
  <c r="AW885" i="1"/>
  <c r="AV885" i="1"/>
  <c r="AU885" i="1"/>
  <c r="AT885" i="1"/>
  <c r="AT888" i="1" s="1"/>
  <c r="AS885" i="1"/>
  <c r="AR885" i="1"/>
  <c r="AQ885" i="1"/>
  <c r="AP885" i="1"/>
  <c r="AP888" i="1" s="1"/>
  <c r="AO885" i="1"/>
  <c r="AN885" i="1"/>
  <c r="AM885" i="1"/>
  <c r="AL885" i="1"/>
  <c r="AL888" i="1" s="1"/>
  <c r="AK885" i="1"/>
  <c r="AK888" i="1" s="1"/>
  <c r="AJ885" i="1"/>
  <c r="AI885" i="1"/>
  <c r="AH885" i="1"/>
  <c r="AH888" i="1" s="1"/>
  <c r="AG885" i="1"/>
  <c r="AF885" i="1"/>
  <c r="BE879" i="1"/>
  <c r="BD879" i="1"/>
  <c r="BC879" i="1"/>
  <c r="BB879" i="1"/>
  <c r="BA879" i="1"/>
  <c r="AZ879" i="1"/>
  <c r="AY879" i="1"/>
  <c r="AX879" i="1"/>
  <c r="AW879" i="1"/>
  <c r="AV879" i="1"/>
  <c r="AU879" i="1"/>
  <c r="AT879" i="1"/>
  <c r="AS879" i="1"/>
  <c r="AR879" i="1"/>
  <c r="AQ879" i="1"/>
  <c r="AP879" i="1"/>
  <c r="AO879" i="1"/>
  <c r="AN879" i="1"/>
  <c r="AM879" i="1"/>
  <c r="AL879" i="1"/>
  <c r="AK879" i="1"/>
  <c r="AJ879" i="1"/>
  <c r="AI879" i="1"/>
  <c r="AH879" i="1"/>
  <c r="AG879" i="1"/>
  <c r="BE878" i="1"/>
  <c r="BD878" i="1"/>
  <c r="BC878" i="1"/>
  <c r="BB878" i="1"/>
  <c r="BA878" i="1"/>
  <c r="AZ878" i="1"/>
  <c r="AY878" i="1"/>
  <c r="AX878" i="1"/>
  <c r="AW878" i="1"/>
  <c r="AV878" i="1"/>
  <c r="AU878" i="1"/>
  <c r="AT878" i="1"/>
  <c r="AS878" i="1"/>
  <c r="AR878" i="1"/>
  <c r="AQ878" i="1"/>
  <c r="AP878" i="1"/>
  <c r="AO878" i="1"/>
  <c r="AN878" i="1"/>
  <c r="AM878" i="1"/>
  <c r="AL878" i="1"/>
  <c r="AK878" i="1"/>
  <c r="AJ878" i="1"/>
  <c r="AI878" i="1"/>
  <c r="AH878" i="1"/>
  <c r="AG878" i="1"/>
  <c r="BG878" i="1" s="1"/>
  <c r="BE877" i="1"/>
  <c r="BD877" i="1"/>
  <c r="BC877" i="1"/>
  <c r="BB877" i="1"/>
  <c r="BA877" i="1"/>
  <c r="AZ877" i="1"/>
  <c r="AY877" i="1"/>
  <c r="AX877" i="1"/>
  <c r="AW877" i="1"/>
  <c r="AV877" i="1"/>
  <c r="AU877" i="1"/>
  <c r="AT877" i="1"/>
  <c r="AS877" i="1"/>
  <c r="AR877" i="1"/>
  <c r="AQ877" i="1"/>
  <c r="AP877" i="1"/>
  <c r="AO877" i="1"/>
  <c r="AN877" i="1"/>
  <c r="AM877" i="1"/>
  <c r="AL877" i="1"/>
  <c r="AK877" i="1"/>
  <c r="AJ877" i="1"/>
  <c r="AI877" i="1"/>
  <c r="AH877" i="1"/>
  <c r="AG877" i="1"/>
  <c r="AF878" i="1"/>
  <c r="AF879" i="1"/>
  <c r="AF877" i="1"/>
  <c r="BE856" i="1"/>
  <c r="BD856" i="1"/>
  <c r="BC856" i="1"/>
  <c r="BB856" i="1"/>
  <c r="BA856" i="1"/>
  <c r="AZ856" i="1"/>
  <c r="AY856" i="1"/>
  <c r="AX856" i="1"/>
  <c r="AW856" i="1"/>
  <c r="AV856" i="1"/>
  <c r="AU856" i="1"/>
  <c r="AT856" i="1"/>
  <c r="AS856" i="1"/>
  <c r="AR856" i="1"/>
  <c r="AQ856" i="1"/>
  <c r="AP856" i="1"/>
  <c r="AO856" i="1"/>
  <c r="AN856" i="1"/>
  <c r="AM856" i="1"/>
  <c r="AL856" i="1"/>
  <c r="AK856" i="1"/>
  <c r="AJ856" i="1"/>
  <c r="AI856" i="1"/>
  <c r="AH856" i="1"/>
  <c r="AG856" i="1"/>
  <c r="AF856" i="1"/>
  <c r="BE855" i="1"/>
  <c r="BD855" i="1"/>
  <c r="BC855" i="1"/>
  <c r="BB855" i="1"/>
  <c r="BA855" i="1"/>
  <c r="AZ855" i="1"/>
  <c r="AY855" i="1"/>
  <c r="AX855" i="1"/>
  <c r="AW855" i="1"/>
  <c r="AV855" i="1"/>
  <c r="AU855" i="1"/>
  <c r="AT855" i="1"/>
  <c r="AS855" i="1"/>
  <c r="AR855" i="1"/>
  <c r="AQ855" i="1"/>
  <c r="AP855" i="1"/>
  <c r="AO855" i="1"/>
  <c r="AN855" i="1"/>
  <c r="AM855" i="1"/>
  <c r="AL855" i="1"/>
  <c r="AK855" i="1"/>
  <c r="AJ855" i="1"/>
  <c r="AI855" i="1"/>
  <c r="AH855" i="1"/>
  <c r="AG855" i="1"/>
  <c r="AF855" i="1"/>
  <c r="BE854" i="1"/>
  <c r="BD854" i="1"/>
  <c r="BC854" i="1"/>
  <c r="BB854" i="1"/>
  <c r="BB857" i="1" s="1"/>
  <c r="BA854" i="1"/>
  <c r="AZ854" i="1"/>
  <c r="AY854" i="1"/>
  <c r="AX854" i="1"/>
  <c r="AW854" i="1"/>
  <c r="AV854" i="1"/>
  <c r="AU854" i="1"/>
  <c r="AT854" i="1"/>
  <c r="AS854" i="1"/>
  <c r="AR854" i="1"/>
  <c r="AQ854" i="1"/>
  <c r="AP854" i="1"/>
  <c r="AO854" i="1"/>
  <c r="AN854" i="1"/>
  <c r="AM854" i="1"/>
  <c r="AL854" i="1"/>
  <c r="AK854" i="1"/>
  <c r="AJ854" i="1"/>
  <c r="AI854" i="1"/>
  <c r="AH854" i="1"/>
  <c r="AG854" i="1"/>
  <c r="AF854" i="1"/>
  <c r="BE848" i="1"/>
  <c r="BD848" i="1"/>
  <c r="BC848" i="1"/>
  <c r="BB848" i="1"/>
  <c r="BA848" i="1"/>
  <c r="AZ848" i="1"/>
  <c r="AY848" i="1"/>
  <c r="AX848" i="1"/>
  <c r="AW848" i="1"/>
  <c r="AV848" i="1"/>
  <c r="AU848" i="1"/>
  <c r="AT848" i="1"/>
  <c r="AS848" i="1"/>
  <c r="AR848" i="1"/>
  <c r="AQ848" i="1"/>
  <c r="AP848" i="1"/>
  <c r="AO848" i="1"/>
  <c r="AN848" i="1"/>
  <c r="AM848" i="1"/>
  <c r="AL848" i="1"/>
  <c r="AK848" i="1"/>
  <c r="AJ848" i="1"/>
  <c r="AI848" i="1"/>
  <c r="AH848" i="1"/>
  <c r="AG848" i="1"/>
  <c r="BE847" i="1"/>
  <c r="BD847" i="1"/>
  <c r="BC847" i="1"/>
  <c r="BB847" i="1"/>
  <c r="BA847" i="1"/>
  <c r="AZ847" i="1"/>
  <c r="AY847" i="1"/>
  <c r="AX847" i="1"/>
  <c r="AW847" i="1"/>
  <c r="AV847" i="1"/>
  <c r="AU847" i="1"/>
  <c r="AT847" i="1"/>
  <c r="AS847" i="1"/>
  <c r="AR847" i="1"/>
  <c r="AQ847" i="1"/>
  <c r="AP847" i="1"/>
  <c r="AO847" i="1"/>
  <c r="AN847" i="1"/>
  <c r="AM847" i="1"/>
  <c r="AL847" i="1"/>
  <c r="AK847" i="1"/>
  <c r="AJ847" i="1"/>
  <c r="AI847" i="1"/>
  <c r="AH847" i="1"/>
  <c r="AG847" i="1"/>
  <c r="BE846" i="1"/>
  <c r="BD846" i="1"/>
  <c r="BC846" i="1"/>
  <c r="BB846" i="1"/>
  <c r="BA846" i="1"/>
  <c r="AZ846" i="1"/>
  <c r="AY846" i="1"/>
  <c r="AX846" i="1"/>
  <c r="AW846" i="1"/>
  <c r="AV846" i="1"/>
  <c r="AU846" i="1"/>
  <c r="AT846" i="1"/>
  <c r="AS846" i="1"/>
  <c r="AR846" i="1"/>
  <c r="AQ846" i="1"/>
  <c r="AP846" i="1"/>
  <c r="AO846" i="1"/>
  <c r="AN846" i="1"/>
  <c r="AM846" i="1"/>
  <c r="AL846" i="1"/>
  <c r="AK846" i="1"/>
  <c r="AJ846" i="1"/>
  <c r="AI846" i="1"/>
  <c r="AH846" i="1"/>
  <c r="AG846" i="1"/>
  <c r="AF847" i="1"/>
  <c r="AF848" i="1"/>
  <c r="AF846" i="1"/>
  <c r="AY919" i="1"/>
  <c r="AW888" i="1"/>
  <c r="BE825" i="1"/>
  <c r="BD825" i="1"/>
  <c r="BC825" i="1"/>
  <c r="BB825" i="1"/>
  <c r="BA825" i="1"/>
  <c r="AZ825" i="1"/>
  <c r="AY825" i="1"/>
  <c r="AX825" i="1"/>
  <c r="AW825" i="1"/>
  <c r="AV825" i="1"/>
  <c r="AU825" i="1"/>
  <c r="AT825" i="1"/>
  <c r="AS825" i="1"/>
  <c r="AR825" i="1"/>
  <c r="AQ825" i="1"/>
  <c r="AP825" i="1"/>
  <c r="AO825" i="1"/>
  <c r="AN825" i="1"/>
  <c r="AM825" i="1"/>
  <c r="AL825" i="1"/>
  <c r="AK825" i="1"/>
  <c r="AJ825" i="1"/>
  <c r="AI825" i="1"/>
  <c r="AH825" i="1"/>
  <c r="AG825" i="1"/>
  <c r="BG825" i="1" s="1"/>
  <c r="AF825" i="1"/>
  <c r="BE824" i="1"/>
  <c r="BD824" i="1"/>
  <c r="BC824" i="1"/>
  <c r="BB824" i="1"/>
  <c r="BA824" i="1"/>
  <c r="AZ824" i="1"/>
  <c r="AY824" i="1"/>
  <c r="AX824" i="1"/>
  <c r="AW824" i="1"/>
  <c r="AV824" i="1"/>
  <c r="AU824" i="1"/>
  <c r="AT824" i="1"/>
  <c r="AS824" i="1"/>
  <c r="AR824" i="1"/>
  <c r="AQ824" i="1"/>
  <c r="AP824" i="1"/>
  <c r="AO824" i="1"/>
  <c r="AN824" i="1"/>
  <c r="AM824" i="1"/>
  <c r="AL824" i="1"/>
  <c r="AK824" i="1"/>
  <c r="AJ824" i="1"/>
  <c r="AI824" i="1"/>
  <c r="AH824" i="1"/>
  <c r="AG824" i="1"/>
  <c r="AF824" i="1"/>
  <c r="BE823" i="1"/>
  <c r="BE826" i="1" s="1"/>
  <c r="BD823" i="1"/>
  <c r="BC823" i="1"/>
  <c r="BB823" i="1"/>
  <c r="BA823" i="1"/>
  <c r="BA826" i="1" s="1"/>
  <c r="AZ823" i="1"/>
  <c r="AY823" i="1"/>
  <c r="AX823" i="1"/>
  <c r="AW823" i="1"/>
  <c r="AW826" i="1" s="1"/>
  <c r="AV823" i="1"/>
  <c r="AU823" i="1"/>
  <c r="AT823" i="1"/>
  <c r="AS823" i="1"/>
  <c r="AS826" i="1" s="1"/>
  <c r="AR823" i="1"/>
  <c r="AQ823" i="1"/>
  <c r="AP823" i="1"/>
  <c r="AO823" i="1"/>
  <c r="AO826" i="1" s="1"/>
  <c r="AN823" i="1"/>
  <c r="AM823" i="1"/>
  <c r="AL823" i="1"/>
  <c r="AK823" i="1"/>
  <c r="AK826" i="1" s="1"/>
  <c r="AJ823" i="1"/>
  <c r="AI823" i="1"/>
  <c r="AH823" i="1"/>
  <c r="AG823" i="1"/>
  <c r="AG826" i="1" s="1"/>
  <c r="AF823" i="1"/>
  <c r="BE817" i="1"/>
  <c r="BD817" i="1"/>
  <c r="BC817" i="1"/>
  <c r="BB817" i="1"/>
  <c r="BA817" i="1"/>
  <c r="AZ817" i="1"/>
  <c r="AY817" i="1"/>
  <c r="AX817" i="1"/>
  <c r="AW817" i="1"/>
  <c r="AV817" i="1"/>
  <c r="AU817" i="1"/>
  <c r="AT817" i="1"/>
  <c r="AS817" i="1"/>
  <c r="AR817" i="1"/>
  <c r="AQ817" i="1"/>
  <c r="AP817" i="1"/>
  <c r="AO817" i="1"/>
  <c r="AN817" i="1"/>
  <c r="AM817" i="1"/>
  <c r="AL817" i="1"/>
  <c r="AK817" i="1"/>
  <c r="AJ817" i="1"/>
  <c r="AI817" i="1"/>
  <c r="AH817" i="1"/>
  <c r="AG817" i="1"/>
  <c r="BE816" i="1"/>
  <c r="BD816" i="1"/>
  <c r="BC816" i="1"/>
  <c r="BB816" i="1"/>
  <c r="BA816" i="1"/>
  <c r="AZ816" i="1"/>
  <c r="AY816" i="1"/>
  <c r="AX816" i="1"/>
  <c r="AW816" i="1"/>
  <c r="AV816" i="1"/>
  <c r="AU816" i="1"/>
  <c r="AT816" i="1"/>
  <c r="AS816" i="1"/>
  <c r="AR816" i="1"/>
  <c r="AQ816" i="1"/>
  <c r="AP816" i="1"/>
  <c r="AO816" i="1"/>
  <c r="AN816" i="1"/>
  <c r="AM816" i="1"/>
  <c r="AL816" i="1"/>
  <c r="AK816" i="1"/>
  <c r="AJ816" i="1"/>
  <c r="AI816" i="1"/>
  <c r="AH816" i="1"/>
  <c r="AG816" i="1"/>
  <c r="BE815" i="1"/>
  <c r="BD815" i="1"/>
  <c r="BC815" i="1"/>
  <c r="BB815" i="1"/>
  <c r="BA815" i="1"/>
  <c r="AZ815" i="1"/>
  <c r="AY815" i="1"/>
  <c r="AX815" i="1"/>
  <c r="AW815" i="1"/>
  <c r="AV815" i="1"/>
  <c r="AU815" i="1"/>
  <c r="AT815" i="1"/>
  <c r="AS815" i="1"/>
  <c r="AR815" i="1"/>
  <c r="AQ815" i="1"/>
  <c r="AP815" i="1"/>
  <c r="AO815" i="1"/>
  <c r="AN815" i="1"/>
  <c r="AM815" i="1"/>
  <c r="AL815" i="1"/>
  <c r="AK815" i="1"/>
  <c r="AJ815" i="1"/>
  <c r="AI815" i="1"/>
  <c r="AH815" i="1"/>
  <c r="AG815" i="1"/>
  <c r="BG815" i="1" s="1"/>
  <c r="AF816" i="1"/>
  <c r="AF817" i="1"/>
  <c r="AF815" i="1"/>
  <c r="BG823" i="1"/>
  <c r="BC795" i="1"/>
  <c r="AR795" i="1"/>
  <c r="AL795" i="1"/>
  <c r="BF786" i="1"/>
  <c r="BD764" i="1"/>
  <c r="BG754" i="1"/>
  <c r="BG731" i="1"/>
  <c r="BC733" i="1"/>
  <c r="BA733" i="1"/>
  <c r="AQ733" i="1"/>
  <c r="AI733" i="1"/>
  <c r="AG733" i="1"/>
  <c r="AI725" i="1"/>
  <c r="BF701" i="1"/>
  <c r="BD702" i="1"/>
  <c r="AX702" i="1"/>
  <c r="AV702" i="1"/>
  <c r="AP702" i="1"/>
  <c r="AN702" i="1"/>
  <c r="AH702" i="1"/>
  <c r="AF702" i="1"/>
  <c r="AF694" i="1"/>
  <c r="AX671" i="1"/>
  <c r="BF638" i="1"/>
  <c r="AX640" i="1"/>
  <c r="AT640" i="1"/>
  <c r="AH640" i="1"/>
  <c r="BG630" i="1"/>
  <c r="BF607" i="1"/>
  <c r="AX609" i="1"/>
  <c r="AL609" i="1"/>
  <c r="AT601" i="1"/>
  <c r="BD547" i="1"/>
  <c r="AF547" i="1"/>
  <c r="AT516" i="1"/>
  <c r="AL516" i="1"/>
  <c r="AO485" i="1"/>
  <c r="BF452" i="1"/>
  <c r="AV454" i="1"/>
  <c r="AR454" i="1"/>
  <c r="AF454" i="1"/>
  <c r="BF443" i="1"/>
  <c r="BG422" i="1"/>
  <c r="BE423" i="1"/>
  <c r="BA423" i="1"/>
  <c r="AW423" i="1"/>
  <c r="AS423" i="1"/>
  <c r="AO423" i="1"/>
  <c r="AN423" i="1"/>
  <c r="AK423" i="1"/>
  <c r="AG423" i="1"/>
  <c r="AY415" i="1"/>
  <c r="AQ361" i="1"/>
  <c r="BE330" i="1"/>
  <c r="AG330" i="1"/>
  <c r="BD299" i="1"/>
  <c r="BD268" i="1"/>
  <c r="AV268" i="1"/>
  <c r="AJ268" i="1"/>
  <c r="AZ260" i="1"/>
  <c r="BF234" i="1"/>
  <c r="AI237" i="1"/>
  <c r="BF227" i="1"/>
  <c r="BE206" i="1"/>
  <c r="BB175" i="1"/>
  <c r="AR144" i="1"/>
  <c r="AY136" i="1"/>
  <c r="AW113" i="1"/>
  <c r="AF71" i="1"/>
  <c r="BF79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BG50" i="1" s="1"/>
  <c r="AF50" i="1"/>
  <c r="BF50" i="1" s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BE48" i="1"/>
  <c r="BE51" i="1" s="1"/>
  <c r="BD48" i="1"/>
  <c r="BD51" i="1" s="1"/>
  <c r="BC48" i="1"/>
  <c r="BB48" i="1"/>
  <c r="BA48" i="1"/>
  <c r="BA51" i="1" s="1"/>
  <c r="AZ48" i="1"/>
  <c r="AZ51" i="1" s="1"/>
  <c r="AY48" i="1"/>
  <c r="AX48" i="1"/>
  <c r="AW48" i="1"/>
  <c r="AW51" i="1" s="1"/>
  <c r="AV48" i="1"/>
  <c r="AU48" i="1"/>
  <c r="AT48" i="1"/>
  <c r="AS48" i="1"/>
  <c r="AS51" i="1" s="1"/>
  <c r="AR48" i="1"/>
  <c r="AR51" i="1" s="1"/>
  <c r="AQ48" i="1"/>
  <c r="AP48" i="1"/>
  <c r="AO48" i="1"/>
  <c r="AO51" i="1" s="1"/>
  <c r="AN48" i="1"/>
  <c r="AN51" i="1" s="1"/>
  <c r="AM48" i="1"/>
  <c r="AL48" i="1"/>
  <c r="AK48" i="1"/>
  <c r="AK51" i="1" s="1"/>
  <c r="AJ48" i="1"/>
  <c r="AJ51" i="1" s="1"/>
  <c r="AI48" i="1"/>
  <c r="AH48" i="1"/>
  <c r="AG48" i="1"/>
  <c r="AG51" i="1" s="1"/>
  <c r="AF48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BE40" i="1"/>
  <c r="BE43" i="1" s="1"/>
  <c r="BD40" i="1"/>
  <c r="BC40" i="1"/>
  <c r="BB40" i="1"/>
  <c r="BA40" i="1"/>
  <c r="BA43" i="1" s="1"/>
  <c r="AZ40" i="1"/>
  <c r="AY40" i="1"/>
  <c r="AX40" i="1"/>
  <c r="AW40" i="1"/>
  <c r="AW43" i="1" s="1"/>
  <c r="AV40" i="1"/>
  <c r="AU40" i="1"/>
  <c r="AT40" i="1"/>
  <c r="AS40" i="1"/>
  <c r="AS43" i="1" s="1"/>
  <c r="AR40" i="1"/>
  <c r="AQ40" i="1"/>
  <c r="AP40" i="1"/>
  <c r="AO40" i="1"/>
  <c r="AO43" i="1" s="1"/>
  <c r="AN40" i="1"/>
  <c r="AM40" i="1"/>
  <c r="AL40" i="1"/>
  <c r="AK40" i="1"/>
  <c r="AK43" i="1" s="1"/>
  <c r="AJ40" i="1"/>
  <c r="AI40" i="1"/>
  <c r="AH40" i="1"/>
  <c r="AG40" i="1"/>
  <c r="AF41" i="1"/>
  <c r="AF42" i="1"/>
  <c r="AF40" i="1"/>
  <c r="BG48" i="1"/>
  <c r="AV51" i="1"/>
  <c r="AG17" i="1"/>
  <c r="AI17" i="1"/>
  <c r="AK17" i="1"/>
  <c r="AM17" i="1"/>
  <c r="AO17" i="1"/>
  <c r="AQ17" i="1"/>
  <c r="AS17" i="1"/>
  <c r="AU17" i="1"/>
  <c r="AW17" i="1"/>
  <c r="AY17" i="1"/>
  <c r="BA17" i="1"/>
  <c r="BC17" i="1"/>
  <c r="BE17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AG19" i="1"/>
  <c r="AI19" i="1"/>
  <c r="AK19" i="1"/>
  <c r="AM19" i="1"/>
  <c r="AO19" i="1"/>
  <c r="AQ19" i="1"/>
  <c r="AS19" i="1"/>
  <c r="AU19" i="1"/>
  <c r="AW19" i="1"/>
  <c r="AY19" i="1"/>
  <c r="BA19" i="1"/>
  <c r="BC19" i="1"/>
  <c r="BE19" i="1"/>
  <c r="AF17" i="1"/>
  <c r="AH17" i="1"/>
  <c r="AJ17" i="1"/>
  <c r="AL17" i="1"/>
  <c r="AN17" i="1"/>
  <c r="AP17" i="1"/>
  <c r="AR17" i="1"/>
  <c r="AT17" i="1"/>
  <c r="AV17" i="1"/>
  <c r="AX17" i="1"/>
  <c r="AZ17" i="1"/>
  <c r="BB17" i="1"/>
  <c r="BD17" i="1"/>
  <c r="AF18" i="1"/>
  <c r="AH18" i="1"/>
  <c r="AJ18" i="1"/>
  <c r="AL18" i="1"/>
  <c r="AN18" i="1"/>
  <c r="AP18" i="1"/>
  <c r="AR18" i="1"/>
  <c r="AT18" i="1"/>
  <c r="AV18" i="1"/>
  <c r="AX18" i="1"/>
  <c r="AZ18" i="1"/>
  <c r="BB18" i="1"/>
  <c r="BD18" i="1"/>
  <c r="AF19" i="1"/>
  <c r="AH19" i="1"/>
  <c r="AJ19" i="1"/>
  <c r="AL19" i="1"/>
  <c r="AN19" i="1"/>
  <c r="AP19" i="1"/>
  <c r="AR19" i="1"/>
  <c r="AT19" i="1"/>
  <c r="AV19" i="1"/>
  <c r="AX19" i="1"/>
  <c r="AZ19" i="1"/>
  <c r="BB19" i="1"/>
  <c r="BD19" i="1"/>
  <c r="AF9" i="1"/>
  <c r="AF10" i="1"/>
  <c r="AF11" i="1"/>
  <c r="AG9" i="1"/>
  <c r="AG10" i="1"/>
  <c r="AG11" i="1"/>
  <c r="AH9" i="1"/>
  <c r="AH10" i="1"/>
  <c r="AH11" i="1"/>
  <c r="AI9" i="1"/>
  <c r="AI10" i="1"/>
  <c r="AI11" i="1"/>
  <c r="AJ9" i="1"/>
  <c r="AJ10" i="1"/>
  <c r="AJ11" i="1"/>
  <c r="AK9" i="1"/>
  <c r="AK10" i="1"/>
  <c r="AK11" i="1"/>
  <c r="AL9" i="1"/>
  <c r="AL10" i="1"/>
  <c r="AL11" i="1"/>
  <c r="AM9" i="1"/>
  <c r="AM10" i="1"/>
  <c r="AM11" i="1"/>
  <c r="AN9" i="1"/>
  <c r="AN10" i="1"/>
  <c r="AN11" i="1"/>
  <c r="AO9" i="1"/>
  <c r="AO10" i="1"/>
  <c r="AO11" i="1"/>
  <c r="AP9" i="1"/>
  <c r="AP10" i="1"/>
  <c r="AP11" i="1"/>
  <c r="AQ9" i="1"/>
  <c r="AQ10" i="1"/>
  <c r="AQ11" i="1"/>
  <c r="AR9" i="1"/>
  <c r="AR10" i="1"/>
  <c r="AR11" i="1"/>
  <c r="AS9" i="1"/>
  <c r="AS10" i="1"/>
  <c r="AS11" i="1"/>
  <c r="AT9" i="1"/>
  <c r="AT10" i="1"/>
  <c r="AT11" i="1"/>
  <c r="AU9" i="1"/>
  <c r="AU10" i="1"/>
  <c r="AU11" i="1"/>
  <c r="AV9" i="1"/>
  <c r="AV10" i="1"/>
  <c r="AV11" i="1"/>
  <c r="AW9" i="1"/>
  <c r="AW10" i="1"/>
  <c r="AW11" i="1"/>
  <c r="AX9" i="1"/>
  <c r="AX10" i="1"/>
  <c r="AX11" i="1"/>
  <c r="AY9" i="1"/>
  <c r="AY10" i="1"/>
  <c r="AY11" i="1"/>
  <c r="AZ9" i="1"/>
  <c r="AZ10" i="1"/>
  <c r="AZ11" i="1"/>
  <c r="BA9" i="1"/>
  <c r="BA10" i="1"/>
  <c r="BA11" i="1"/>
  <c r="BB9" i="1"/>
  <c r="BB10" i="1"/>
  <c r="BB11" i="1"/>
  <c r="BC9" i="1"/>
  <c r="BC10" i="1"/>
  <c r="BC11" i="1"/>
  <c r="BD9" i="1"/>
  <c r="BD10" i="1"/>
  <c r="BD11" i="1"/>
  <c r="BE9" i="1"/>
  <c r="BE10" i="1"/>
  <c r="BE11" i="1"/>
  <c r="BG10" i="1"/>
  <c r="B30" i="5"/>
  <c r="D30" i="5"/>
  <c r="F30" i="5"/>
  <c r="H30" i="5"/>
  <c r="H30" i="10" s="1"/>
  <c r="H62" i="10" s="1"/>
  <c r="J30" i="5"/>
  <c r="L30" i="5"/>
  <c r="N30" i="5"/>
  <c r="P30" i="5"/>
  <c r="P30" i="10" s="1"/>
  <c r="P62" i="10" s="1"/>
  <c r="R30" i="5"/>
  <c r="T30" i="5"/>
  <c r="V30" i="5"/>
  <c r="X30" i="5"/>
  <c r="X30" i="10" s="1"/>
  <c r="X62" i="10" s="1"/>
  <c r="Z30" i="5"/>
  <c r="B29" i="5"/>
  <c r="D29" i="5"/>
  <c r="D29" i="10" s="1"/>
  <c r="D61" i="10" s="1"/>
  <c r="F29" i="5"/>
  <c r="H29" i="5"/>
  <c r="H29" i="10" s="1"/>
  <c r="H61" i="10" s="1"/>
  <c r="J29" i="5"/>
  <c r="L29" i="5"/>
  <c r="L29" i="10" s="1"/>
  <c r="L61" i="10" s="1"/>
  <c r="N29" i="5"/>
  <c r="P29" i="5"/>
  <c r="P29" i="10" s="1"/>
  <c r="P61" i="10" s="1"/>
  <c r="R29" i="5"/>
  <c r="T29" i="5"/>
  <c r="T29" i="10" s="1"/>
  <c r="T61" i="10" s="1"/>
  <c r="V29" i="5"/>
  <c r="X29" i="5"/>
  <c r="X29" i="10" s="1"/>
  <c r="X61" i="10" s="1"/>
  <c r="Z29" i="5"/>
  <c r="B28" i="5"/>
  <c r="D28" i="5"/>
  <c r="F28" i="5"/>
  <c r="F28" i="10" s="1"/>
  <c r="H28" i="5"/>
  <c r="J28" i="5"/>
  <c r="J28" i="10" s="1"/>
  <c r="L28" i="5"/>
  <c r="N28" i="5"/>
  <c r="N28" i="10" s="1"/>
  <c r="P28" i="5"/>
  <c r="R28" i="5"/>
  <c r="R28" i="10" s="1"/>
  <c r="T28" i="5"/>
  <c r="V28" i="5"/>
  <c r="V28" i="10" s="1"/>
  <c r="X28" i="5"/>
  <c r="Z28" i="5"/>
  <c r="Z28" i="10" s="1"/>
  <c r="B27" i="5"/>
  <c r="B27" i="10" s="1"/>
  <c r="D27" i="5"/>
  <c r="F27" i="5"/>
  <c r="F27" i="10" s="1"/>
  <c r="H27" i="5"/>
  <c r="J27" i="5"/>
  <c r="J27" i="10" s="1"/>
  <c r="L27" i="5"/>
  <c r="N27" i="5"/>
  <c r="N27" i="10" s="1"/>
  <c r="P27" i="5"/>
  <c r="R27" i="5"/>
  <c r="R27" i="10" s="1"/>
  <c r="T27" i="5"/>
  <c r="V27" i="5"/>
  <c r="V27" i="10" s="1"/>
  <c r="X27" i="5"/>
  <c r="Z27" i="5"/>
  <c r="Z27" i="10" s="1"/>
  <c r="B26" i="5"/>
  <c r="D26" i="5"/>
  <c r="D26" i="10" s="1"/>
  <c r="F26" i="5"/>
  <c r="H26" i="5"/>
  <c r="H26" i="10" s="1"/>
  <c r="J26" i="5"/>
  <c r="L26" i="5"/>
  <c r="L26" i="10" s="1"/>
  <c r="N26" i="5"/>
  <c r="P26" i="5"/>
  <c r="P26" i="10" s="1"/>
  <c r="R26" i="5"/>
  <c r="T26" i="5"/>
  <c r="T26" i="10" s="1"/>
  <c r="V26" i="5"/>
  <c r="X26" i="5"/>
  <c r="X26" i="10" s="1"/>
  <c r="Z26" i="5"/>
  <c r="B25" i="5"/>
  <c r="D25" i="5"/>
  <c r="F25" i="5"/>
  <c r="H25" i="5"/>
  <c r="H25" i="10" s="1"/>
  <c r="J25" i="5"/>
  <c r="L25" i="5"/>
  <c r="L25" i="10" s="1"/>
  <c r="N25" i="5"/>
  <c r="P25" i="5"/>
  <c r="P25" i="10" s="1"/>
  <c r="R25" i="5"/>
  <c r="T25" i="5"/>
  <c r="T25" i="10" s="1"/>
  <c r="V25" i="5"/>
  <c r="X25" i="5"/>
  <c r="X25" i="10" s="1"/>
  <c r="Z25" i="5"/>
  <c r="B24" i="5"/>
  <c r="B24" i="10" s="1"/>
  <c r="D24" i="5"/>
  <c r="F24" i="5"/>
  <c r="F24" i="10" s="1"/>
  <c r="H24" i="5"/>
  <c r="J24" i="5"/>
  <c r="J24" i="10" s="1"/>
  <c r="L24" i="5"/>
  <c r="N24" i="5"/>
  <c r="N24" i="10" s="1"/>
  <c r="P24" i="5"/>
  <c r="R24" i="5"/>
  <c r="R24" i="10" s="1"/>
  <c r="T24" i="5"/>
  <c r="V24" i="5"/>
  <c r="V24" i="10" s="1"/>
  <c r="X24" i="5"/>
  <c r="Z24" i="5"/>
  <c r="Z24" i="10" s="1"/>
  <c r="B23" i="5"/>
  <c r="B23" i="10" s="1"/>
  <c r="D23" i="5"/>
  <c r="F23" i="5"/>
  <c r="F23" i="10" s="1"/>
  <c r="H23" i="5"/>
  <c r="J23" i="5"/>
  <c r="J23" i="10" s="1"/>
  <c r="L23" i="5"/>
  <c r="N23" i="5"/>
  <c r="N23" i="10" s="1"/>
  <c r="P23" i="5"/>
  <c r="R23" i="5"/>
  <c r="R23" i="10" s="1"/>
  <c r="T23" i="5"/>
  <c r="V23" i="5"/>
  <c r="V23" i="10" s="1"/>
  <c r="X23" i="5"/>
  <c r="Z23" i="5"/>
  <c r="Z23" i="10" s="1"/>
  <c r="B22" i="5"/>
  <c r="D22" i="5"/>
  <c r="D22" i="10" s="1"/>
  <c r="F22" i="5"/>
  <c r="H22" i="5"/>
  <c r="H22" i="10" s="1"/>
  <c r="J22" i="5"/>
  <c r="L22" i="5"/>
  <c r="L22" i="10" s="1"/>
  <c r="N22" i="5"/>
  <c r="P22" i="5"/>
  <c r="P22" i="10" s="1"/>
  <c r="R22" i="5"/>
  <c r="T22" i="5"/>
  <c r="T22" i="10" s="1"/>
  <c r="V22" i="5"/>
  <c r="X22" i="5"/>
  <c r="X22" i="10" s="1"/>
  <c r="Z22" i="5"/>
  <c r="B21" i="5"/>
  <c r="D21" i="5"/>
  <c r="D21" i="10" s="1"/>
  <c r="F21" i="5"/>
  <c r="H21" i="5"/>
  <c r="H21" i="10" s="1"/>
  <c r="J21" i="5"/>
  <c r="L21" i="5"/>
  <c r="L21" i="10" s="1"/>
  <c r="N21" i="5"/>
  <c r="P21" i="5"/>
  <c r="P21" i="10" s="1"/>
  <c r="R21" i="5"/>
  <c r="T21" i="5"/>
  <c r="T21" i="10" s="1"/>
  <c r="V21" i="5"/>
  <c r="X21" i="5"/>
  <c r="X21" i="10" s="1"/>
  <c r="Z21" i="5"/>
  <c r="B20" i="5"/>
  <c r="B20" i="10" s="1"/>
  <c r="D20" i="5"/>
  <c r="F20" i="5"/>
  <c r="F20" i="10" s="1"/>
  <c r="H20" i="5"/>
  <c r="J20" i="5"/>
  <c r="J20" i="10" s="1"/>
  <c r="L20" i="5"/>
  <c r="N20" i="5"/>
  <c r="N20" i="10" s="1"/>
  <c r="P20" i="5"/>
  <c r="R20" i="5"/>
  <c r="R20" i="10" s="1"/>
  <c r="T20" i="5"/>
  <c r="V20" i="5"/>
  <c r="V20" i="10" s="1"/>
  <c r="X20" i="5"/>
  <c r="Z20" i="5"/>
  <c r="Z20" i="10" s="1"/>
  <c r="B19" i="5"/>
  <c r="B19" i="10" s="1"/>
  <c r="D19" i="5"/>
  <c r="F19" i="5"/>
  <c r="F19" i="10" s="1"/>
  <c r="H19" i="5"/>
  <c r="J19" i="5"/>
  <c r="J19" i="10" s="1"/>
  <c r="L19" i="5"/>
  <c r="N19" i="5"/>
  <c r="N19" i="10" s="1"/>
  <c r="P19" i="5"/>
  <c r="R19" i="5"/>
  <c r="R19" i="10" s="1"/>
  <c r="T19" i="5"/>
  <c r="V19" i="5"/>
  <c r="V19" i="10" s="1"/>
  <c r="X19" i="5"/>
  <c r="Z19" i="5"/>
  <c r="Z19" i="10" s="1"/>
  <c r="B18" i="5"/>
  <c r="D18" i="5"/>
  <c r="D18" i="10" s="1"/>
  <c r="F18" i="5"/>
  <c r="H18" i="5"/>
  <c r="H18" i="10" s="1"/>
  <c r="J18" i="5"/>
  <c r="L18" i="5"/>
  <c r="L18" i="10" s="1"/>
  <c r="N18" i="5"/>
  <c r="P18" i="5"/>
  <c r="P18" i="10" s="1"/>
  <c r="R18" i="5"/>
  <c r="T18" i="5"/>
  <c r="T18" i="10" s="1"/>
  <c r="V18" i="5"/>
  <c r="X18" i="5"/>
  <c r="X18" i="10" s="1"/>
  <c r="Z18" i="5"/>
  <c r="B17" i="5"/>
  <c r="D17" i="5"/>
  <c r="F17" i="5"/>
  <c r="H17" i="5"/>
  <c r="H17" i="10" s="1"/>
  <c r="J17" i="5"/>
  <c r="L17" i="5"/>
  <c r="L17" i="10" s="1"/>
  <c r="N17" i="5"/>
  <c r="P17" i="5"/>
  <c r="P17" i="10" s="1"/>
  <c r="R17" i="5"/>
  <c r="T17" i="5"/>
  <c r="T17" i="10" s="1"/>
  <c r="V17" i="5"/>
  <c r="X17" i="5"/>
  <c r="X17" i="10" s="1"/>
  <c r="Z17" i="5"/>
  <c r="B16" i="5"/>
  <c r="B16" i="10" s="1"/>
  <c r="D16" i="5"/>
  <c r="F16" i="5"/>
  <c r="F16" i="10" s="1"/>
  <c r="H16" i="5"/>
  <c r="J16" i="5"/>
  <c r="J16" i="10" s="1"/>
  <c r="L16" i="5"/>
  <c r="N16" i="5"/>
  <c r="N16" i="10" s="1"/>
  <c r="P16" i="5"/>
  <c r="R16" i="5"/>
  <c r="R16" i="10" s="1"/>
  <c r="T16" i="5"/>
  <c r="V16" i="5"/>
  <c r="V16" i="10" s="1"/>
  <c r="X16" i="5"/>
  <c r="Z16" i="5"/>
  <c r="Z16" i="10" s="1"/>
  <c r="B15" i="5"/>
  <c r="B15" i="10" s="1"/>
  <c r="D15" i="5"/>
  <c r="F15" i="5"/>
  <c r="F15" i="10" s="1"/>
  <c r="H15" i="5"/>
  <c r="J15" i="5"/>
  <c r="J15" i="10" s="1"/>
  <c r="L15" i="5"/>
  <c r="N15" i="5"/>
  <c r="N15" i="10" s="1"/>
  <c r="P15" i="5"/>
  <c r="R15" i="5"/>
  <c r="R15" i="10" s="1"/>
  <c r="T15" i="5"/>
  <c r="V15" i="5"/>
  <c r="X15" i="5"/>
  <c r="Z15" i="5"/>
  <c r="Z15" i="10" s="1"/>
  <c r="B14" i="5"/>
  <c r="D14" i="5"/>
  <c r="D14" i="10" s="1"/>
  <c r="F14" i="5"/>
  <c r="H14" i="5"/>
  <c r="H14" i="10" s="1"/>
  <c r="J14" i="5"/>
  <c r="L14" i="5"/>
  <c r="L14" i="10" s="1"/>
  <c r="N14" i="5"/>
  <c r="P14" i="5"/>
  <c r="P14" i="10" s="1"/>
  <c r="R14" i="5"/>
  <c r="T14" i="5"/>
  <c r="T14" i="10" s="1"/>
  <c r="V14" i="5"/>
  <c r="X14" i="5"/>
  <c r="X14" i="10" s="1"/>
  <c r="Z14" i="5"/>
  <c r="B13" i="5"/>
  <c r="D13" i="5"/>
  <c r="D13" i="10" s="1"/>
  <c r="F13" i="5"/>
  <c r="H13" i="5"/>
  <c r="H13" i="10" s="1"/>
  <c r="J13" i="5"/>
  <c r="L13" i="5"/>
  <c r="L13" i="10" s="1"/>
  <c r="N13" i="5"/>
  <c r="P13" i="5"/>
  <c r="P13" i="10" s="1"/>
  <c r="R13" i="5"/>
  <c r="T13" i="5"/>
  <c r="T13" i="10" s="1"/>
  <c r="V13" i="5"/>
  <c r="X13" i="5"/>
  <c r="X13" i="10" s="1"/>
  <c r="Z13" i="5"/>
  <c r="B12" i="5"/>
  <c r="B12" i="10" s="1"/>
  <c r="D12" i="5"/>
  <c r="F12" i="5"/>
  <c r="F12" i="10" s="1"/>
  <c r="H12" i="5"/>
  <c r="J12" i="5"/>
  <c r="J12" i="10" s="1"/>
  <c r="L12" i="5"/>
  <c r="N12" i="5"/>
  <c r="N12" i="10" s="1"/>
  <c r="P12" i="5"/>
  <c r="R12" i="5"/>
  <c r="R12" i="10" s="1"/>
  <c r="T12" i="5"/>
  <c r="V12" i="5"/>
  <c r="V12" i="10" s="1"/>
  <c r="X12" i="5"/>
  <c r="Z12" i="5"/>
  <c r="Z12" i="10" s="1"/>
  <c r="B11" i="5"/>
  <c r="B11" i="10" s="1"/>
  <c r="D11" i="5"/>
  <c r="F11" i="5"/>
  <c r="F11" i="10" s="1"/>
  <c r="H11" i="5"/>
  <c r="J11" i="5"/>
  <c r="J11" i="10" s="1"/>
  <c r="L11" i="5"/>
  <c r="N11" i="5"/>
  <c r="N11" i="10" s="1"/>
  <c r="P11" i="5"/>
  <c r="R11" i="5"/>
  <c r="R11" i="10" s="1"/>
  <c r="T11" i="5"/>
  <c r="V11" i="5"/>
  <c r="V11" i="10" s="1"/>
  <c r="X11" i="5"/>
  <c r="Z11" i="5"/>
  <c r="Z11" i="10" s="1"/>
  <c r="B10" i="5"/>
  <c r="D10" i="5"/>
  <c r="D10" i="10" s="1"/>
  <c r="F10" i="5"/>
  <c r="H10" i="5"/>
  <c r="J10" i="5"/>
  <c r="L10" i="5"/>
  <c r="L10" i="10" s="1"/>
  <c r="N10" i="5"/>
  <c r="P10" i="5"/>
  <c r="P10" i="10" s="1"/>
  <c r="R10" i="5"/>
  <c r="T10" i="5"/>
  <c r="T10" i="10" s="1"/>
  <c r="V10" i="5"/>
  <c r="X10" i="5"/>
  <c r="X10" i="10" s="1"/>
  <c r="Z10" i="5"/>
  <c r="B9" i="5"/>
  <c r="D9" i="5"/>
  <c r="D9" i="10" s="1"/>
  <c r="F9" i="5"/>
  <c r="H9" i="5"/>
  <c r="H9" i="10" s="1"/>
  <c r="J9" i="5"/>
  <c r="L9" i="5"/>
  <c r="N9" i="5"/>
  <c r="P9" i="5"/>
  <c r="P9" i="10" s="1"/>
  <c r="R9" i="5"/>
  <c r="T9" i="5"/>
  <c r="V9" i="5"/>
  <c r="X9" i="5"/>
  <c r="X9" i="10" s="1"/>
  <c r="Z9" i="5"/>
  <c r="B8" i="5"/>
  <c r="D8" i="5"/>
  <c r="F8" i="5"/>
  <c r="H8" i="5"/>
  <c r="J8" i="5"/>
  <c r="L8" i="5"/>
  <c r="N8" i="5"/>
  <c r="N8" i="10" s="1"/>
  <c r="P8" i="5"/>
  <c r="R8" i="5"/>
  <c r="T8" i="5"/>
  <c r="V8" i="5"/>
  <c r="V8" i="10" s="1"/>
  <c r="X8" i="5"/>
  <c r="Z8" i="5"/>
  <c r="B7" i="5"/>
  <c r="B7" i="10" s="1"/>
  <c r="D7" i="5"/>
  <c r="D7" i="10" s="1"/>
  <c r="F7" i="5"/>
  <c r="F7" i="10" s="1"/>
  <c r="H7" i="5"/>
  <c r="H7" i="10" s="1"/>
  <c r="J7" i="5"/>
  <c r="J7" i="10" s="1"/>
  <c r="L7" i="5"/>
  <c r="L7" i="10" s="1"/>
  <c r="N7" i="5"/>
  <c r="N7" i="10" s="1"/>
  <c r="P7" i="5"/>
  <c r="R7" i="5"/>
  <c r="R7" i="10" s="1"/>
  <c r="T7" i="5"/>
  <c r="T7" i="10" s="1"/>
  <c r="V7" i="5"/>
  <c r="V7" i="10" s="1"/>
  <c r="X7" i="5"/>
  <c r="Z7" i="5"/>
  <c r="Z7" i="10" s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Z61" i="9"/>
  <c r="Y61" i="9"/>
  <c r="X61" i="9"/>
  <c r="V61" i="9"/>
  <c r="U61" i="9"/>
  <c r="T61" i="9"/>
  <c r="R61" i="9"/>
  <c r="Q61" i="9"/>
  <c r="P61" i="9"/>
  <c r="N61" i="9"/>
  <c r="M61" i="9"/>
  <c r="L61" i="9"/>
  <c r="J61" i="9"/>
  <c r="I61" i="9"/>
  <c r="H61" i="9"/>
  <c r="F61" i="9"/>
  <c r="E61" i="9"/>
  <c r="D61" i="9"/>
  <c r="B61" i="9"/>
  <c r="AA60" i="9"/>
  <c r="Z60" i="9"/>
  <c r="Y60" i="9"/>
  <c r="V60" i="9"/>
  <c r="U60" i="9"/>
  <c r="S60" i="9"/>
  <c r="R60" i="9"/>
  <c r="Q60" i="9"/>
  <c r="N60" i="9"/>
  <c r="M60" i="9"/>
  <c r="J60" i="9"/>
  <c r="I60" i="9"/>
  <c r="G60" i="9"/>
  <c r="F60" i="9"/>
  <c r="E60" i="9"/>
  <c r="C60" i="9"/>
  <c r="B60" i="9"/>
  <c r="Y62" i="8"/>
  <c r="X62" i="8"/>
  <c r="W62" i="8"/>
  <c r="V62" i="8"/>
  <c r="U62" i="8"/>
  <c r="T62" i="8"/>
  <c r="S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Y61" i="8"/>
  <c r="X61" i="8"/>
  <c r="Q61" i="8"/>
  <c r="P61" i="8"/>
  <c r="M61" i="8"/>
  <c r="L61" i="8"/>
  <c r="H61" i="8"/>
  <c r="E61" i="8"/>
  <c r="D61" i="8"/>
  <c r="Z60" i="8"/>
  <c r="W60" i="8"/>
  <c r="V60" i="8"/>
  <c r="U60" i="8"/>
  <c r="R60" i="8"/>
  <c r="Q60" i="8"/>
  <c r="N60" i="8"/>
  <c r="M60" i="8"/>
  <c r="J60" i="8"/>
  <c r="I60" i="8"/>
  <c r="F60" i="8"/>
  <c r="E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E30" i="10"/>
  <c r="E62" i="10" s="1"/>
  <c r="G30" i="10"/>
  <c r="G62" i="10" s="1"/>
  <c r="I30" i="10"/>
  <c r="I62" i="10" s="1"/>
  <c r="K30" i="10"/>
  <c r="K62" i="10" s="1"/>
  <c r="M30" i="10"/>
  <c r="M62" i="10" s="1"/>
  <c r="O30" i="10"/>
  <c r="O62" i="10" s="1"/>
  <c r="Q30" i="10"/>
  <c r="Q62" i="10" s="1"/>
  <c r="S30" i="10"/>
  <c r="S62" i="10" s="1"/>
  <c r="U30" i="10"/>
  <c r="U62" i="10" s="1"/>
  <c r="W30" i="10"/>
  <c r="W62" i="10" s="1"/>
  <c r="Y30" i="10"/>
  <c r="Y62" i="10" s="1"/>
  <c r="AA30" i="10"/>
  <c r="AA62" i="10" s="1"/>
  <c r="B30" i="10"/>
  <c r="B62" i="10" s="1"/>
  <c r="D30" i="10"/>
  <c r="D62" i="10" s="1"/>
  <c r="F30" i="10"/>
  <c r="F62" i="10" s="1"/>
  <c r="J30" i="10"/>
  <c r="J62" i="10" s="1"/>
  <c r="L30" i="10"/>
  <c r="L62" i="10" s="1"/>
  <c r="N30" i="10"/>
  <c r="N62" i="10" s="1"/>
  <c r="R30" i="10"/>
  <c r="R62" i="10" s="1"/>
  <c r="T30" i="10"/>
  <c r="T62" i="10" s="1"/>
  <c r="V30" i="10"/>
  <c r="V62" i="10" s="1"/>
  <c r="Z30" i="10"/>
  <c r="Z62" i="10" s="1"/>
  <c r="AB13" i="9"/>
  <c r="AB11" i="9"/>
  <c r="CH645" i="1"/>
  <c r="CF638" i="1"/>
  <c r="CD644" i="1"/>
  <c r="BZ643" i="1"/>
  <c r="BY633" i="1"/>
  <c r="BV642" i="1"/>
  <c r="BT630" i="1"/>
  <c r="BR641" i="1"/>
  <c r="BP638" i="1"/>
  <c r="BN640" i="1"/>
  <c r="BM636" i="1"/>
  <c r="BJ639" i="1"/>
  <c r="CE389" i="1"/>
  <c r="BW385" i="1"/>
  <c r="BK400" i="1"/>
  <c r="BJ929" i="1"/>
  <c r="BM924" i="1"/>
  <c r="BN929" i="1"/>
  <c r="BQ917" i="1"/>
  <c r="BR929" i="1"/>
  <c r="BU922" i="1"/>
  <c r="BX909" i="1"/>
  <c r="BY923" i="1"/>
  <c r="BZ929" i="1"/>
  <c r="CC929" i="1"/>
  <c r="BJ216" i="1"/>
  <c r="BO212" i="1"/>
  <c r="BV203" i="1"/>
  <c r="CD212" i="1"/>
  <c r="BY201" i="1"/>
  <c r="CH960" i="1"/>
  <c r="CF943" i="1"/>
  <c r="CD960" i="1"/>
  <c r="CC948" i="1"/>
  <c r="CB961" i="1"/>
  <c r="BZ960" i="1"/>
  <c r="BY956" i="1"/>
  <c r="BX945" i="1"/>
  <c r="BV960" i="1"/>
  <c r="BT943" i="1"/>
  <c r="BR960" i="1"/>
  <c r="BP943" i="1"/>
  <c r="BN960" i="1"/>
  <c r="BL948" i="1"/>
  <c r="BJ960" i="1"/>
  <c r="CH928" i="1"/>
  <c r="CG921" i="1"/>
  <c r="CF925" i="1"/>
  <c r="CI900" i="1"/>
  <c r="CE884" i="1"/>
  <c r="BW878" i="1"/>
  <c r="BS896" i="1"/>
  <c r="BO880" i="1"/>
  <c r="CH859" i="1"/>
  <c r="CF856" i="1"/>
  <c r="CB858" i="1"/>
  <c r="BY864" i="1"/>
  <c r="BX869" i="1"/>
  <c r="BT849" i="1"/>
  <c r="BR867" i="1"/>
  <c r="BP860" i="1"/>
  <c r="BL851" i="1"/>
  <c r="CH829" i="1"/>
  <c r="CF825" i="1"/>
  <c r="CB835" i="1"/>
  <c r="BX831" i="1"/>
  <c r="BV828" i="1"/>
  <c r="BS834" i="1"/>
  <c r="BR818" i="1"/>
  <c r="BN823" i="1"/>
  <c r="BL838" i="1"/>
  <c r="CH804" i="1"/>
  <c r="CD795" i="1"/>
  <c r="BZ806" i="1"/>
  <c r="BX797" i="1"/>
  <c r="BV793" i="1"/>
  <c r="BT791" i="1"/>
  <c r="BR804" i="1"/>
  <c r="BN795" i="1"/>
  <c r="BJ806" i="1"/>
  <c r="CF767" i="1"/>
  <c r="BX765" i="1"/>
  <c r="BV776" i="1"/>
  <c r="BP767" i="1"/>
  <c r="BL766" i="1"/>
  <c r="CH743" i="1"/>
  <c r="CF728" i="1"/>
  <c r="CD742" i="1"/>
  <c r="CB738" i="1"/>
  <c r="BX737" i="1"/>
  <c r="BV744" i="1"/>
  <c r="BT736" i="1"/>
  <c r="BR734" i="1"/>
  <c r="BQ744" i="1"/>
  <c r="BP724" i="1"/>
  <c r="BN738" i="1"/>
  <c r="BL734" i="1"/>
  <c r="CH706" i="1"/>
  <c r="CF714" i="1"/>
  <c r="CD694" i="1"/>
  <c r="CB714" i="1"/>
  <c r="BZ709" i="1"/>
  <c r="BX714" i="1"/>
  <c r="BT714" i="1"/>
  <c r="BR711" i="1"/>
  <c r="BP714" i="1"/>
  <c r="BN696" i="1"/>
  <c r="BL714" i="1"/>
  <c r="BJ705" i="1"/>
  <c r="CI670" i="1"/>
  <c r="CF668" i="1"/>
  <c r="CE680" i="1"/>
  <c r="CB663" i="1"/>
  <c r="CA675" i="1"/>
  <c r="BZ665" i="1"/>
  <c r="BX665" i="1"/>
  <c r="BW677" i="1"/>
  <c r="BT674" i="1"/>
  <c r="BS663" i="1"/>
  <c r="BP682" i="1"/>
  <c r="BO682" i="1"/>
  <c r="BL664" i="1"/>
  <c r="BK663" i="1"/>
  <c r="BJ665" i="1"/>
  <c r="CI610" i="1"/>
  <c r="CG611" i="1"/>
  <c r="CF620" i="1"/>
  <c r="CB619" i="1"/>
  <c r="CA612" i="1"/>
  <c r="BX618" i="1"/>
  <c r="BW611" i="1"/>
  <c r="BU612" i="1"/>
  <c r="BT621" i="1"/>
  <c r="BS610" i="1"/>
  <c r="BP620" i="1"/>
  <c r="BO613" i="1"/>
  <c r="BL619" i="1"/>
  <c r="BK598" i="1"/>
  <c r="CG569" i="1"/>
  <c r="CE583" i="1"/>
  <c r="BY588" i="1"/>
  <c r="BV569" i="1"/>
  <c r="BN567" i="1"/>
  <c r="BJ580" i="1"/>
  <c r="CI553" i="1"/>
  <c r="CF550" i="1"/>
  <c r="CE557" i="1"/>
  <c r="CB558" i="1"/>
  <c r="CA554" i="1"/>
  <c r="BY551" i="1"/>
  <c r="BX556" i="1"/>
  <c r="BW540" i="1"/>
  <c r="BT553" i="1"/>
  <c r="BS553" i="1"/>
  <c r="BP550" i="1"/>
  <c r="BO540" i="1"/>
  <c r="BL558" i="1"/>
  <c r="BK554" i="1"/>
  <c r="CH508" i="1"/>
  <c r="CG523" i="1"/>
  <c r="CF517" i="1"/>
  <c r="CD523" i="1"/>
  <c r="CB520" i="1"/>
  <c r="BZ522" i="1"/>
  <c r="BV515" i="1"/>
  <c r="BR524" i="1"/>
  <c r="BP517" i="1"/>
  <c r="BN513" i="1"/>
  <c r="BL520" i="1"/>
  <c r="BJ522" i="1"/>
  <c r="CH497" i="1"/>
  <c r="CE480" i="1"/>
  <c r="CA494" i="1"/>
  <c r="BO474" i="1"/>
  <c r="BN491" i="1"/>
  <c r="BJ483" i="1"/>
  <c r="CG455" i="1"/>
  <c r="CD461" i="1"/>
  <c r="CC447" i="1"/>
  <c r="BZ443" i="1"/>
  <c r="BY466" i="1"/>
  <c r="BV459" i="1"/>
  <c r="BU449" i="1"/>
  <c r="BN461" i="1"/>
  <c r="BJ447" i="1"/>
  <c r="CH419" i="1"/>
  <c r="CG430" i="1"/>
  <c r="CE430" i="1"/>
  <c r="CD435" i="1"/>
  <c r="CC429" i="1"/>
  <c r="CA429" i="1"/>
  <c r="BZ434" i="1"/>
  <c r="BY428" i="1"/>
  <c r="BW428" i="1"/>
  <c r="BV423" i="1"/>
  <c r="BU431" i="1"/>
  <c r="BS431" i="1"/>
  <c r="BR425" i="1"/>
  <c r="BQ430" i="1"/>
  <c r="BO433" i="1"/>
  <c r="BM433" i="1"/>
  <c r="BK412" i="1"/>
  <c r="BJ433" i="1"/>
  <c r="CI365" i="1"/>
  <c r="CG370" i="1"/>
  <c r="CF352" i="1"/>
  <c r="BY372" i="1"/>
  <c r="BT360" i="1"/>
  <c r="BS365" i="1"/>
  <c r="BQ370" i="1"/>
  <c r="BJ373" i="1"/>
  <c r="CE332" i="1"/>
  <c r="CD329" i="1"/>
  <c r="CA341" i="1"/>
  <c r="BV342" i="1"/>
  <c r="BS342" i="1"/>
  <c r="BO339" i="1"/>
  <c r="CH311" i="1"/>
  <c r="CG300" i="1"/>
  <c r="CD311" i="1"/>
  <c r="CC300" i="1"/>
  <c r="CB307" i="1"/>
  <c r="BZ311" i="1"/>
  <c r="BV310" i="1"/>
  <c r="BU290" i="1"/>
  <c r="BR310" i="1"/>
  <c r="BQ309" i="1"/>
  <c r="BN310" i="1"/>
  <c r="BM300" i="1"/>
  <c r="BJ309" i="1"/>
  <c r="CI273" i="1"/>
  <c r="CF279" i="1"/>
  <c r="CB266" i="1"/>
  <c r="CA273" i="1"/>
  <c r="BX280" i="1"/>
  <c r="BW257" i="1"/>
  <c r="BS273" i="1"/>
  <c r="BP271" i="1"/>
  <c r="BL280" i="1"/>
  <c r="BK273" i="1"/>
  <c r="CG237" i="1"/>
  <c r="CF226" i="1"/>
  <c r="CC236" i="1"/>
  <c r="CB244" i="1"/>
  <c r="CA229" i="1"/>
  <c r="BX236" i="1"/>
  <c r="BW232" i="1"/>
  <c r="BU234" i="1"/>
  <c r="BT228" i="1"/>
  <c r="BQ237" i="1"/>
  <c r="BP236" i="1"/>
  <c r="BM236" i="1"/>
  <c r="BL228" i="1"/>
  <c r="BJ234" i="1"/>
  <c r="CD186" i="1"/>
  <c r="CA186" i="1"/>
  <c r="BY177" i="1"/>
  <c r="BV186" i="1"/>
  <c r="BU185" i="1"/>
  <c r="BR186" i="1"/>
  <c r="CI144" i="1"/>
  <c r="CH134" i="1"/>
  <c r="CG155" i="1"/>
  <c r="CE142" i="1"/>
  <c r="CD155" i="1"/>
  <c r="CC133" i="1"/>
  <c r="CA142" i="1"/>
  <c r="BZ138" i="1"/>
  <c r="BY153" i="1"/>
  <c r="BW145" i="1"/>
  <c r="BV137" i="1"/>
  <c r="BS134" i="1"/>
  <c r="BR154" i="1"/>
  <c r="BQ147" i="1"/>
  <c r="BO145" i="1"/>
  <c r="BN147" i="1"/>
  <c r="BM153" i="1"/>
  <c r="BK156" i="1"/>
  <c r="CH122" i="1"/>
  <c r="CD125" i="1"/>
  <c r="CC118" i="1"/>
  <c r="BY121" i="1"/>
  <c r="BR121" i="1"/>
  <c r="BQ108" i="1"/>
  <c r="BM125" i="1"/>
  <c r="CF83" i="1"/>
  <c r="CE94" i="1"/>
  <c r="CB88" i="1"/>
  <c r="BW89" i="1"/>
  <c r="BV91" i="1"/>
  <c r="BT93" i="1"/>
  <c r="BP92" i="1"/>
  <c r="BO87" i="1"/>
  <c r="BL93" i="1"/>
  <c r="BK81" i="1"/>
  <c r="CH49" i="1"/>
  <c r="CD58" i="1"/>
  <c r="CC60" i="1"/>
  <c r="BZ60" i="1"/>
  <c r="BY57" i="1"/>
  <c r="BV61" i="1"/>
  <c r="BR62" i="1"/>
  <c r="BN58" i="1"/>
  <c r="BM63" i="1"/>
  <c r="BJ57" i="1"/>
  <c r="AA33" i="1"/>
  <c r="Z33" i="1"/>
  <c r="CH25" i="1" s="1"/>
  <c r="Y33" i="1"/>
  <c r="CG13" i="1" s="1"/>
  <c r="X33" i="1"/>
  <c r="CF14" i="1" s="1"/>
  <c r="W33" i="1"/>
  <c r="CE12" i="1" s="1"/>
  <c r="V33" i="1"/>
  <c r="CD31" i="1" s="1"/>
  <c r="U33" i="1"/>
  <c r="CC31" i="1" s="1"/>
  <c r="T33" i="1"/>
  <c r="CB13" i="1" s="1"/>
  <c r="S33" i="1"/>
  <c r="CA25" i="1" s="1"/>
  <c r="R33" i="1"/>
  <c r="BZ20" i="1" s="1"/>
  <c r="Q33" i="1"/>
  <c r="BY22" i="1" s="1"/>
  <c r="P33" i="1"/>
  <c r="BX11" i="1" s="1"/>
  <c r="O33" i="1"/>
  <c r="BW17" i="1" s="1"/>
  <c r="N33" i="1"/>
  <c r="BV13" i="1" s="1"/>
  <c r="M33" i="1"/>
  <c r="BU28" i="1" s="1"/>
  <c r="L33" i="1"/>
  <c r="BT10" i="1" s="1"/>
  <c r="K33" i="1"/>
  <c r="BS18" i="1" s="1"/>
  <c r="J33" i="1"/>
  <c r="BR24" i="1" s="1"/>
  <c r="I33" i="1"/>
  <c r="BQ31" i="1" s="1"/>
  <c r="H33" i="1"/>
  <c r="BP9" i="1" s="1"/>
  <c r="G33" i="1"/>
  <c r="BO12" i="1" s="1"/>
  <c r="F33" i="1"/>
  <c r="BN27" i="1" s="1"/>
  <c r="E33" i="1"/>
  <c r="BM25" i="1" s="1"/>
  <c r="D33" i="1"/>
  <c r="BL18" i="1" s="1"/>
  <c r="C33" i="1"/>
  <c r="BK20" i="1" s="1"/>
  <c r="B33" i="1"/>
  <c r="BJ26" i="1" s="1"/>
  <c r="CG949" i="1"/>
  <c r="BM644" i="1"/>
  <c r="BK682" i="1"/>
  <c r="BS669" i="1"/>
  <c r="CA661" i="1"/>
  <c r="CE672" i="1"/>
  <c r="BQ838" i="1"/>
  <c r="BM956" i="1"/>
  <c r="BU944" i="1"/>
  <c r="BY958" i="1"/>
  <c r="BR633" i="1"/>
  <c r="BL726" i="1"/>
  <c r="BT730" i="1"/>
  <c r="CB743" i="1"/>
  <c r="BJ900" i="1"/>
  <c r="BJ880" i="1"/>
  <c r="BJ878" i="1"/>
  <c r="BJ881" i="1"/>
  <c r="BN893" i="1"/>
  <c r="BN889" i="1"/>
  <c r="BN894" i="1"/>
  <c r="BN892" i="1"/>
  <c r="BN891" i="1"/>
  <c r="BR892" i="1"/>
  <c r="BR877" i="1"/>
  <c r="BR887" i="1"/>
  <c r="BR884" i="1"/>
  <c r="BV899" i="1"/>
  <c r="BV898" i="1"/>
  <c r="BV885" i="1"/>
  <c r="BV881" i="1"/>
  <c r="BV890" i="1"/>
  <c r="BZ894" i="1"/>
  <c r="BZ880" i="1"/>
  <c r="BZ885" i="1"/>
  <c r="BZ891" i="1"/>
  <c r="CD893" i="1"/>
  <c r="CD877" i="1"/>
  <c r="CD901" i="1" s="1"/>
  <c r="CD892" i="1"/>
  <c r="CD879" i="1"/>
  <c r="CD898" i="1"/>
  <c r="CH896" i="1"/>
  <c r="CH881" i="1"/>
  <c r="CH891" i="1"/>
  <c r="CH887" i="1"/>
  <c r="BJ962" i="1"/>
  <c r="BJ961" i="1"/>
  <c r="BJ958" i="1"/>
  <c r="BJ957" i="1"/>
  <c r="BJ954" i="1"/>
  <c r="BJ953" i="1"/>
  <c r="BJ948" i="1"/>
  <c r="BJ944" i="1"/>
  <c r="BJ942" i="1"/>
  <c r="BJ941" i="1"/>
  <c r="BJ945" i="1"/>
  <c r="BJ939" i="1"/>
  <c r="BN962" i="1"/>
  <c r="BN961" i="1"/>
  <c r="BN958" i="1"/>
  <c r="BN957" i="1"/>
  <c r="BN954" i="1"/>
  <c r="BN953" i="1"/>
  <c r="BN949" i="1"/>
  <c r="BN945" i="1"/>
  <c r="BN944" i="1"/>
  <c r="BN943" i="1"/>
  <c r="BN948" i="1"/>
  <c r="BN939" i="1"/>
  <c r="BR962" i="1"/>
  <c r="BR961" i="1"/>
  <c r="BR958" i="1"/>
  <c r="BR957" i="1"/>
  <c r="BR954" i="1"/>
  <c r="BR953" i="1"/>
  <c r="BR950" i="1"/>
  <c r="BR946" i="1"/>
  <c r="BR944" i="1"/>
  <c r="BR943" i="1"/>
  <c r="BR947" i="1"/>
  <c r="BR941" i="1"/>
  <c r="BV962" i="1"/>
  <c r="BV961" i="1"/>
  <c r="BV958" i="1"/>
  <c r="BV957" i="1"/>
  <c r="BV954" i="1"/>
  <c r="BV953" i="1"/>
  <c r="BV947" i="1"/>
  <c r="BV943" i="1"/>
  <c r="BV941" i="1"/>
  <c r="BV940" i="1"/>
  <c r="BV950" i="1"/>
  <c r="BV944" i="1"/>
  <c r="BZ962" i="1"/>
  <c r="BZ961" i="1"/>
  <c r="BZ958" i="1"/>
  <c r="BZ957" i="1"/>
  <c r="BZ954" i="1"/>
  <c r="BZ953" i="1"/>
  <c r="BZ948" i="1"/>
  <c r="BZ944" i="1"/>
  <c r="BZ946" i="1"/>
  <c r="BZ945" i="1"/>
  <c r="BZ942" i="1"/>
  <c r="BZ941" i="1"/>
  <c r="CD962" i="1"/>
  <c r="CD961" i="1"/>
  <c r="CD958" i="1"/>
  <c r="CD957" i="1"/>
  <c r="CD954" i="1"/>
  <c r="CD953" i="1"/>
  <c r="CD949" i="1"/>
  <c r="CD945" i="1"/>
  <c r="CD939" i="1"/>
  <c r="CD950" i="1"/>
  <c r="CD942" i="1"/>
  <c r="CD943" i="1"/>
  <c r="CH962" i="1"/>
  <c r="CH961" i="1"/>
  <c r="CH958" i="1"/>
  <c r="CH957" i="1"/>
  <c r="CH954" i="1"/>
  <c r="CH953" i="1"/>
  <c r="CH950" i="1"/>
  <c r="CH946" i="1"/>
  <c r="CH948" i="1"/>
  <c r="CH947" i="1"/>
  <c r="CH943" i="1"/>
  <c r="CH939" i="1"/>
  <c r="BU743" i="1"/>
  <c r="BK766" i="1"/>
  <c r="CA761" i="1"/>
  <c r="BK891" i="1"/>
  <c r="BK896" i="1"/>
  <c r="BK890" i="1"/>
  <c r="BK900" i="1"/>
  <c r="BO898" i="1"/>
  <c r="BO881" i="1"/>
  <c r="BO889" i="1"/>
  <c r="BS895" i="1"/>
  <c r="BS885" i="1"/>
  <c r="BS900" i="1"/>
  <c r="BS884" i="1"/>
  <c r="BW886" i="1"/>
  <c r="BW899" i="1"/>
  <c r="BW883" i="1"/>
  <c r="BW896" i="1"/>
  <c r="CA895" i="1"/>
  <c r="CA882" i="1"/>
  <c r="CA880" i="1"/>
  <c r="CA888" i="1"/>
  <c r="CA886" i="1"/>
  <c r="CE892" i="1"/>
  <c r="CE880" i="1"/>
  <c r="CE878" i="1"/>
  <c r="CE882" i="1"/>
  <c r="CE886" i="1"/>
  <c r="CI899" i="1"/>
  <c r="CI885" i="1"/>
  <c r="CI883" i="1"/>
  <c r="CI890" i="1"/>
  <c r="CI880" i="1"/>
  <c r="BM912" i="1"/>
  <c r="BM909" i="1"/>
  <c r="BM926" i="1"/>
  <c r="BQ916" i="1"/>
  <c r="BQ922" i="1"/>
  <c r="BQ931" i="1"/>
  <c r="BU910" i="1"/>
  <c r="BU928" i="1"/>
  <c r="BU913" i="1"/>
  <c r="BY911" i="1"/>
  <c r="BY924" i="1"/>
  <c r="BY925" i="1"/>
  <c r="CC920" i="1"/>
  <c r="CC910" i="1"/>
  <c r="CC915" i="1"/>
  <c r="BO958" i="1"/>
  <c r="BW944" i="1"/>
  <c r="CE955" i="1"/>
  <c r="BN305" i="1"/>
  <c r="CD306" i="1"/>
  <c r="BL889" i="1"/>
  <c r="BL884" i="1"/>
  <c r="BL879" i="1"/>
  <c r="BL900" i="1"/>
  <c r="BP895" i="1"/>
  <c r="BP888" i="1"/>
  <c r="BP884" i="1"/>
  <c r="BP880" i="1"/>
  <c r="BP897" i="1"/>
  <c r="BP898" i="1"/>
  <c r="BT896" i="1"/>
  <c r="BT888" i="1"/>
  <c r="BT884" i="1"/>
  <c r="BT880" i="1"/>
  <c r="BT899" i="1"/>
  <c r="BT894" i="1"/>
  <c r="BX893" i="1"/>
  <c r="BX887" i="1"/>
  <c r="BX883" i="1"/>
  <c r="BX879" i="1"/>
  <c r="BX891" i="1"/>
  <c r="BX900" i="1"/>
  <c r="CB894" i="1"/>
  <c r="CB887" i="1"/>
  <c r="CB883" i="1"/>
  <c r="CB879" i="1"/>
  <c r="CB877" i="1"/>
  <c r="CB901" i="1" s="1"/>
  <c r="CB899" i="1"/>
  <c r="CB892" i="1"/>
  <c r="CB897" i="1"/>
  <c r="CB895" i="1"/>
  <c r="CF895" i="1"/>
  <c r="CF890" i="1"/>
  <c r="CF888" i="1"/>
  <c r="CF886" i="1"/>
  <c r="CF884" i="1"/>
  <c r="CF882" i="1"/>
  <c r="CF880" i="1"/>
  <c r="CF878" i="1"/>
  <c r="CF894" i="1"/>
  <c r="CF892" i="1"/>
  <c r="CF896" i="1"/>
  <c r="CF897" i="1"/>
  <c r="BJ918" i="1"/>
  <c r="BN921" i="1"/>
  <c r="BV910" i="1"/>
  <c r="CD924" i="1"/>
  <c r="CD909" i="1"/>
  <c r="CH916" i="1"/>
  <c r="CH918" i="1"/>
  <c r="BL940" i="1"/>
  <c r="BP941" i="1"/>
  <c r="BT952" i="1"/>
  <c r="BT954" i="1"/>
  <c r="BX943" i="1"/>
  <c r="CB954" i="1"/>
  <c r="CB960" i="1"/>
  <c r="CF945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C3" i="11"/>
  <c r="AB7" i="9"/>
  <c r="AB29" i="8"/>
  <c r="AB30" i="8"/>
  <c r="AB7" i="8"/>
  <c r="AC30" i="9"/>
  <c r="AB30" i="9"/>
  <c r="AB29" i="9"/>
  <c r="AC28" i="9"/>
  <c r="AC30" i="8"/>
  <c r="AC28" i="8"/>
  <c r="AC16" i="9"/>
  <c r="AB25" i="9"/>
  <c r="CF847" i="1"/>
  <c r="BS858" i="1"/>
  <c r="BR153" i="1"/>
  <c r="BT138" i="1"/>
  <c r="BV135" i="1"/>
  <c r="AC20" i="9"/>
  <c r="AC14" i="9"/>
  <c r="BN54" i="1"/>
  <c r="BV916" i="1"/>
  <c r="BJ908" i="1"/>
  <c r="CH846" i="1"/>
  <c r="CF862" i="1"/>
  <c r="BK728" i="1"/>
  <c r="BJ744" i="1"/>
  <c r="BJ742" i="1"/>
  <c r="BJ740" i="1"/>
  <c r="BJ738" i="1"/>
  <c r="BJ736" i="1"/>
  <c r="BJ734" i="1"/>
  <c r="BJ732" i="1"/>
  <c r="BJ730" i="1"/>
  <c r="BJ728" i="1"/>
  <c r="BJ726" i="1"/>
  <c r="BJ724" i="1"/>
  <c r="BJ722" i="1"/>
  <c r="BJ745" i="1"/>
  <c r="BJ743" i="1"/>
  <c r="BJ741" i="1"/>
  <c r="BJ739" i="1"/>
  <c r="BJ737" i="1"/>
  <c r="BJ735" i="1"/>
  <c r="BJ733" i="1"/>
  <c r="BJ731" i="1"/>
  <c r="BJ729" i="1"/>
  <c r="BJ727" i="1"/>
  <c r="BJ725" i="1"/>
  <c r="BJ723" i="1"/>
  <c r="CH298" i="1"/>
  <c r="BV307" i="1"/>
  <c r="BZ915" i="1"/>
  <c r="BR930" i="1"/>
  <c r="CG909" i="1"/>
  <c r="BW450" i="1"/>
  <c r="BX734" i="1"/>
  <c r="CB730" i="1"/>
  <c r="BP735" i="1"/>
  <c r="CE662" i="1"/>
  <c r="BW673" i="1"/>
  <c r="CE677" i="1"/>
  <c r="BK677" i="1"/>
  <c r="BR152" i="1"/>
  <c r="CG260" i="1"/>
  <c r="CD302" i="1"/>
  <c r="BN296" i="1"/>
  <c r="CH293" i="1"/>
  <c r="BZ306" i="1"/>
  <c r="BY279" i="1"/>
  <c r="CH133" i="1"/>
  <c r="BK712" i="1"/>
  <c r="CE326" i="1"/>
  <c r="CD292" i="1"/>
  <c r="BZ301" i="1"/>
  <c r="BN288" i="1"/>
  <c r="BJ307" i="1"/>
  <c r="CH306" i="1"/>
  <c r="BZ296" i="1"/>
  <c r="BR291" i="1"/>
  <c r="BN311" i="1"/>
  <c r="BP134" i="1"/>
  <c r="BJ43" i="1"/>
  <c r="BJ52" i="1"/>
  <c r="BP156" i="1"/>
  <c r="BR60" i="1"/>
  <c r="BO273" i="1"/>
  <c r="CH941" i="1"/>
  <c r="CH944" i="1"/>
  <c r="CH949" i="1"/>
  <c r="CH951" i="1"/>
  <c r="CH955" i="1"/>
  <c r="CH959" i="1"/>
  <c r="CD946" i="1"/>
  <c r="CD948" i="1"/>
  <c r="CD940" i="1"/>
  <c r="CD951" i="1"/>
  <c r="CD955" i="1"/>
  <c r="CD959" i="1"/>
  <c r="BZ943" i="1"/>
  <c r="BZ949" i="1"/>
  <c r="BZ947" i="1"/>
  <c r="BZ951" i="1"/>
  <c r="BZ955" i="1"/>
  <c r="BZ959" i="1"/>
  <c r="BV946" i="1"/>
  <c r="BV949" i="1"/>
  <c r="BV942" i="1"/>
  <c r="BV951" i="1"/>
  <c r="BV955" i="1"/>
  <c r="BV959" i="1"/>
  <c r="BR948" i="1"/>
  <c r="BR940" i="1"/>
  <c r="BR945" i="1"/>
  <c r="BR951" i="1"/>
  <c r="BR955" i="1"/>
  <c r="BR959" i="1"/>
  <c r="BN947" i="1"/>
  <c r="BN946" i="1"/>
  <c r="BN950" i="1"/>
  <c r="BN951" i="1"/>
  <c r="BN955" i="1"/>
  <c r="BN959" i="1"/>
  <c r="BJ949" i="1"/>
  <c r="BJ950" i="1"/>
  <c r="BJ943" i="1"/>
  <c r="BJ951" i="1"/>
  <c r="BJ955" i="1"/>
  <c r="BJ959" i="1"/>
  <c r="BR177" i="1"/>
  <c r="BM939" i="1"/>
  <c r="CE674" i="1"/>
  <c r="BO662" i="1"/>
  <c r="CC268" i="1"/>
  <c r="BP142" i="1"/>
  <c r="BR54" i="1"/>
  <c r="BP144" i="1"/>
  <c r="BN47" i="1"/>
  <c r="BZ40" i="1"/>
  <c r="CG231" i="1"/>
  <c r="CH940" i="1"/>
  <c r="CH945" i="1"/>
  <c r="CH942" i="1"/>
  <c r="CH952" i="1"/>
  <c r="CH956" i="1"/>
  <c r="CD947" i="1"/>
  <c r="CD944" i="1"/>
  <c r="CD941" i="1"/>
  <c r="CD952" i="1"/>
  <c r="CD956" i="1"/>
  <c r="BZ939" i="1"/>
  <c r="BZ950" i="1"/>
  <c r="BZ940" i="1"/>
  <c r="BZ952" i="1"/>
  <c r="BZ956" i="1"/>
  <c r="BV945" i="1"/>
  <c r="BV948" i="1"/>
  <c r="BV939" i="1"/>
  <c r="BV952" i="1"/>
  <c r="BV956" i="1"/>
  <c r="BR939" i="1"/>
  <c r="BR942" i="1"/>
  <c r="BR949" i="1"/>
  <c r="BR952" i="1"/>
  <c r="BR956" i="1"/>
  <c r="BN940" i="1"/>
  <c r="BN942" i="1"/>
  <c r="BN941" i="1"/>
  <c r="BN952" i="1"/>
  <c r="BN956" i="1"/>
  <c r="BJ946" i="1"/>
  <c r="BJ947" i="1"/>
  <c r="BJ940" i="1"/>
  <c r="BJ952" i="1"/>
  <c r="BJ956" i="1"/>
  <c r="BL156" i="1"/>
  <c r="BV55" i="1"/>
  <c r="BJ58" i="1"/>
  <c r="BN60" i="1"/>
  <c r="BM41" i="1"/>
  <c r="BR47" i="1"/>
  <c r="CG51" i="1"/>
  <c r="BL861" i="1"/>
  <c r="CC852" i="1"/>
  <c r="CB855" i="1"/>
  <c r="BT775" i="1"/>
  <c r="BM241" i="1"/>
  <c r="BL695" i="1"/>
  <c r="CB507" i="1"/>
  <c r="CI416" i="1"/>
  <c r="CH288" i="1"/>
  <c r="CD288" i="1"/>
  <c r="BZ288" i="1"/>
  <c r="BV296" i="1"/>
  <c r="BN290" i="1"/>
  <c r="BJ295" i="1"/>
  <c r="BY300" i="1"/>
  <c r="BU241" i="1"/>
  <c r="BZ183" i="1"/>
  <c r="CH177" i="1"/>
  <c r="BZ149" i="1"/>
  <c r="BV151" i="1"/>
  <c r="BR134" i="1"/>
  <c r="BZ156" i="1"/>
  <c r="BR148" i="1"/>
  <c r="CH151" i="1"/>
  <c r="BV141" i="1"/>
  <c r="BR133" i="1"/>
  <c r="BN135" i="1"/>
  <c r="BV138" i="1"/>
  <c r="BR138" i="1"/>
  <c r="BV146" i="1"/>
  <c r="BV134" i="1"/>
  <c r="BR149" i="1"/>
  <c r="BN149" i="1"/>
  <c r="BX138" i="1"/>
  <c r="BV153" i="1"/>
  <c r="BN156" i="1"/>
  <c r="BN140" i="1"/>
  <c r="BV63" i="1"/>
  <c r="BJ47" i="1"/>
  <c r="BN40" i="1"/>
  <c r="BR40" i="1"/>
  <c r="BR57" i="1"/>
  <c r="CH54" i="1"/>
  <c r="BJ44" i="1"/>
  <c r="BJ51" i="1"/>
  <c r="BJ59" i="1"/>
  <c r="BN44" i="1"/>
  <c r="BN46" i="1"/>
  <c r="BN61" i="1"/>
  <c r="BR44" i="1"/>
  <c r="BR46" i="1"/>
  <c r="BR61" i="1"/>
  <c r="BJ40" i="1"/>
  <c r="BJ62" i="1"/>
  <c r="BN51" i="1"/>
  <c r="BN57" i="1"/>
  <c r="BR51" i="1"/>
  <c r="CD47" i="1"/>
  <c r="BV47" i="1"/>
  <c r="BJ48" i="1"/>
  <c r="BJ55" i="1"/>
  <c r="BJ63" i="1"/>
  <c r="BN43" i="1"/>
  <c r="BN50" i="1"/>
  <c r="BN56" i="1"/>
  <c r="BR43" i="1"/>
  <c r="BR50" i="1"/>
  <c r="BR56" i="1"/>
  <c r="CC953" i="1"/>
  <c r="BU956" i="1"/>
  <c r="BQ959" i="1"/>
  <c r="BM940" i="1"/>
  <c r="CC962" i="1"/>
  <c r="BY951" i="1"/>
  <c r="BU940" i="1"/>
  <c r="BQ946" i="1"/>
  <c r="BM950" i="1"/>
  <c r="BY957" i="1"/>
  <c r="BU943" i="1"/>
  <c r="BM952" i="1"/>
  <c r="BZ927" i="1"/>
  <c r="BN919" i="1"/>
  <c r="CF848" i="1"/>
  <c r="CB865" i="1"/>
  <c r="CF869" i="1"/>
  <c r="CF858" i="1"/>
  <c r="CB864" i="1"/>
  <c r="BL855" i="1"/>
  <c r="BM847" i="1"/>
  <c r="BT869" i="1"/>
  <c r="CF868" i="1"/>
  <c r="BT858" i="1"/>
  <c r="BZ847" i="1"/>
  <c r="BP769" i="1"/>
  <c r="BX766" i="1"/>
  <c r="BJ754" i="1"/>
  <c r="CE726" i="1"/>
  <c r="BO700" i="1"/>
  <c r="BZ537" i="1"/>
  <c r="BY427" i="1"/>
  <c r="BM306" i="1"/>
  <c r="CH301" i="1"/>
  <c r="CD297" i="1"/>
  <c r="BZ293" i="1"/>
  <c r="BZ310" i="1"/>
  <c r="BR300" i="1"/>
  <c r="BN301" i="1"/>
  <c r="BJ300" i="1"/>
  <c r="CI257" i="1"/>
  <c r="BO265" i="1"/>
  <c r="BV206" i="1"/>
  <c r="CF948" i="1"/>
  <c r="CF951" i="1"/>
  <c r="CB956" i="1"/>
  <c r="BX950" i="1"/>
  <c r="BX953" i="1"/>
  <c r="BT950" i="1"/>
  <c r="BP954" i="1"/>
  <c r="BP955" i="1"/>
  <c r="BL950" i="1"/>
  <c r="CF941" i="1"/>
  <c r="CB941" i="1"/>
  <c r="CB946" i="1"/>
  <c r="BX946" i="1"/>
  <c r="BT953" i="1"/>
  <c r="BT959" i="1"/>
  <c r="BP949" i="1"/>
  <c r="BL953" i="1"/>
  <c r="CF958" i="1"/>
  <c r="BX951" i="1"/>
  <c r="BP952" i="1"/>
  <c r="CC913" i="1"/>
  <c r="CC925" i="1"/>
  <c r="CC928" i="1"/>
  <c r="BY926" i="1"/>
  <c r="BY913" i="1"/>
  <c r="BY919" i="1"/>
  <c r="BU915" i="1"/>
  <c r="BU909" i="1"/>
  <c r="BU918" i="1"/>
  <c r="BQ924" i="1"/>
  <c r="BQ918" i="1"/>
  <c r="BQ913" i="1"/>
  <c r="BM913" i="1"/>
  <c r="BM911" i="1"/>
  <c r="BM920" i="1"/>
  <c r="CC921" i="1"/>
  <c r="CC927" i="1"/>
  <c r="CC930" i="1"/>
  <c r="BY922" i="1"/>
  <c r="BY931" i="1"/>
  <c r="BY927" i="1"/>
  <c r="BU911" i="1"/>
  <c r="BU924" i="1"/>
  <c r="BU926" i="1"/>
  <c r="BQ912" i="1"/>
  <c r="BQ920" i="1"/>
  <c r="BQ921" i="1"/>
  <c r="BM927" i="1"/>
  <c r="BM921" i="1"/>
  <c r="BM928" i="1"/>
  <c r="CC914" i="1"/>
  <c r="CC923" i="1"/>
  <c r="CC912" i="1"/>
  <c r="BY920" i="1"/>
  <c r="BY929" i="1"/>
  <c r="BY917" i="1"/>
  <c r="BU917" i="1"/>
  <c r="BU921" i="1"/>
  <c r="BU930" i="1"/>
  <c r="BQ910" i="1"/>
  <c r="BQ930" i="1"/>
  <c r="BQ914" i="1"/>
  <c r="BM915" i="1"/>
  <c r="BM919" i="1"/>
  <c r="BM923" i="1"/>
  <c r="BZ852" i="1"/>
  <c r="BV854" i="1"/>
  <c r="BW860" i="1"/>
  <c r="CD853" i="1"/>
  <c r="BJ860" i="1"/>
  <c r="BX640" i="1"/>
  <c r="BP645" i="1"/>
  <c r="BJ680" i="1"/>
  <c r="BR607" i="1"/>
  <c r="BW606" i="1"/>
  <c r="BO608" i="1"/>
  <c r="BK789" i="1"/>
  <c r="BV546" i="1"/>
  <c r="BR554" i="1"/>
  <c r="BJ541" i="1"/>
  <c r="CA511" i="1"/>
  <c r="CI495" i="1"/>
  <c r="BZ754" i="1"/>
  <c r="CA775" i="1"/>
  <c r="BO765" i="1"/>
  <c r="BM772" i="1"/>
  <c r="BV737" i="1"/>
  <c r="BN737" i="1"/>
  <c r="BT635" i="1"/>
  <c r="CH650" i="1"/>
  <c r="CD677" i="1"/>
  <c r="BO701" i="1"/>
  <c r="BW696" i="1"/>
  <c r="BT701" i="1"/>
  <c r="CF709" i="1"/>
  <c r="BX703" i="1"/>
  <c r="CF693" i="1"/>
  <c r="CB691" i="1"/>
  <c r="BX709" i="1"/>
  <c r="BT707" i="1"/>
  <c r="BP703" i="1"/>
  <c r="CF699" i="1"/>
  <c r="CB695" i="1"/>
  <c r="BX693" i="1"/>
  <c r="BT711" i="1"/>
  <c r="BP709" i="1"/>
  <c r="BL707" i="1"/>
  <c r="CB701" i="1"/>
  <c r="BX699" i="1"/>
  <c r="BT695" i="1"/>
  <c r="BL691" i="1"/>
  <c r="BL711" i="1"/>
  <c r="BL674" i="1"/>
  <c r="BP632" i="1"/>
  <c r="BX646" i="1"/>
  <c r="BT648" i="1"/>
  <c r="CF629" i="1"/>
  <c r="BX649" i="1"/>
  <c r="CB630" i="1"/>
  <c r="BX636" i="1"/>
  <c r="BZ641" i="1"/>
  <c r="BS598" i="1"/>
  <c r="BP575" i="1"/>
  <c r="CD589" i="1"/>
  <c r="BV581" i="1"/>
  <c r="BJ573" i="1"/>
  <c r="BK573" i="1"/>
  <c r="CE585" i="1"/>
  <c r="CE571" i="1"/>
  <c r="CD510" i="1"/>
  <c r="BZ518" i="1"/>
  <c r="CI505" i="1"/>
  <c r="BJ518" i="1"/>
  <c r="CI149" i="1"/>
  <c r="BP136" i="1"/>
  <c r="BP139" i="1"/>
  <c r="BT144" i="1"/>
  <c r="BT142" i="1"/>
  <c r="BP138" i="1"/>
  <c r="BL94" i="1"/>
  <c r="BY52" i="1"/>
  <c r="CG453" i="1"/>
  <c r="CC445" i="1"/>
  <c r="BZ458" i="1"/>
  <c r="BQ428" i="1"/>
  <c r="BM358" i="1"/>
  <c r="CE372" i="1"/>
  <c r="CG267" i="1"/>
  <c r="BY233" i="1"/>
  <c r="BU230" i="1"/>
  <c r="BM232" i="1"/>
  <c r="BO235" i="1"/>
  <c r="CC241" i="1"/>
  <c r="BU239" i="1"/>
  <c r="BQ249" i="1"/>
  <c r="CA240" i="1"/>
  <c r="CD165" i="1"/>
  <c r="BV169" i="1"/>
  <c r="BR167" i="1"/>
  <c r="CE148" i="1"/>
  <c r="BW134" i="1"/>
  <c r="BY148" i="1"/>
  <c r="BS87" i="1"/>
  <c r="CH909" i="1"/>
  <c r="CH914" i="1"/>
  <c r="CD910" i="1"/>
  <c r="CD925" i="1"/>
  <c r="CD923" i="1"/>
  <c r="CC917" i="1"/>
  <c r="CC922" i="1"/>
  <c r="CC911" i="1"/>
  <c r="CC908" i="1"/>
  <c r="CC932" i="1" s="1"/>
  <c r="CC924" i="1"/>
  <c r="CC931" i="1"/>
  <c r="BY908" i="1"/>
  <c r="BY928" i="1"/>
  <c r="BY912" i="1"/>
  <c r="BY916" i="1"/>
  <c r="BY915" i="1"/>
  <c r="BY930" i="1"/>
  <c r="BU919" i="1"/>
  <c r="BU916" i="1"/>
  <c r="BU908" i="1"/>
  <c r="BU925" i="1"/>
  <c r="BU914" i="1"/>
  <c r="BU929" i="1"/>
  <c r="BQ923" i="1"/>
  <c r="BQ926" i="1"/>
  <c r="BQ927" i="1"/>
  <c r="BQ929" i="1"/>
  <c r="BQ909" i="1"/>
  <c r="BQ925" i="1"/>
  <c r="BM917" i="1"/>
  <c r="BM914" i="1"/>
  <c r="BM910" i="1"/>
  <c r="BM922" i="1"/>
  <c r="BM916" i="1"/>
  <c r="BM931" i="1"/>
  <c r="CF924" i="1"/>
  <c r="CH910" i="1"/>
  <c r="CH929" i="1"/>
  <c r="CD921" i="1"/>
  <c r="CD913" i="1"/>
  <c r="CH919" i="1"/>
  <c r="CH923" i="1"/>
  <c r="CH930" i="1"/>
  <c r="CD914" i="1"/>
  <c r="CD930" i="1"/>
  <c r="CC919" i="1"/>
  <c r="CC918" i="1"/>
  <c r="CC909" i="1"/>
  <c r="CC916" i="1"/>
  <c r="CC926" i="1"/>
  <c r="BY921" i="1"/>
  <c r="BY909" i="1"/>
  <c r="BY910" i="1"/>
  <c r="BY914" i="1"/>
  <c r="BY918" i="1"/>
  <c r="BU912" i="1"/>
  <c r="BU920" i="1"/>
  <c r="BU927" i="1"/>
  <c r="BU923" i="1"/>
  <c r="BU931" i="1"/>
  <c r="BQ928" i="1"/>
  <c r="BQ911" i="1"/>
  <c r="BQ908" i="1"/>
  <c r="BQ932" i="1" s="1"/>
  <c r="BQ919" i="1"/>
  <c r="BQ915" i="1"/>
  <c r="BM925" i="1"/>
  <c r="BM918" i="1"/>
  <c r="BM929" i="1"/>
  <c r="BM930" i="1"/>
  <c r="BM908" i="1"/>
  <c r="CF914" i="1"/>
  <c r="CF850" i="1"/>
  <c r="BX865" i="1"/>
  <c r="BL863" i="1"/>
  <c r="CF853" i="1"/>
  <c r="CF851" i="1"/>
  <c r="CF865" i="1"/>
  <c r="BX856" i="1"/>
  <c r="CD862" i="1"/>
  <c r="BV866" i="1"/>
  <c r="BJ855" i="1"/>
  <c r="CF857" i="1"/>
  <c r="BT866" i="1"/>
  <c r="CB867" i="1"/>
  <c r="CF863" i="1"/>
  <c r="CF854" i="1"/>
  <c r="CB862" i="1"/>
  <c r="BL859" i="1"/>
  <c r="BZ849" i="1"/>
  <c r="BV863" i="1"/>
  <c r="CB847" i="1"/>
  <c r="CF753" i="1"/>
  <c r="CB755" i="1"/>
  <c r="BX771" i="1"/>
  <c r="BL757" i="1"/>
  <c r="CB775" i="1"/>
  <c r="BL771" i="1"/>
  <c r="CF760" i="1"/>
  <c r="CB764" i="1"/>
  <c r="BP757" i="1"/>
  <c r="BL775" i="1"/>
  <c r="CH744" i="1"/>
  <c r="CD722" i="1"/>
  <c r="BN741" i="1"/>
  <c r="CH726" i="1"/>
  <c r="BZ728" i="1"/>
  <c r="CH735" i="1"/>
  <c r="BZ735" i="1"/>
  <c r="CF739" i="1"/>
  <c r="BX731" i="1"/>
  <c r="BL737" i="1"/>
  <c r="CF691" i="1"/>
  <c r="CF701" i="1"/>
  <c r="CB699" i="1"/>
  <c r="CB709" i="1"/>
  <c r="BX695" i="1"/>
  <c r="BT693" i="1"/>
  <c r="BT703" i="1"/>
  <c r="BP691" i="1"/>
  <c r="BP711" i="1"/>
  <c r="BL699" i="1"/>
  <c r="BL709" i="1"/>
  <c r="CF707" i="1"/>
  <c r="CB693" i="1"/>
  <c r="CB703" i="1"/>
  <c r="BX701" i="1"/>
  <c r="BX711" i="1"/>
  <c r="BT699" i="1"/>
  <c r="BP695" i="1"/>
  <c r="BP707" i="1"/>
  <c r="BL693" i="1"/>
  <c r="BX677" i="1"/>
  <c r="BT669" i="1"/>
  <c r="CF673" i="1"/>
  <c r="CD629" i="1"/>
  <c r="BV637" i="1"/>
  <c r="BN644" i="1"/>
  <c r="CD636" i="1"/>
  <c r="BR635" i="1"/>
  <c r="BJ634" i="1"/>
  <c r="CH640" i="1"/>
  <c r="BV647" i="1"/>
  <c r="BN630" i="1"/>
  <c r="BZ588" i="1"/>
  <c r="BR580" i="1"/>
  <c r="CE578" i="1"/>
  <c r="BO585" i="1"/>
  <c r="BZ573" i="1"/>
  <c r="BN585" i="1"/>
  <c r="BL581" i="1"/>
  <c r="CE567" i="1"/>
  <c r="BO569" i="1"/>
  <c r="CH580" i="1"/>
  <c r="BV572" i="1"/>
  <c r="BJ584" i="1"/>
  <c r="CA540" i="1"/>
  <c r="BL552" i="1"/>
  <c r="CA514" i="1"/>
  <c r="BS505" i="1"/>
  <c r="BO518" i="1"/>
  <c r="BN475" i="1"/>
  <c r="BY464" i="1"/>
  <c r="BV433" i="1"/>
  <c r="BR327" i="1"/>
  <c r="CF276" i="1"/>
  <c r="BX277" i="1"/>
  <c r="CG271" i="1"/>
  <c r="CC271" i="1"/>
  <c r="BT244" i="1"/>
  <c r="BW133" i="1"/>
  <c r="CG134" i="1"/>
  <c r="CA151" i="1"/>
  <c r="BS153" i="1"/>
  <c r="BM113" i="1"/>
  <c r="BY43" i="1"/>
  <c r="CC45" i="1"/>
  <c r="BY60" i="1"/>
  <c r="CG44" i="1"/>
  <c r="CD92" i="1"/>
  <c r="CC58" i="1"/>
  <c r="CA23" i="1"/>
  <c r="CH911" i="1"/>
  <c r="CH915" i="1"/>
  <c r="CH908" i="1"/>
  <c r="CH931" i="1"/>
  <c r="CD920" i="1"/>
  <c r="CD917" i="1"/>
  <c r="CD911" i="1"/>
  <c r="CD927" i="1"/>
  <c r="CD931" i="1"/>
  <c r="BV927" i="1"/>
  <c r="BR922" i="1"/>
  <c r="BN908" i="1"/>
  <c r="CH917" i="1"/>
  <c r="CH927" i="1"/>
  <c r="CH925" i="1"/>
  <c r="CH912" i="1"/>
  <c r="CD918" i="1"/>
  <c r="CD916" i="1"/>
  <c r="CD912" i="1"/>
  <c r="CD915" i="1"/>
  <c r="BZ924" i="1"/>
  <c r="BV917" i="1"/>
  <c r="BR920" i="1"/>
  <c r="BN925" i="1"/>
  <c r="CG908" i="1"/>
  <c r="BJ892" i="1"/>
  <c r="BJ879" i="1"/>
  <c r="BJ882" i="1"/>
  <c r="BJ894" i="1"/>
  <c r="BJ889" i="1"/>
  <c r="BN883" i="1"/>
  <c r="BN879" i="1"/>
  <c r="BR893" i="1"/>
  <c r="BR886" i="1"/>
  <c r="BR899" i="1"/>
  <c r="BR897" i="1"/>
  <c r="BV886" i="1"/>
  <c r="BV877" i="1"/>
  <c r="BZ892" i="1"/>
  <c r="BZ888" i="1"/>
  <c r="BZ889" i="1"/>
  <c r="BZ881" i="1"/>
  <c r="CD887" i="1"/>
  <c r="CD891" i="1"/>
  <c r="CH897" i="1"/>
  <c r="CH886" i="1"/>
  <c r="CH889" i="1"/>
  <c r="CH892" i="1"/>
  <c r="CH900" i="1"/>
  <c r="CH882" i="1"/>
  <c r="CD880" i="1"/>
  <c r="CD888" i="1"/>
  <c r="BZ890" i="1"/>
  <c r="BZ898" i="1"/>
  <c r="BV889" i="1"/>
  <c r="BV894" i="1"/>
  <c r="BR880" i="1"/>
  <c r="BR879" i="1"/>
  <c r="BR894" i="1"/>
  <c r="BN896" i="1"/>
  <c r="BN884" i="1"/>
  <c r="BN898" i="1"/>
  <c r="BJ883" i="1"/>
  <c r="BJ899" i="1"/>
  <c r="BJ884" i="1"/>
  <c r="CH893" i="1"/>
  <c r="CH879" i="1"/>
  <c r="CH890" i="1"/>
  <c r="CH898" i="1"/>
  <c r="CD900" i="1"/>
  <c r="CD894" i="1"/>
  <c r="CD885" i="1"/>
  <c r="BZ897" i="1"/>
  <c r="BZ877" i="1"/>
  <c r="BZ893" i="1"/>
  <c r="BV893" i="1"/>
  <c r="BV878" i="1"/>
  <c r="BV897" i="1"/>
  <c r="BR883" i="1"/>
  <c r="BR881" i="1"/>
  <c r="BR889" i="1"/>
  <c r="BR898" i="1"/>
  <c r="BN886" i="1"/>
  <c r="BN880" i="1"/>
  <c r="BN899" i="1"/>
  <c r="BJ886" i="1"/>
  <c r="BJ877" i="1"/>
  <c r="BJ896" i="1"/>
  <c r="CI887" i="1"/>
  <c r="CE885" i="1"/>
  <c r="CE897" i="1"/>
  <c r="CA894" i="1"/>
  <c r="CA896" i="1"/>
  <c r="BW879" i="1"/>
  <c r="BW894" i="1"/>
  <c r="BS891" i="1"/>
  <c r="BO879" i="1"/>
  <c r="BO887" i="1"/>
  <c r="BK881" i="1"/>
  <c r="BK895" i="1"/>
  <c r="CA516" i="1"/>
  <c r="BK522" i="1"/>
  <c r="CG515" i="1"/>
  <c r="BW509" i="1"/>
  <c r="BR526" i="1"/>
  <c r="CI462" i="1"/>
  <c r="BY459" i="1"/>
  <c r="BU424" i="1"/>
  <c r="CG425" i="1"/>
  <c r="BU435" i="1"/>
  <c r="BQ434" i="1"/>
  <c r="BQ425" i="1"/>
  <c r="CC426" i="1"/>
  <c r="BQ423" i="1"/>
  <c r="BQ855" i="1"/>
  <c r="BJ853" i="1"/>
  <c r="BJ863" i="1"/>
  <c r="BU847" i="1"/>
  <c r="BZ869" i="1"/>
  <c r="BV852" i="1"/>
  <c r="BJ846" i="1"/>
  <c r="CG866" i="1"/>
  <c r="CF833" i="1"/>
  <c r="BV801" i="1"/>
  <c r="CF768" i="1"/>
  <c r="CF762" i="1"/>
  <c r="CB754" i="1"/>
  <c r="BX775" i="1"/>
  <c r="BT770" i="1"/>
  <c r="BP755" i="1"/>
  <c r="BL763" i="1"/>
  <c r="CF765" i="1"/>
  <c r="CF771" i="1"/>
  <c r="CB760" i="1"/>
  <c r="CB769" i="1"/>
  <c r="BX758" i="1"/>
  <c r="BX756" i="1"/>
  <c r="BX769" i="1"/>
  <c r="BT767" i="1"/>
  <c r="BT772" i="1"/>
  <c r="BP762" i="1"/>
  <c r="BP771" i="1"/>
  <c r="BL755" i="1"/>
  <c r="BL760" i="1"/>
  <c r="CG756" i="1"/>
  <c r="CF755" i="1"/>
  <c r="CB757" i="1"/>
  <c r="BX768" i="1"/>
  <c r="BT759" i="1"/>
  <c r="BT756" i="1"/>
  <c r="BP772" i="1"/>
  <c r="BL754" i="1"/>
  <c r="CF770" i="1"/>
  <c r="CF756" i="1"/>
  <c r="CB773" i="1"/>
  <c r="CB767" i="1"/>
  <c r="CB762" i="1"/>
  <c r="BX754" i="1"/>
  <c r="BX761" i="1"/>
  <c r="BT754" i="1"/>
  <c r="BT764" i="1"/>
  <c r="BP760" i="1"/>
  <c r="BP774" i="1"/>
  <c r="BL768" i="1"/>
  <c r="BL765" i="1"/>
  <c r="BL762" i="1"/>
  <c r="BM756" i="1"/>
  <c r="CH732" i="1"/>
  <c r="CH742" i="1"/>
  <c r="CD732" i="1"/>
  <c r="CD734" i="1"/>
  <c r="BZ744" i="1"/>
  <c r="BV733" i="1"/>
  <c r="BV742" i="1"/>
  <c r="BR740" i="1"/>
  <c r="BN727" i="1"/>
  <c r="BN726" i="1"/>
  <c r="CH724" i="1"/>
  <c r="CD737" i="1"/>
  <c r="CD744" i="1"/>
  <c r="BZ732" i="1"/>
  <c r="BV722" i="1"/>
  <c r="BV731" i="1"/>
  <c r="BV736" i="1"/>
  <c r="BR739" i="1"/>
  <c r="BN724" i="1"/>
  <c r="CI736" i="1"/>
  <c r="CH728" i="1"/>
  <c r="CH737" i="1"/>
  <c r="CD741" i="1"/>
  <c r="BZ730" i="1"/>
  <c r="BZ723" i="1"/>
  <c r="BZ737" i="1"/>
  <c r="BV724" i="1"/>
  <c r="BR728" i="1"/>
  <c r="BR727" i="1"/>
  <c r="BN742" i="1"/>
  <c r="CA738" i="1"/>
  <c r="BW744" i="1"/>
  <c r="CF734" i="1"/>
  <c r="CB732" i="1"/>
  <c r="BT732" i="1"/>
  <c r="BP726" i="1"/>
  <c r="BL732" i="1"/>
  <c r="CE730" i="1"/>
  <c r="CG724" i="1"/>
  <c r="CF733" i="1"/>
  <c r="BX740" i="1"/>
  <c r="BT739" i="1"/>
  <c r="BP733" i="1"/>
  <c r="BU702" i="1"/>
  <c r="BS706" i="1"/>
  <c r="CH643" i="1"/>
  <c r="CH649" i="1"/>
  <c r="CD650" i="1"/>
  <c r="BZ629" i="1"/>
  <c r="BZ631" i="1"/>
  <c r="BV635" i="1"/>
  <c r="BV646" i="1"/>
  <c r="BR647" i="1"/>
  <c r="BN637" i="1"/>
  <c r="BN651" i="1"/>
  <c r="BJ649" i="1"/>
  <c r="BJ631" i="1"/>
  <c r="CH651" i="1"/>
  <c r="CD649" i="1"/>
  <c r="CD632" i="1"/>
  <c r="BZ636" i="1"/>
  <c r="BZ635" i="1"/>
  <c r="BV648" i="1"/>
  <c r="BR646" i="1"/>
  <c r="BR640" i="1"/>
  <c r="BN650" i="1"/>
  <c r="BN632" i="1"/>
  <c r="BJ629" i="1"/>
  <c r="BM458" i="1"/>
  <c r="BQ457" i="1"/>
  <c r="BU458" i="1"/>
  <c r="BY447" i="1"/>
  <c r="CG459" i="1"/>
  <c r="CC523" i="1"/>
  <c r="CC507" i="1"/>
  <c r="BU580" i="1"/>
  <c r="BU570" i="1"/>
  <c r="CE613" i="1"/>
  <c r="CE608" i="1"/>
  <c r="BO734" i="1"/>
  <c r="CE745" i="1"/>
  <c r="BM773" i="1"/>
  <c r="CG774" i="1"/>
  <c r="CG957" i="1"/>
  <c r="BY215" i="1"/>
  <c r="BM215" i="1"/>
  <c r="CC239" i="1"/>
  <c r="BQ231" i="1"/>
  <c r="BM239" i="1"/>
  <c r="BW110" i="1"/>
  <c r="CH631" i="1"/>
  <c r="CH637" i="1"/>
  <c r="CD642" i="1"/>
  <c r="CD648" i="1"/>
  <c r="BZ638" i="1"/>
  <c r="BV636" i="1"/>
  <c r="BV630" i="1"/>
  <c r="BR639" i="1"/>
  <c r="BR645" i="1"/>
  <c r="BN638" i="1"/>
  <c r="BJ652" i="1"/>
  <c r="BJ650" i="1"/>
  <c r="CD185" i="1"/>
  <c r="BV181" i="1"/>
  <c r="BV112" i="1"/>
  <c r="BK233" i="1"/>
  <c r="BK243" i="1"/>
  <c r="CE226" i="1"/>
  <c r="CE246" i="1"/>
  <c r="BQ271" i="1"/>
  <c r="CC274" i="1"/>
  <c r="CG275" i="1"/>
  <c r="CC337" i="1"/>
  <c r="BS200" i="1"/>
  <c r="CD242" i="1"/>
  <c r="BJ228" i="1"/>
  <c r="CC234" i="1"/>
  <c r="CC248" i="1"/>
  <c r="BY238" i="1"/>
  <c r="BU246" i="1"/>
  <c r="BQ240" i="1"/>
  <c r="BM230" i="1"/>
  <c r="BJ249" i="1"/>
  <c r="CG238" i="1"/>
  <c r="CG233" i="1"/>
  <c r="BY240" i="1"/>
  <c r="BY231" i="1"/>
  <c r="BU248" i="1"/>
  <c r="BQ233" i="1"/>
  <c r="BM246" i="1"/>
  <c r="CI247" i="1"/>
  <c r="CA231" i="1"/>
  <c r="BO226" i="1"/>
  <c r="CB669" i="1"/>
  <c r="BP660" i="1"/>
  <c r="BX678" i="1"/>
  <c r="CF350" i="1"/>
  <c r="CI334" i="1"/>
  <c r="CH294" i="1"/>
  <c r="CH305" i="1"/>
  <c r="CD290" i="1"/>
  <c r="CD298" i="1"/>
  <c r="CD309" i="1"/>
  <c r="BZ294" i="1"/>
  <c r="BZ304" i="1"/>
  <c r="BV292" i="1"/>
  <c r="BV308" i="1"/>
  <c r="BR304" i="1"/>
  <c r="BN294" i="1"/>
  <c r="BN304" i="1"/>
  <c r="BJ289" i="1"/>
  <c r="BJ303" i="1"/>
  <c r="CH290" i="1"/>
  <c r="CH300" i="1"/>
  <c r="CH309" i="1"/>
  <c r="CD296" i="1"/>
  <c r="CD304" i="1"/>
  <c r="BZ289" i="1"/>
  <c r="BZ300" i="1"/>
  <c r="BZ309" i="1"/>
  <c r="BV299" i="1"/>
  <c r="BR296" i="1"/>
  <c r="BN289" i="1"/>
  <c r="BN298" i="1"/>
  <c r="BN309" i="1"/>
  <c r="BJ296" i="1"/>
  <c r="BJ308" i="1"/>
  <c r="BN266" i="1"/>
  <c r="CE265" i="1"/>
  <c r="BS257" i="1"/>
  <c r="CE273" i="1"/>
  <c r="BS265" i="1"/>
  <c r="CG632" i="1"/>
  <c r="BL209" i="1"/>
  <c r="BW139" i="1"/>
  <c r="CA154" i="1"/>
  <c r="BO152" i="1"/>
  <c r="BY145" i="1"/>
  <c r="BY143" i="1"/>
  <c r="BY146" i="1"/>
  <c r="CE145" i="1"/>
  <c r="CA133" i="1"/>
  <c r="BY135" i="1"/>
  <c r="CC154" i="1"/>
  <c r="BY144" i="1"/>
  <c r="BS82" i="1"/>
  <c r="CA87" i="1"/>
  <c r="BW90" i="1"/>
  <c r="CE71" i="1"/>
  <c r="BK84" i="1"/>
  <c r="BQ46" i="1"/>
  <c r="BY40" i="1"/>
  <c r="BY55" i="1"/>
  <c r="CC63" i="1"/>
  <c r="CG47" i="1"/>
  <c r="BM48" i="1"/>
  <c r="BY47" i="1"/>
  <c r="CC48" i="1"/>
  <c r="CG40" i="1"/>
  <c r="CH590" i="1"/>
  <c r="BZ582" i="1"/>
  <c r="BR586" i="1"/>
  <c r="BN574" i="1"/>
  <c r="CG590" i="1"/>
  <c r="CH571" i="1"/>
  <c r="CD579" i="1"/>
  <c r="BR571" i="1"/>
  <c r="BN579" i="1"/>
  <c r="CC582" i="1"/>
  <c r="CI598" i="1"/>
  <c r="CD558" i="1"/>
  <c r="BV539" i="1"/>
  <c r="BN554" i="1"/>
  <c r="BJ546" i="1"/>
  <c r="CD544" i="1"/>
  <c r="BZ552" i="1"/>
  <c r="BR543" i="1"/>
  <c r="BJ552" i="1"/>
  <c r="CI555" i="1"/>
  <c r="BO553" i="1"/>
  <c r="CD537" i="1"/>
  <c r="BV556" i="1"/>
  <c r="BR548" i="1"/>
  <c r="CB552" i="1"/>
  <c r="CE540" i="1"/>
  <c r="CH522" i="1"/>
  <c r="BN510" i="1"/>
  <c r="BO480" i="1"/>
  <c r="CH452" i="1"/>
  <c r="BN448" i="1"/>
  <c r="CD444" i="1"/>
  <c r="BR456" i="1"/>
  <c r="BJ464" i="1"/>
  <c r="BK450" i="1"/>
  <c r="BV450" i="1"/>
  <c r="BJ454" i="1"/>
  <c r="CE425" i="1"/>
  <c r="CA413" i="1"/>
  <c r="CC433" i="1"/>
  <c r="BQ416" i="1"/>
  <c r="BQ418" i="1"/>
  <c r="CA418" i="1"/>
  <c r="CB383" i="1"/>
  <c r="BU371" i="1"/>
  <c r="CE365" i="1"/>
  <c r="BQ372" i="1"/>
  <c r="BU360" i="1"/>
  <c r="BQ365" i="1"/>
  <c r="BU353" i="1"/>
  <c r="BM357" i="1"/>
  <c r="BY366" i="1"/>
  <c r="BU355" i="1"/>
  <c r="BM351" i="1"/>
  <c r="BJ350" i="1"/>
  <c r="BM329" i="1"/>
  <c r="CE339" i="1"/>
  <c r="CA335" i="1"/>
  <c r="BW326" i="1"/>
  <c r="CI321" i="1"/>
  <c r="CE333" i="1"/>
  <c r="CA321" i="1"/>
  <c r="BW330" i="1"/>
  <c r="BS324" i="1"/>
  <c r="BO337" i="1"/>
  <c r="CC341" i="1"/>
  <c r="BU333" i="1"/>
  <c r="CI329" i="1"/>
  <c r="CE324" i="1"/>
  <c r="CA336" i="1"/>
  <c r="BW341" i="1"/>
  <c r="BS335" i="1"/>
  <c r="CI330" i="1"/>
  <c r="CI342" i="1"/>
  <c r="CE338" i="1"/>
  <c r="BW335" i="1"/>
  <c r="BS319" i="1"/>
  <c r="BS337" i="1"/>
  <c r="BK330" i="1"/>
  <c r="CC325" i="1"/>
  <c r="BQ341" i="1"/>
  <c r="CG310" i="1"/>
  <c r="BY298" i="1"/>
  <c r="CH289" i="1"/>
  <c r="CH296" i="1"/>
  <c r="CH304" i="1"/>
  <c r="CH310" i="1"/>
  <c r="CD293" i="1"/>
  <c r="CD301" i="1"/>
  <c r="CD308" i="1"/>
  <c r="BZ290" i="1"/>
  <c r="BZ298" i="1"/>
  <c r="BZ305" i="1"/>
  <c r="BV288" i="1"/>
  <c r="BV304" i="1"/>
  <c r="BR292" i="1"/>
  <c r="BR307" i="1"/>
  <c r="BN293" i="1"/>
  <c r="BN300" i="1"/>
  <c r="BN306" i="1"/>
  <c r="BJ292" i="1"/>
  <c r="BJ301" i="1"/>
  <c r="BJ311" i="1"/>
  <c r="CG309" i="1"/>
  <c r="CF278" i="1"/>
  <c r="BX260" i="1"/>
  <c r="CG262" i="1"/>
  <c r="CC280" i="1"/>
  <c r="BY267" i="1"/>
  <c r="BM271" i="1"/>
  <c r="CB269" i="1"/>
  <c r="CB263" i="1"/>
  <c r="BL262" i="1"/>
  <c r="CG278" i="1"/>
  <c r="CC269" i="1"/>
  <c r="BY260" i="1"/>
  <c r="BM257" i="1"/>
  <c r="CI240" i="1"/>
  <c r="CI249" i="1"/>
  <c r="CI231" i="1"/>
  <c r="CE239" i="1"/>
  <c r="CE248" i="1"/>
  <c r="CE230" i="1"/>
  <c r="CA238" i="1"/>
  <c r="CA247" i="1"/>
  <c r="CA233" i="1"/>
  <c r="BW226" i="1"/>
  <c r="BW239" i="1"/>
  <c r="BS236" i="1"/>
  <c r="BS227" i="1"/>
  <c r="BO228" i="1"/>
  <c r="BO237" i="1"/>
  <c r="BO242" i="1"/>
  <c r="BK227" i="1"/>
  <c r="BK236" i="1"/>
  <c r="BK245" i="1"/>
  <c r="CG234" i="1"/>
  <c r="CG229" i="1"/>
  <c r="CC237" i="1"/>
  <c r="CC246" i="1"/>
  <c r="BY236" i="1"/>
  <c r="BY245" i="1"/>
  <c r="BY227" i="1"/>
  <c r="BU244" i="1"/>
  <c r="BU226" i="1"/>
  <c r="BQ234" i="1"/>
  <c r="BQ229" i="1"/>
  <c r="BM237" i="1"/>
  <c r="BM242" i="1"/>
  <c r="CI229" i="1"/>
  <c r="CI234" i="1"/>
  <c r="CI243" i="1"/>
  <c r="CE228" i="1"/>
  <c r="CE237" i="1"/>
  <c r="CE242" i="1"/>
  <c r="CA227" i="1"/>
  <c r="CA236" i="1"/>
  <c r="CA245" i="1"/>
  <c r="BW230" i="1"/>
  <c r="BW228" i="1"/>
  <c r="BS233" i="1"/>
  <c r="BS247" i="1"/>
  <c r="BO232" i="1"/>
  <c r="BO241" i="1"/>
  <c r="BO246" i="1"/>
  <c r="BK231" i="1"/>
  <c r="BK240" i="1"/>
  <c r="BK249" i="1"/>
  <c r="CG236" i="1"/>
  <c r="CG245" i="1"/>
  <c r="CC230" i="1"/>
  <c r="CC244" i="1"/>
  <c r="BY229" i="1"/>
  <c r="BY234" i="1"/>
  <c r="BU228" i="1"/>
  <c r="BU237" i="1"/>
  <c r="BU242" i="1"/>
  <c r="BQ236" i="1"/>
  <c r="BQ245" i="1"/>
  <c r="BM226" i="1"/>
  <c r="BM244" i="1"/>
  <c r="CI236" i="1"/>
  <c r="CI245" i="1"/>
  <c r="CE235" i="1"/>
  <c r="CE244" i="1"/>
  <c r="CA234" i="1"/>
  <c r="CA243" i="1"/>
  <c r="BW237" i="1"/>
  <c r="BW235" i="1"/>
  <c r="BW248" i="1"/>
  <c r="BS238" i="1"/>
  <c r="BO239" i="1"/>
  <c r="BO248" i="1"/>
  <c r="BK238" i="1"/>
  <c r="BK247" i="1"/>
  <c r="BW196" i="1"/>
  <c r="BK212" i="1"/>
  <c r="BN211" i="1"/>
  <c r="CA204" i="1"/>
  <c r="BP212" i="1"/>
  <c r="BT197" i="1"/>
  <c r="BS204" i="1"/>
  <c r="CB211" i="1"/>
  <c r="BO195" i="1"/>
  <c r="CA205" i="1"/>
  <c r="BT206" i="1"/>
  <c r="BK185" i="1"/>
  <c r="BM174" i="1"/>
  <c r="CA180" i="1"/>
  <c r="CI182" i="1"/>
  <c r="CE180" i="1"/>
  <c r="BW173" i="1"/>
  <c r="CI175" i="1"/>
  <c r="BW167" i="1"/>
  <c r="BO183" i="1"/>
  <c r="CA172" i="1"/>
  <c r="BO164" i="1"/>
  <c r="BW155" i="1"/>
  <c r="BS148" i="1"/>
  <c r="BS138" i="1"/>
  <c r="BW148" i="1"/>
  <c r="BO144" i="1"/>
  <c r="BO149" i="1"/>
  <c r="BO142" i="1"/>
  <c r="CH136" i="1"/>
  <c r="CD142" i="1"/>
  <c r="BZ148" i="1"/>
  <c r="BO135" i="1"/>
  <c r="BO154" i="1"/>
  <c r="BW149" i="1"/>
  <c r="BO133" i="1"/>
  <c r="BZ144" i="1"/>
  <c r="BO134" i="1"/>
  <c r="CH135" i="1"/>
  <c r="CH140" i="1"/>
  <c r="BZ154" i="1"/>
  <c r="CH148" i="1"/>
  <c r="BV154" i="1"/>
  <c r="BO147" i="1"/>
  <c r="BO138" i="1"/>
  <c r="BO136" i="1"/>
  <c r="BO141" i="1"/>
  <c r="BZ143" i="1"/>
  <c r="CH152" i="1"/>
  <c r="CH156" i="1"/>
  <c r="BO143" i="1"/>
  <c r="CH142" i="1"/>
  <c r="BR145" i="1"/>
  <c r="BQ115" i="1"/>
  <c r="BU114" i="1"/>
  <c r="BR117" i="1"/>
  <c r="CH84" i="1"/>
  <c r="CE75" i="1"/>
  <c r="CE91" i="1"/>
  <c r="CI87" i="1"/>
  <c r="BO76" i="1"/>
  <c r="CA71" i="1"/>
  <c r="BK73" i="1"/>
  <c r="BW74" i="1"/>
  <c r="CI71" i="1"/>
  <c r="CI92" i="1"/>
  <c r="BS73" i="1"/>
  <c r="BW75" i="1"/>
  <c r="BM53" i="1"/>
  <c r="BQ49" i="1"/>
  <c r="BY44" i="1"/>
  <c r="BY51" i="1"/>
  <c r="BY59" i="1"/>
  <c r="CC55" i="1"/>
  <c r="CC62" i="1"/>
  <c r="CG48" i="1"/>
  <c r="CG63" i="1"/>
  <c r="BQ55" i="1"/>
  <c r="BU62" i="1"/>
  <c r="BY48" i="1"/>
  <c r="BY63" i="1"/>
  <c r="CC42" i="1"/>
  <c r="CC53" i="1"/>
  <c r="CG43" i="1"/>
  <c r="CG52" i="1"/>
  <c r="CG60" i="1"/>
  <c r="BL13" i="1"/>
  <c r="BP17" i="1"/>
  <c r="CF23" i="1"/>
  <c r="BK958" i="1"/>
  <c r="BK961" i="1"/>
  <c r="BK959" i="1"/>
  <c r="BK941" i="1"/>
  <c r="BO945" i="1"/>
  <c r="BO944" i="1"/>
  <c r="BO955" i="1"/>
  <c r="BS957" i="1"/>
  <c r="BS951" i="1"/>
  <c r="BS939" i="1"/>
  <c r="BS947" i="1"/>
  <c r="BW955" i="1"/>
  <c r="BW948" i="1"/>
  <c r="BW952" i="1"/>
  <c r="BW945" i="1"/>
  <c r="CA950" i="1"/>
  <c r="CA943" i="1"/>
  <c r="CA959" i="1"/>
  <c r="CA960" i="1"/>
  <c r="CE941" i="1"/>
  <c r="CE944" i="1"/>
  <c r="CE959" i="1"/>
  <c r="CI957" i="1"/>
  <c r="CI959" i="1"/>
  <c r="CI956" i="1"/>
  <c r="CI948" i="1"/>
  <c r="CI952" i="1"/>
  <c r="CA952" i="1"/>
  <c r="BS944" i="1"/>
  <c r="BK954" i="1"/>
  <c r="BL962" i="1"/>
  <c r="BL946" i="1"/>
  <c r="BL959" i="1"/>
  <c r="BL955" i="1"/>
  <c r="BL956" i="1"/>
  <c r="BL957" i="1"/>
  <c r="BL958" i="1"/>
  <c r="BL961" i="1"/>
  <c r="BL947" i="1"/>
  <c r="BL952" i="1"/>
  <c r="BL944" i="1"/>
  <c r="BL954" i="1"/>
  <c r="BL960" i="1"/>
  <c r="BL941" i="1"/>
  <c r="BL945" i="1"/>
  <c r="BL943" i="1"/>
  <c r="BP959" i="1"/>
  <c r="BP957" i="1"/>
  <c r="BP958" i="1"/>
  <c r="BP939" i="1"/>
  <c r="BP962" i="1"/>
  <c r="BP948" i="1"/>
  <c r="BP946" i="1"/>
  <c r="BP956" i="1"/>
  <c r="BP942" i="1"/>
  <c r="BP953" i="1"/>
  <c r="BP960" i="1"/>
  <c r="BP961" i="1"/>
  <c r="BT960" i="1"/>
  <c r="BT948" i="1"/>
  <c r="BT958" i="1"/>
  <c r="BT961" i="1"/>
  <c r="BT946" i="1"/>
  <c r="BT941" i="1"/>
  <c r="BT956" i="1"/>
  <c r="BT944" i="1"/>
  <c r="BT957" i="1"/>
  <c r="BT939" i="1"/>
  <c r="BT963" i="1" s="1"/>
  <c r="BT962" i="1"/>
  <c r="BT942" i="1"/>
  <c r="BX961" i="1"/>
  <c r="BX959" i="1"/>
  <c r="BX941" i="1"/>
  <c r="BX955" i="1"/>
  <c r="BX962" i="1"/>
  <c r="BX939" i="1"/>
  <c r="BX957" i="1"/>
  <c r="BX958" i="1"/>
  <c r="BX944" i="1"/>
  <c r="BX948" i="1"/>
  <c r="BX954" i="1"/>
  <c r="BX956" i="1"/>
  <c r="CB962" i="1"/>
  <c r="CB952" i="1"/>
  <c r="CB942" i="1"/>
  <c r="CB959" i="1"/>
  <c r="CB947" i="1"/>
  <c r="CB949" i="1"/>
  <c r="CB958" i="1"/>
  <c r="CB951" i="1"/>
  <c r="CB957" i="1"/>
  <c r="CB945" i="1"/>
  <c r="CB939" i="1"/>
  <c r="CB943" i="1"/>
  <c r="CF959" i="1"/>
  <c r="CF961" i="1"/>
  <c r="CF939" i="1"/>
  <c r="CF957" i="1"/>
  <c r="CF940" i="1"/>
  <c r="CF956" i="1"/>
  <c r="CF955" i="1"/>
  <c r="CF960" i="1"/>
  <c r="CF946" i="1"/>
  <c r="CF952" i="1"/>
  <c r="CF954" i="1"/>
  <c r="CF949" i="1"/>
  <c r="CF950" i="1"/>
  <c r="CF942" i="1"/>
  <c r="CF947" i="1"/>
  <c r="CB944" i="1"/>
  <c r="CB940" i="1"/>
  <c r="CB950" i="1"/>
  <c r="BX940" i="1"/>
  <c r="BX947" i="1"/>
  <c r="BX949" i="1"/>
  <c r="BT945" i="1"/>
  <c r="BT955" i="1"/>
  <c r="BT940" i="1"/>
  <c r="BP944" i="1"/>
  <c r="BP950" i="1"/>
  <c r="BP947" i="1"/>
  <c r="BL951" i="1"/>
  <c r="BL949" i="1"/>
  <c r="CI947" i="1"/>
  <c r="CA944" i="1"/>
  <c r="BS960" i="1"/>
  <c r="BO954" i="1"/>
  <c r="CF953" i="1"/>
  <c r="CF944" i="1"/>
  <c r="CF962" i="1"/>
  <c r="CB948" i="1"/>
  <c r="CB955" i="1"/>
  <c r="CB953" i="1"/>
  <c r="BX952" i="1"/>
  <c r="BX942" i="1"/>
  <c r="BX960" i="1"/>
  <c r="BT947" i="1"/>
  <c r="BT949" i="1"/>
  <c r="BT951" i="1"/>
  <c r="BP945" i="1"/>
  <c r="BP940" i="1"/>
  <c r="BP951" i="1"/>
  <c r="BL939" i="1"/>
  <c r="BL942" i="1"/>
  <c r="CI944" i="1"/>
  <c r="CE960" i="1"/>
  <c r="BW950" i="1"/>
  <c r="BO947" i="1"/>
  <c r="BM941" i="1"/>
  <c r="BQ949" i="1"/>
  <c r="BQ951" i="1"/>
  <c r="BU941" i="1"/>
  <c r="BY949" i="1"/>
  <c r="BY953" i="1"/>
  <c r="CC941" i="1"/>
  <c r="CC954" i="1"/>
  <c r="CG956" i="1"/>
  <c r="BY939" i="1"/>
  <c r="BU952" i="1"/>
  <c r="BQ952" i="1"/>
  <c r="BM955" i="1"/>
  <c r="BM957" i="1"/>
  <c r="BJ963" i="1"/>
  <c r="CG926" i="1"/>
  <c r="BV924" i="1"/>
  <c r="BV930" i="1"/>
  <c r="BR919" i="1"/>
  <c r="BN930" i="1"/>
  <c r="BJ916" i="1"/>
  <c r="CG912" i="1"/>
  <c r="CG915" i="1"/>
  <c r="CG925" i="1"/>
  <c r="CI892" i="1"/>
  <c r="CI882" i="1"/>
  <c r="CI889" i="1"/>
  <c r="CE893" i="1"/>
  <c r="CE877" i="1"/>
  <c r="CE899" i="1"/>
  <c r="CE896" i="1"/>
  <c r="CA900" i="1"/>
  <c r="CA881" i="1"/>
  <c r="CA898" i="1"/>
  <c r="BW892" i="1"/>
  <c r="BW880" i="1"/>
  <c r="BW900" i="1"/>
  <c r="BS882" i="1"/>
  <c r="BS890" i="1"/>
  <c r="BS892" i="1"/>
  <c r="BS893" i="1"/>
  <c r="BO895" i="1"/>
  <c r="BO883" i="1"/>
  <c r="BO888" i="1"/>
  <c r="BK888" i="1"/>
  <c r="BK882" i="1"/>
  <c r="BK887" i="1"/>
  <c r="CI879" i="1"/>
  <c r="CI886" i="1"/>
  <c r="CI884" i="1"/>
  <c r="CI893" i="1"/>
  <c r="CE881" i="1"/>
  <c r="CE889" i="1"/>
  <c r="CE891" i="1"/>
  <c r="CA884" i="1"/>
  <c r="CA889" i="1"/>
  <c r="CA887" i="1"/>
  <c r="BW891" i="1"/>
  <c r="BW884" i="1"/>
  <c r="BW888" i="1"/>
  <c r="BW890" i="1"/>
  <c r="BS887" i="1"/>
  <c r="BS880" i="1"/>
  <c r="BS889" i="1"/>
  <c r="BO878" i="1"/>
  <c r="BO897" i="1"/>
  <c r="BO886" i="1"/>
  <c r="BO896" i="1"/>
  <c r="BK886" i="1"/>
  <c r="BK897" i="1"/>
  <c r="BK893" i="1"/>
  <c r="BY890" i="1"/>
  <c r="BL853" i="1"/>
  <c r="BJ857" i="1"/>
  <c r="BU860" i="1"/>
  <c r="BL856" i="1"/>
  <c r="BL865" i="1"/>
  <c r="BL860" i="1"/>
  <c r="BJ861" i="1"/>
  <c r="CG861" i="1"/>
  <c r="BM852" i="1"/>
  <c r="CB825" i="1"/>
  <c r="BP823" i="1"/>
  <c r="CB821" i="1"/>
  <c r="BR803" i="1"/>
  <c r="CD798" i="1"/>
  <c r="BJ788" i="1"/>
  <c r="BZ797" i="1"/>
  <c r="BJ802" i="1"/>
  <c r="BZ762" i="1"/>
  <c r="BN754" i="1"/>
  <c r="CI770" i="1"/>
  <c r="BW764" i="1"/>
  <c r="BS762" i="1"/>
  <c r="BO767" i="1"/>
  <c r="CH754" i="1"/>
  <c r="CD762" i="1"/>
  <c r="BZ770" i="1"/>
  <c r="BN762" i="1"/>
  <c r="BJ771" i="1"/>
  <c r="CD754" i="1"/>
  <c r="BJ763" i="1"/>
  <c r="CI757" i="1"/>
  <c r="BW771" i="1"/>
  <c r="BS757" i="1"/>
  <c r="BK764" i="1"/>
  <c r="CH762" i="1"/>
  <c r="BV754" i="1"/>
  <c r="BR762" i="1"/>
  <c r="BN770" i="1"/>
  <c r="CH745" i="1"/>
  <c r="CH729" i="1"/>
  <c r="CH738" i="1"/>
  <c r="CH739" i="1"/>
  <c r="CD736" i="1"/>
  <c r="CD729" i="1"/>
  <c r="CD730" i="1"/>
  <c r="BZ731" i="1"/>
  <c r="BZ738" i="1"/>
  <c r="BZ736" i="1"/>
  <c r="BZ741" i="1"/>
  <c r="BV730" i="1"/>
  <c r="BV727" i="1"/>
  <c r="BV732" i="1"/>
  <c r="BR729" i="1"/>
  <c r="BR738" i="1"/>
  <c r="BR735" i="1"/>
  <c r="BN745" i="1"/>
  <c r="BN722" i="1"/>
  <c r="CF742" i="1"/>
  <c r="CF731" i="1"/>
  <c r="CB726" i="1"/>
  <c r="BX724" i="1"/>
  <c r="BX744" i="1"/>
  <c r="BT729" i="1"/>
  <c r="BP738" i="1"/>
  <c r="BP743" i="1"/>
  <c r="BL742" i="1"/>
  <c r="CH725" i="1"/>
  <c r="CH722" i="1"/>
  <c r="CH731" i="1"/>
  <c r="CD723" i="1"/>
  <c r="CD727" i="1"/>
  <c r="CD745" i="1"/>
  <c r="BZ727" i="1"/>
  <c r="BZ722" i="1"/>
  <c r="BZ740" i="1"/>
  <c r="BV723" i="1"/>
  <c r="BV734" i="1"/>
  <c r="BV725" i="1"/>
  <c r="BV740" i="1"/>
  <c r="BR742" i="1"/>
  <c r="BR726" i="1"/>
  <c r="BN728" i="1"/>
  <c r="BN725" i="1"/>
  <c r="CB733" i="1"/>
  <c r="BT743" i="1"/>
  <c r="BL729" i="1"/>
  <c r="BZ696" i="1"/>
  <c r="CF705" i="1"/>
  <c r="CF713" i="1"/>
  <c r="CB697" i="1"/>
  <c r="CB713" i="1"/>
  <c r="BX697" i="1"/>
  <c r="BX705" i="1"/>
  <c r="BT697" i="1"/>
  <c r="BT705" i="1"/>
  <c r="BT713" i="1"/>
  <c r="BP705" i="1"/>
  <c r="BP713" i="1"/>
  <c r="BL697" i="1"/>
  <c r="BL713" i="1"/>
  <c r="CF670" i="1"/>
  <c r="CB664" i="1"/>
  <c r="BX672" i="1"/>
  <c r="BT668" i="1"/>
  <c r="BT677" i="1"/>
  <c r="BP668" i="1"/>
  <c r="BL663" i="1"/>
  <c r="CF660" i="1"/>
  <c r="CB678" i="1"/>
  <c r="BX663" i="1"/>
  <c r="BT680" i="1"/>
  <c r="BP665" i="1"/>
  <c r="BL677" i="1"/>
  <c r="CG648" i="1"/>
  <c r="BM652" i="1"/>
  <c r="CC617" i="1"/>
  <c r="BL601" i="1"/>
  <c r="BM601" i="1"/>
  <c r="CB583" i="1"/>
  <c r="CH585" i="1"/>
  <c r="CH568" i="1"/>
  <c r="BZ583" i="1"/>
  <c r="BZ570" i="1"/>
  <c r="BV575" i="1"/>
  <c r="BR568" i="1"/>
  <c r="BN581" i="1"/>
  <c r="BJ587" i="1"/>
  <c r="CD584" i="1"/>
  <c r="BV590" i="1"/>
  <c r="BT548" i="1"/>
  <c r="CF538" i="1"/>
  <c r="CB557" i="1"/>
  <c r="BT552" i="1"/>
  <c r="BL546" i="1"/>
  <c r="BX540" i="1"/>
  <c r="BL553" i="1"/>
  <c r="BX545" i="1"/>
  <c r="BL548" i="1"/>
  <c r="BX515" i="1"/>
  <c r="BL507" i="1"/>
  <c r="CF513" i="1"/>
  <c r="BZ528" i="1"/>
  <c r="BR520" i="1"/>
  <c r="BM507" i="1"/>
  <c r="BP513" i="1"/>
  <c r="CH520" i="1"/>
  <c r="BV512" i="1"/>
  <c r="BJ524" i="1"/>
  <c r="BV491" i="1"/>
  <c r="CD465" i="1"/>
  <c r="BV457" i="1"/>
  <c r="BN465" i="1"/>
  <c r="CG446" i="1"/>
  <c r="CC463" i="1"/>
  <c r="BU460" i="1"/>
  <c r="BM461" i="1"/>
  <c r="CD451" i="1"/>
  <c r="BN455" i="1"/>
  <c r="CE429" i="1"/>
  <c r="BW435" i="1"/>
  <c r="CD425" i="1"/>
  <c r="BW421" i="1"/>
  <c r="BS416" i="1"/>
  <c r="CI396" i="1"/>
  <c r="CA391" i="1"/>
  <c r="BS398" i="1"/>
  <c r="BN370" i="1"/>
  <c r="CD366" i="1"/>
  <c r="BL364" i="1"/>
  <c r="CH327" i="1"/>
  <c r="BN331" i="1"/>
  <c r="CF340" i="1"/>
  <c r="CD330" i="1"/>
  <c r="BZ330" i="1"/>
  <c r="BN330" i="1"/>
  <c r="CG303" i="1"/>
  <c r="BY291" i="1"/>
  <c r="BM295" i="1"/>
  <c r="CH292" i="1"/>
  <c r="CH297" i="1"/>
  <c r="CH302" i="1"/>
  <c r="CH308" i="1"/>
  <c r="CD289" i="1"/>
  <c r="CD294" i="1"/>
  <c r="CD300" i="1"/>
  <c r="CD305" i="1"/>
  <c r="CD310" i="1"/>
  <c r="BZ292" i="1"/>
  <c r="BZ297" i="1"/>
  <c r="BZ302" i="1"/>
  <c r="BZ308" i="1"/>
  <c r="BV291" i="1"/>
  <c r="BV300" i="1"/>
  <c r="BR288" i="1"/>
  <c r="BR299" i="1"/>
  <c r="BR308" i="1"/>
  <c r="BN292" i="1"/>
  <c r="BN297" i="1"/>
  <c r="BN302" i="1"/>
  <c r="BN308" i="1"/>
  <c r="BJ291" i="1"/>
  <c r="BJ297" i="1"/>
  <c r="BJ305" i="1"/>
  <c r="CC308" i="1"/>
  <c r="BU306" i="1"/>
  <c r="BM308" i="1"/>
  <c r="CB272" i="1"/>
  <c r="BX263" i="1"/>
  <c r="BL271" i="1"/>
  <c r="BJ276" i="1"/>
  <c r="BJ231" i="1"/>
  <c r="BJ242" i="1"/>
  <c r="CB228" i="1"/>
  <c r="BJ229" i="1"/>
  <c r="BJ205" i="1"/>
  <c r="BU215" i="1"/>
  <c r="BN209" i="1"/>
  <c r="BZ199" i="1"/>
  <c r="BR208" i="1"/>
  <c r="BM209" i="1"/>
  <c r="CG207" i="1"/>
  <c r="CH175" i="1"/>
  <c r="CD173" i="1"/>
  <c r="BR165" i="1"/>
  <c r="BR185" i="1"/>
  <c r="CH185" i="1"/>
  <c r="CD183" i="1"/>
  <c r="BR175" i="1"/>
  <c r="BN173" i="1"/>
  <c r="BR155" i="1"/>
  <c r="CB145" i="1"/>
  <c r="CB136" i="1"/>
  <c r="CB152" i="1"/>
  <c r="BV144" i="1"/>
  <c r="BR135" i="1"/>
  <c r="BR143" i="1"/>
  <c r="BR150" i="1"/>
  <c r="BY149" i="1"/>
  <c r="BY138" i="1"/>
  <c r="BY151" i="1"/>
  <c r="BY152" i="1"/>
  <c r="CB134" i="1"/>
  <c r="BV139" i="1"/>
  <c r="BR147" i="1"/>
  <c r="BY133" i="1"/>
  <c r="BY140" i="1"/>
  <c r="BV133" i="1"/>
  <c r="BR144" i="1"/>
  <c r="BR136" i="1"/>
  <c r="BN136" i="1"/>
  <c r="CB139" i="1"/>
  <c r="BY154" i="1"/>
  <c r="BY150" i="1"/>
  <c r="BY141" i="1"/>
  <c r="BV140" i="1"/>
  <c r="BR140" i="1"/>
  <c r="BR156" i="1"/>
  <c r="BY147" i="1"/>
  <c r="BR137" i="1"/>
  <c r="BO107" i="1"/>
  <c r="BS107" i="1"/>
  <c r="BW80" i="1"/>
  <c r="CE85" i="1"/>
  <c r="CE93" i="1"/>
  <c r="CI90" i="1"/>
  <c r="BO82" i="1"/>
  <c r="BS79" i="1"/>
  <c r="BS90" i="1"/>
  <c r="CA86" i="1"/>
  <c r="CA91" i="1"/>
  <c r="BK87" i="1"/>
  <c r="CE73" i="1"/>
  <c r="CE81" i="1"/>
  <c r="CI74" i="1"/>
  <c r="BO73" i="1"/>
  <c r="BW76" i="1"/>
  <c r="BW91" i="1"/>
  <c r="BV51" i="1"/>
  <c r="BJ45" i="1"/>
  <c r="BJ46" i="1"/>
  <c r="BJ54" i="1"/>
  <c r="BJ53" i="1"/>
  <c r="BJ60" i="1"/>
  <c r="BJ61" i="1"/>
  <c r="BN41" i="1"/>
  <c r="BN49" i="1"/>
  <c r="BN48" i="1"/>
  <c r="BN55" i="1"/>
  <c r="BN63" i="1"/>
  <c r="BN62" i="1"/>
  <c r="BR42" i="1"/>
  <c r="BR45" i="1"/>
  <c r="BR53" i="1"/>
  <c r="BR52" i="1"/>
  <c r="BR59" i="1"/>
  <c r="BR58" i="1"/>
  <c r="BY46" i="1"/>
  <c r="BY54" i="1"/>
  <c r="BY53" i="1"/>
  <c r="BY61" i="1"/>
  <c r="CC40" i="1"/>
  <c r="CC43" i="1"/>
  <c r="CC50" i="1"/>
  <c r="CC57" i="1"/>
  <c r="CC56" i="1"/>
  <c r="CG42" i="1"/>
  <c r="CG50" i="1"/>
  <c r="CG49" i="1"/>
  <c r="CG57" i="1"/>
  <c r="BV43" i="1"/>
  <c r="BV59" i="1"/>
  <c r="BJ41" i="1"/>
  <c r="BJ42" i="1"/>
  <c r="BJ50" i="1"/>
  <c r="BJ49" i="1"/>
  <c r="BJ56" i="1"/>
  <c r="BN42" i="1"/>
  <c r="BN45" i="1"/>
  <c r="BN53" i="1"/>
  <c r="BN52" i="1"/>
  <c r="BN59" i="1"/>
  <c r="BR41" i="1"/>
  <c r="BR49" i="1"/>
  <c r="BR48" i="1"/>
  <c r="BR55" i="1"/>
  <c r="BR63" i="1"/>
  <c r="BY41" i="1"/>
  <c r="BY42" i="1"/>
  <c r="BY49" i="1"/>
  <c r="BY58" i="1"/>
  <c r="CC44" i="1"/>
  <c r="CC46" i="1"/>
  <c r="CC54" i="1"/>
  <c r="CC61" i="1"/>
  <c r="CG46" i="1"/>
  <c r="CG54" i="1"/>
  <c r="CG53" i="1"/>
  <c r="BX14" i="1"/>
  <c r="CG962" i="1"/>
  <c r="CG939" i="1"/>
  <c r="CF918" i="1"/>
  <c r="CF929" i="1"/>
  <c r="BZ911" i="1"/>
  <c r="BZ923" i="1"/>
  <c r="BV922" i="1"/>
  <c r="BV920" i="1"/>
  <c r="BV909" i="1"/>
  <c r="BR926" i="1"/>
  <c r="BR912" i="1"/>
  <c r="BN916" i="1"/>
  <c r="BN911" i="1"/>
  <c r="BJ921" i="1"/>
  <c r="BJ911" i="1"/>
  <c r="CG922" i="1"/>
  <c r="CG930" i="1"/>
  <c r="CG919" i="1"/>
  <c r="BZ908" i="1"/>
  <c r="BZ932" i="1" s="1"/>
  <c r="BZ917" i="1"/>
  <c r="BV914" i="1"/>
  <c r="BV912" i="1"/>
  <c r="BV925" i="1"/>
  <c r="BR917" i="1"/>
  <c r="BR928" i="1"/>
  <c r="BN922" i="1"/>
  <c r="BN927" i="1"/>
  <c r="BJ913" i="1"/>
  <c r="BJ925" i="1"/>
  <c r="CG923" i="1"/>
  <c r="CG910" i="1"/>
  <c r="CG917" i="1"/>
  <c r="BZ925" i="1"/>
  <c r="BZ909" i="1"/>
  <c r="BZ916" i="1"/>
  <c r="BZ922" i="1"/>
  <c r="BZ931" i="1"/>
  <c r="BV918" i="1"/>
  <c r="BV911" i="1"/>
  <c r="BV928" i="1"/>
  <c r="BV921" i="1"/>
  <c r="BR927" i="1"/>
  <c r="BR913" i="1"/>
  <c r="BR923" i="1"/>
  <c r="BR924" i="1"/>
  <c r="BR931" i="1"/>
  <c r="BN917" i="1"/>
  <c r="BN909" i="1"/>
  <c r="BN926" i="1"/>
  <c r="BN923" i="1"/>
  <c r="BJ912" i="1"/>
  <c r="BJ928" i="1"/>
  <c r="BJ924" i="1"/>
  <c r="BJ922" i="1"/>
  <c r="BJ931" i="1"/>
  <c r="CG914" i="1"/>
  <c r="CG924" i="1"/>
  <c r="CG929" i="1"/>
  <c r="CG918" i="1"/>
  <c r="CG913" i="1"/>
  <c r="CG928" i="1"/>
  <c r="BL916" i="1"/>
  <c r="BL924" i="1"/>
  <c r="BL913" i="1"/>
  <c r="BL917" i="1"/>
  <c r="BZ912" i="1"/>
  <c r="BZ913" i="1"/>
  <c r="BZ928" i="1"/>
  <c r="BZ914" i="1"/>
  <c r="BV923" i="1"/>
  <c r="BV919" i="1"/>
  <c r="BV926" i="1"/>
  <c r="BV913" i="1"/>
  <c r="BR914" i="1"/>
  <c r="BR921" i="1"/>
  <c r="BR918" i="1"/>
  <c r="BR916" i="1"/>
  <c r="BN918" i="1"/>
  <c r="BN914" i="1"/>
  <c r="BN924" i="1"/>
  <c r="BJ927" i="1"/>
  <c r="BJ909" i="1"/>
  <c r="BJ920" i="1"/>
  <c r="BJ914" i="1"/>
  <c r="CG927" i="1"/>
  <c r="CG931" i="1"/>
  <c r="CG916" i="1"/>
  <c r="CG911" i="1"/>
  <c r="CG920" i="1"/>
  <c r="BL914" i="1"/>
  <c r="BL918" i="1"/>
  <c r="CF920" i="1"/>
  <c r="CF926" i="1"/>
  <c r="CF916" i="1"/>
  <c r="CF927" i="1"/>
  <c r="CB917" i="1"/>
  <c r="CB913" i="1"/>
  <c r="CB920" i="1"/>
  <c r="CB915" i="1"/>
  <c r="CB914" i="1"/>
  <c r="CB928" i="1"/>
  <c r="CB929" i="1"/>
  <c r="BX927" i="1"/>
  <c r="BX918" i="1"/>
  <c r="BX914" i="1"/>
  <c r="BX919" i="1"/>
  <c r="BX908" i="1"/>
  <c r="BX932" i="1" s="1"/>
  <c r="BX929" i="1"/>
  <c r="BX931" i="1"/>
  <c r="BT927" i="1"/>
  <c r="BT923" i="1"/>
  <c r="BT929" i="1"/>
  <c r="BT922" i="1"/>
  <c r="BT931" i="1"/>
  <c r="BT925" i="1"/>
  <c r="BT916" i="1"/>
  <c r="BT908" i="1"/>
  <c r="BP927" i="1"/>
  <c r="BP919" i="1"/>
  <c r="BP926" i="1"/>
  <c r="BP922" i="1"/>
  <c r="BP930" i="1"/>
  <c r="BP925" i="1"/>
  <c r="BP924" i="1"/>
  <c r="BP916" i="1"/>
  <c r="BP921" i="1"/>
  <c r="BP913" i="1"/>
  <c r="BT920" i="1"/>
  <c r="BP928" i="1"/>
  <c r="BT928" i="1"/>
  <c r="CB930" i="1"/>
  <c r="BP912" i="1"/>
  <c r="CF928" i="1"/>
  <c r="CF917" i="1"/>
  <c r="CF921" i="1"/>
  <c r="BL890" i="1"/>
  <c r="BL886" i="1"/>
  <c r="BL882" i="1"/>
  <c r="BL878" i="1"/>
  <c r="BL895" i="1"/>
  <c r="BL892" i="1"/>
  <c r="BL898" i="1"/>
  <c r="BL888" i="1"/>
  <c r="BL883" i="1"/>
  <c r="BL877" i="1"/>
  <c r="BL899" i="1"/>
  <c r="BL894" i="1"/>
  <c r="BL887" i="1"/>
  <c r="BL881" i="1"/>
  <c r="BL897" i="1"/>
  <c r="BL893" i="1"/>
  <c r="BL891" i="1"/>
  <c r="BL885" i="1"/>
  <c r="BL880" i="1"/>
  <c r="BL896" i="1"/>
  <c r="BP891" i="1"/>
  <c r="BP887" i="1"/>
  <c r="BP883" i="1"/>
  <c r="BP879" i="1"/>
  <c r="BP892" i="1"/>
  <c r="BP893" i="1"/>
  <c r="BP890" i="1"/>
  <c r="BP886" i="1"/>
  <c r="BP882" i="1"/>
  <c r="BP878" i="1"/>
  <c r="BP896" i="1"/>
  <c r="BP900" i="1"/>
  <c r="BP899" i="1"/>
  <c r="BP889" i="1"/>
  <c r="BP885" i="1"/>
  <c r="BP881" i="1"/>
  <c r="BP877" i="1"/>
  <c r="BP894" i="1"/>
  <c r="BT892" i="1"/>
  <c r="BT887" i="1"/>
  <c r="BT883" i="1"/>
  <c r="BT879" i="1"/>
  <c r="BT898" i="1"/>
  <c r="BT893" i="1"/>
  <c r="BT890" i="1"/>
  <c r="BT886" i="1"/>
  <c r="BT882" i="1"/>
  <c r="BT878" i="1"/>
  <c r="BT897" i="1"/>
  <c r="BT891" i="1"/>
  <c r="BT900" i="1"/>
  <c r="BT889" i="1"/>
  <c r="BT885" i="1"/>
  <c r="BT881" i="1"/>
  <c r="BT877" i="1"/>
  <c r="BT895" i="1"/>
  <c r="BX890" i="1"/>
  <c r="BX886" i="1"/>
  <c r="BX882" i="1"/>
  <c r="BX878" i="1"/>
  <c r="BX899" i="1"/>
  <c r="BX896" i="1"/>
  <c r="BX889" i="1"/>
  <c r="BX885" i="1"/>
  <c r="BX881" i="1"/>
  <c r="BX877" i="1"/>
  <c r="BX894" i="1"/>
  <c r="BX895" i="1"/>
  <c r="BX897" i="1"/>
  <c r="BX888" i="1"/>
  <c r="BX884" i="1"/>
  <c r="BX880" i="1"/>
  <c r="BX892" i="1"/>
  <c r="BX898" i="1"/>
  <c r="CB890" i="1"/>
  <c r="CB886" i="1"/>
  <c r="CB882" i="1"/>
  <c r="CB878" i="1"/>
  <c r="CB893" i="1"/>
  <c r="CB896" i="1"/>
  <c r="CB889" i="1"/>
  <c r="CB885" i="1"/>
  <c r="CB881" i="1"/>
  <c r="CB898" i="1"/>
  <c r="CB888" i="1"/>
  <c r="CB884" i="1"/>
  <c r="CB880" i="1"/>
  <c r="CB900" i="1"/>
  <c r="CB891" i="1"/>
  <c r="CF891" i="1"/>
  <c r="CF887" i="1"/>
  <c r="CF883" i="1"/>
  <c r="CF879" i="1"/>
  <c r="CF893" i="1"/>
  <c r="CF898" i="1"/>
  <c r="CF899" i="1"/>
  <c r="CF889" i="1"/>
  <c r="CF885" i="1"/>
  <c r="CF881" i="1"/>
  <c r="CF877" i="1"/>
  <c r="CF901" i="1" s="1"/>
  <c r="CF900" i="1"/>
  <c r="CI878" i="1"/>
  <c r="CI896" i="1"/>
  <c r="CI888" i="1"/>
  <c r="CI881" i="1"/>
  <c r="CE894" i="1"/>
  <c r="CE895" i="1"/>
  <c r="CE890" i="1"/>
  <c r="CA877" i="1"/>
  <c r="CA878" i="1"/>
  <c r="CA890" i="1"/>
  <c r="CA883" i="1"/>
  <c r="CA901" i="1" s="1"/>
  <c r="BW897" i="1"/>
  <c r="BW893" i="1"/>
  <c r="BW887" i="1"/>
  <c r="BS898" i="1"/>
  <c r="BS888" i="1"/>
  <c r="BS878" i="1"/>
  <c r="BS881" i="1"/>
  <c r="BO894" i="1"/>
  <c r="BO891" i="1"/>
  <c r="BO893" i="1"/>
  <c r="BK885" i="1"/>
  <c r="BK884" i="1"/>
  <c r="BK877" i="1"/>
  <c r="BK883" i="1"/>
  <c r="BK899" i="1"/>
  <c r="BK892" i="1"/>
  <c r="BK879" i="1"/>
  <c r="BK878" i="1"/>
  <c r="BK880" i="1"/>
  <c r="BK889" i="1"/>
  <c r="BO900" i="1"/>
  <c r="BO884" i="1"/>
  <c r="BO885" i="1"/>
  <c r="BO882" i="1"/>
  <c r="BO890" i="1"/>
  <c r="BO899" i="1"/>
  <c r="BS897" i="1"/>
  <c r="BS894" i="1"/>
  <c r="BS877" i="1"/>
  <c r="BS879" i="1"/>
  <c r="BS899" i="1"/>
  <c r="BS886" i="1"/>
  <c r="BW898" i="1"/>
  <c r="BW882" i="1"/>
  <c r="BW889" i="1"/>
  <c r="BW881" i="1"/>
  <c r="BW885" i="1"/>
  <c r="BW877" i="1"/>
  <c r="CA899" i="1"/>
  <c r="CA897" i="1"/>
  <c r="CA879" i="1"/>
  <c r="CA893" i="1"/>
  <c r="CA892" i="1"/>
  <c r="CA885" i="1"/>
  <c r="CE900" i="1"/>
  <c r="CE888" i="1"/>
  <c r="CE898" i="1"/>
  <c r="CE879" i="1"/>
  <c r="CE883" i="1"/>
  <c r="CE887" i="1"/>
  <c r="CI897" i="1"/>
  <c r="CI898" i="1"/>
  <c r="CI877" i="1"/>
  <c r="CI895" i="1"/>
  <c r="CI894" i="1"/>
  <c r="CI891" i="1"/>
  <c r="BT861" i="1"/>
  <c r="BK848" i="1"/>
  <c r="BV861" i="1"/>
  <c r="BR846" i="1"/>
  <c r="BN846" i="1"/>
  <c r="BN867" i="1"/>
  <c r="CG849" i="1"/>
  <c r="CC864" i="1"/>
  <c r="BX862" i="1"/>
  <c r="CG847" i="1"/>
  <c r="BT862" i="1"/>
  <c r="BV864" i="1"/>
  <c r="BV846" i="1"/>
  <c r="BN860" i="1"/>
  <c r="BN864" i="1"/>
  <c r="BN858" i="1"/>
  <c r="CC849" i="1"/>
  <c r="CI830" i="1"/>
  <c r="CH791" i="1"/>
  <c r="BZ790" i="1"/>
  <c r="BN800" i="1"/>
  <c r="CD788" i="1"/>
  <c r="BV788" i="1"/>
  <c r="BN805" i="1"/>
  <c r="CE765" i="1"/>
  <c r="CE770" i="1"/>
  <c r="CA758" i="1"/>
  <c r="BW768" i="1"/>
  <c r="BS768" i="1"/>
  <c r="BO773" i="1"/>
  <c r="BK760" i="1"/>
  <c r="CC755" i="1"/>
  <c r="BQ754" i="1"/>
  <c r="CI753" i="1"/>
  <c r="CE755" i="1"/>
  <c r="CA754" i="1"/>
  <c r="BS756" i="1"/>
  <c r="BS753" i="1"/>
  <c r="BO771" i="1"/>
  <c r="BU760" i="1"/>
  <c r="BU729" i="1"/>
  <c r="BY742" i="1"/>
  <c r="CC726" i="1"/>
  <c r="CH709" i="1"/>
  <c r="BR702" i="1"/>
  <c r="BK680" i="1"/>
  <c r="BK681" i="1"/>
  <c r="BK671" i="1"/>
  <c r="BK676" i="1"/>
  <c r="BK660" i="1"/>
  <c r="BK667" i="1"/>
  <c r="BK679" i="1"/>
  <c r="BO681" i="1"/>
  <c r="BO674" i="1"/>
  <c r="BO668" i="1"/>
  <c r="BO677" i="1"/>
  <c r="BO661" i="1"/>
  <c r="BO667" i="1"/>
  <c r="BO670" i="1"/>
  <c r="BS682" i="1"/>
  <c r="BS671" i="1"/>
  <c r="BS681" i="1"/>
  <c r="BS678" i="1"/>
  <c r="BS667" i="1"/>
  <c r="BS680" i="1"/>
  <c r="BS665" i="1"/>
  <c r="BW676" i="1"/>
  <c r="BW682" i="1"/>
  <c r="BW665" i="1"/>
  <c r="BW663" i="1"/>
  <c r="BW662" i="1"/>
  <c r="BW664" i="1"/>
  <c r="CA664" i="1"/>
  <c r="CA663" i="1"/>
  <c r="CA666" i="1"/>
  <c r="CE665" i="1"/>
  <c r="CE678" i="1"/>
  <c r="CE683" i="1"/>
  <c r="CI682" i="1"/>
  <c r="CI666" i="1"/>
  <c r="CI661" i="1"/>
  <c r="CI663" i="1"/>
  <c r="CI665" i="1"/>
  <c r="CI660" i="1"/>
  <c r="CE675" i="1"/>
  <c r="CE667" i="1"/>
  <c r="CE663" i="1"/>
  <c r="CA679" i="1"/>
  <c r="CA662" i="1"/>
  <c r="CA672" i="1"/>
  <c r="BW680" i="1"/>
  <c r="BS664" i="1"/>
  <c r="BS676" i="1"/>
  <c r="BO663" i="1"/>
  <c r="BO676" i="1"/>
  <c r="BK678" i="1"/>
  <c r="BL675" i="1"/>
  <c r="BL669" i="1"/>
  <c r="BL666" i="1"/>
  <c r="BL680" i="1"/>
  <c r="BP672" i="1"/>
  <c r="BP678" i="1"/>
  <c r="BP667" i="1"/>
  <c r="BP673" i="1"/>
  <c r="BT673" i="1"/>
  <c r="BT671" i="1"/>
  <c r="BT678" i="1"/>
  <c r="BT666" i="1"/>
  <c r="BX674" i="1"/>
  <c r="BX680" i="1"/>
  <c r="BX667" i="1"/>
  <c r="BX675" i="1"/>
  <c r="CB675" i="1"/>
  <c r="CB673" i="1"/>
  <c r="CB666" i="1"/>
  <c r="CB680" i="1"/>
  <c r="CF672" i="1"/>
  <c r="CF682" i="1"/>
  <c r="CF675" i="1"/>
  <c r="CF661" i="1"/>
  <c r="CF663" i="1"/>
  <c r="CF665" i="1"/>
  <c r="CF676" i="1"/>
  <c r="CB661" i="1"/>
  <c r="CB671" i="1"/>
  <c r="BX660" i="1"/>
  <c r="BX662" i="1"/>
  <c r="BT663" i="1"/>
  <c r="BT676" i="1"/>
  <c r="BP675" i="1"/>
  <c r="BP661" i="1"/>
  <c r="BP676" i="1"/>
  <c r="BL661" i="1"/>
  <c r="BL671" i="1"/>
  <c r="CI683" i="1"/>
  <c r="CI673" i="1"/>
  <c r="CE670" i="1"/>
  <c r="CE668" i="1"/>
  <c r="CA682" i="1"/>
  <c r="CA665" i="1"/>
  <c r="CA673" i="1"/>
  <c r="BW669" i="1"/>
  <c r="BW660" i="1"/>
  <c r="BW671" i="1"/>
  <c r="BS672" i="1"/>
  <c r="BS670" i="1"/>
  <c r="BO672" i="1"/>
  <c r="BO669" i="1"/>
  <c r="BK674" i="1"/>
  <c r="BK665" i="1"/>
  <c r="CF678" i="1"/>
  <c r="CF667" i="1"/>
  <c r="CB682" i="1"/>
  <c r="CB676" i="1"/>
  <c r="CB679" i="1"/>
  <c r="BX669" i="1"/>
  <c r="BX670" i="1"/>
  <c r="BT682" i="1"/>
  <c r="BT661" i="1"/>
  <c r="BP670" i="1"/>
  <c r="BP663" i="1"/>
  <c r="BL682" i="1"/>
  <c r="BL672" i="1"/>
  <c r="BL679" i="1"/>
  <c r="CI669" i="1"/>
  <c r="CI676" i="1"/>
  <c r="CI662" i="1"/>
  <c r="CE660" i="1"/>
  <c r="CE682" i="1"/>
  <c r="CE679" i="1"/>
  <c r="CE673" i="1"/>
  <c r="CA667" i="1"/>
  <c r="CA674" i="1"/>
  <c r="CA660" i="1"/>
  <c r="BW670" i="1"/>
  <c r="BW661" i="1"/>
  <c r="BW675" i="1"/>
  <c r="BS673" i="1"/>
  <c r="BS674" i="1"/>
  <c r="BO666" i="1"/>
  <c r="BO673" i="1"/>
  <c r="BK675" i="1"/>
  <c r="BK666" i="1"/>
  <c r="CB643" i="1"/>
  <c r="CB648" i="1"/>
  <c r="BT645" i="1"/>
  <c r="BP647" i="1"/>
  <c r="CF631" i="1"/>
  <c r="CF648" i="1"/>
  <c r="BP635" i="1"/>
  <c r="BL646" i="1"/>
  <c r="CI575" i="1"/>
  <c r="CE589" i="1"/>
  <c r="BS581" i="1"/>
  <c r="BK585" i="1"/>
  <c r="CE577" i="1"/>
  <c r="BK569" i="1"/>
  <c r="BK588" i="1"/>
  <c r="BK568" i="1"/>
  <c r="BK571" i="1"/>
  <c r="BO572" i="1"/>
  <c r="BO575" i="1"/>
  <c r="BS580" i="1"/>
  <c r="BS579" i="1"/>
  <c r="BW584" i="1"/>
  <c r="BW587" i="1"/>
  <c r="CA588" i="1"/>
  <c r="CA568" i="1"/>
  <c r="CA571" i="1"/>
  <c r="CE572" i="1"/>
  <c r="CI580" i="1"/>
  <c r="CI573" i="1"/>
  <c r="CE581" i="1"/>
  <c r="BW570" i="1"/>
  <c r="BS586" i="1"/>
  <c r="BK586" i="1"/>
  <c r="BM585" i="1"/>
  <c r="CC602" i="1"/>
  <c r="CI599" i="1"/>
  <c r="BW609" i="1"/>
  <c r="BS614" i="1"/>
  <c r="BQ621" i="1"/>
  <c r="CI614" i="1"/>
  <c r="BS603" i="1"/>
  <c r="BK620" i="1"/>
  <c r="BM539" i="1"/>
  <c r="BM557" i="1"/>
  <c r="BQ548" i="1"/>
  <c r="BQ557" i="1"/>
  <c r="BQ549" i="1"/>
  <c r="BU540" i="1"/>
  <c r="BU559" i="1"/>
  <c r="BY550" i="1"/>
  <c r="BY538" i="1"/>
  <c r="CC544" i="1"/>
  <c r="CC536" i="1"/>
  <c r="CG555" i="1"/>
  <c r="CG545" i="1"/>
  <c r="BY558" i="1"/>
  <c r="CG553" i="1"/>
  <c r="BY539" i="1"/>
  <c r="BM554" i="1"/>
  <c r="BY540" i="1"/>
  <c r="CH545" i="1"/>
  <c r="CD538" i="1"/>
  <c r="BZ547" i="1"/>
  <c r="BV536" i="1"/>
  <c r="BV555" i="1"/>
  <c r="BN542" i="1"/>
  <c r="BN553" i="1"/>
  <c r="BJ547" i="1"/>
  <c r="CH538" i="1"/>
  <c r="CD551" i="1"/>
  <c r="BZ557" i="1"/>
  <c r="BV549" i="1"/>
  <c r="BR555" i="1"/>
  <c r="BR538" i="1"/>
  <c r="BJ553" i="1"/>
  <c r="BJ536" i="1"/>
  <c r="CI538" i="1"/>
  <c r="BW545" i="1"/>
  <c r="CB505" i="1"/>
  <c r="BT521" i="1"/>
  <c r="BL509" i="1"/>
  <c r="CF506" i="1"/>
  <c r="CB525" i="1"/>
  <c r="BX512" i="1"/>
  <c r="BX522" i="1"/>
  <c r="BP510" i="1"/>
  <c r="BP524" i="1"/>
  <c r="BL521" i="1"/>
  <c r="BU523" i="1"/>
  <c r="CF526" i="1"/>
  <c r="CB523" i="1"/>
  <c r="BT511" i="1"/>
  <c r="BL523" i="1"/>
  <c r="CF508" i="1"/>
  <c r="CB518" i="1"/>
  <c r="BX506" i="1"/>
  <c r="BT516" i="1"/>
  <c r="BT514" i="1"/>
  <c r="BL514" i="1"/>
  <c r="BL516" i="1"/>
  <c r="CA480" i="1"/>
  <c r="BK494" i="1"/>
  <c r="BX464" i="1"/>
  <c r="CF444" i="1"/>
  <c r="BL452" i="1"/>
  <c r="BW459" i="1"/>
  <c r="BK451" i="1"/>
  <c r="BX444" i="1"/>
  <c r="CI448" i="1"/>
  <c r="CE456" i="1"/>
  <c r="CA464" i="1"/>
  <c r="BS448" i="1"/>
  <c r="BO456" i="1"/>
  <c r="BK464" i="1"/>
  <c r="CA451" i="1"/>
  <c r="BO443" i="1"/>
  <c r="CB443" i="1"/>
  <c r="BP455" i="1"/>
  <c r="CE453" i="1"/>
  <c r="BW445" i="1"/>
  <c r="BS457" i="1"/>
  <c r="BK449" i="1"/>
  <c r="BM413" i="1"/>
  <c r="BM417" i="1"/>
  <c r="BM421" i="1"/>
  <c r="BM425" i="1"/>
  <c r="BM429" i="1"/>
  <c r="BM414" i="1"/>
  <c r="BM418" i="1"/>
  <c r="BM422" i="1"/>
  <c r="BM426" i="1"/>
  <c r="BM430" i="1"/>
  <c r="BM415" i="1"/>
  <c r="BM419" i="1"/>
  <c r="BM420" i="1"/>
  <c r="BM424" i="1"/>
  <c r="BM432" i="1"/>
  <c r="BM416" i="1"/>
  <c r="BM427" i="1"/>
  <c r="BM428" i="1"/>
  <c r="BM423" i="1"/>
  <c r="BM431" i="1"/>
  <c r="CG412" i="1"/>
  <c r="CG418" i="1"/>
  <c r="CC431" i="1"/>
  <c r="BY418" i="1"/>
  <c r="BY416" i="1"/>
  <c r="BU429" i="1"/>
  <c r="BQ419" i="1"/>
  <c r="BQ424" i="1"/>
  <c r="BQ431" i="1"/>
  <c r="BQ413" i="1"/>
  <c r="BQ429" i="1"/>
  <c r="BQ422" i="1"/>
  <c r="BM434" i="1"/>
  <c r="BJ416" i="1"/>
  <c r="BJ420" i="1"/>
  <c r="BJ424" i="1"/>
  <c r="BJ428" i="1"/>
  <c r="BJ432" i="1"/>
  <c r="BJ413" i="1"/>
  <c r="BJ417" i="1"/>
  <c r="BJ421" i="1"/>
  <c r="BJ425" i="1"/>
  <c r="BJ429" i="1"/>
  <c r="BJ414" i="1"/>
  <c r="BJ418" i="1"/>
  <c r="BJ419" i="1"/>
  <c r="BJ422" i="1"/>
  <c r="BJ427" i="1"/>
  <c r="BJ430" i="1"/>
  <c r="BJ415" i="1"/>
  <c r="BJ423" i="1"/>
  <c r="BJ426" i="1"/>
  <c r="BJ431" i="1"/>
  <c r="BN416" i="1"/>
  <c r="BN420" i="1"/>
  <c r="BN424" i="1"/>
  <c r="BN428" i="1"/>
  <c r="BN432" i="1"/>
  <c r="BN413" i="1"/>
  <c r="BN417" i="1"/>
  <c r="BN421" i="1"/>
  <c r="BN425" i="1"/>
  <c r="BN429" i="1"/>
  <c r="BN414" i="1"/>
  <c r="BN418" i="1"/>
  <c r="BN423" i="1"/>
  <c r="BN426" i="1"/>
  <c r="BN431" i="1"/>
  <c r="BN419" i="1"/>
  <c r="BN415" i="1"/>
  <c r="BN422" i="1"/>
  <c r="BN427" i="1"/>
  <c r="BN430" i="1"/>
  <c r="BR435" i="1"/>
  <c r="CG427" i="1"/>
  <c r="CG434" i="1"/>
  <c r="CC424" i="1"/>
  <c r="BY425" i="1"/>
  <c r="BY432" i="1"/>
  <c r="BU426" i="1"/>
  <c r="BQ427" i="1"/>
  <c r="BQ432" i="1"/>
  <c r="BQ412" i="1"/>
  <c r="BQ417" i="1"/>
  <c r="BQ433" i="1"/>
  <c r="BQ426" i="1"/>
  <c r="BM435" i="1"/>
  <c r="BK419" i="1"/>
  <c r="BK423" i="1"/>
  <c r="BK427" i="1"/>
  <c r="BK416" i="1"/>
  <c r="BK420" i="1"/>
  <c r="BK424" i="1"/>
  <c r="BK432" i="1"/>
  <c r="BK413" i="1"/>
  <c r="BK417" i="1"/>
  <c r="BK418" i="1"/>
  <c r="BK425" i="1"/>
  <c r="BK414" i="1"/>
  <c r="BK430" i="1"/>
  <c r="BK429" i="1"/>
  <c r="BK426" i="1"/>
  <c r="BO419" i="1"/>
  <c r="BO423" i="1"/>
  <c r="BO427" i="1"/>
  <c r="BO416" i="1"/>
  <c r="BO420" i="1"/>
  <c r="BO424" i="1"/>
  <c r="BO432" i="1"/>
  <c r="BO413" i="1"/>
  <c r="BO417" i="1"/>
  <c r="BO429" i="1"/>
  <c r="BO418" i="1"/>
  <c r="BO426" i="1"/>
  <c r="BO425" i="1"/>
  <c r="BO422" i="1"/>
  <c r="BO430" i="1"/>
  <c r="CG432" i="1"/>
  <c r="CC419" i="1"/>
  <c r="CC417" i="1"/>
  <c r="BY430" i="1"/>
  <c r="BU417" i="1"/>
  <c r="BU419" i="1"/>
  <c r="BQ435" i="1"/>
  <c r="BQ415" i="1"/>
  <c r="BQ420" i="1"/>
  <c r="BQ421" i="1"/>
  <c r="BQ414" i="1"/>
  <c r="BQ436" i="1" s="1"/>
  <c r="BM412" i="1"/>
  <c r="CE423" i="1"/>
  <c r="BW423" i="1"/>
  <c r="BS422" i="1"/>
  <c r="BL417" i="1"/>
  <c r="BP427" i="1"/>
  <c r="CH432" i="1"/>
  <c r="BV416" i="1"/>
  <c r="CE417" i="1"/>
  <c r="CE419" i="1"/>
  <c r="CA428" i="1"/>
  <c r="BW417" i="1"/>
  <c r="BZ424" i="1"/>
  <c r="BZ417" i="1"/>
  <c r="CE414" i="1"/>
  <c r="CA424" i="1"/>
  <c r="BW412" i="1"/>
  <c r="CG420" i="1"/>
  <c r="CG413" i="1"/>
  <c r="CG422" i="1"/>
  <c r="CC427" i="1"/>
  <c r="CC412" i="1"/>
  <c r="CC421" i="1"/>
  <c r="BY426" i="1"/>
  <c r="BY415" i="1"/>
  <c r="BY420" i="1"/>
  <c r="BU425" i="1"/>
  <c r="BU414" i="1"/>
  <c r="BU423" i="1"/>
  <c r="CH426" i="1"/>
  <c r="CD418" i="1"/>
  <c r="CG423" i="1"/>
  <c r="CG428" i="1"/>
  <c r="CG416" i="1"/>
  <c r="CG417" i="1"/>
  <c r="CG433" i="1"/>
  <c r="CG426" i="1"/>
  <c r="CC422" i="1"/>
  <c r="CC435" i="1"/>
  <c r="CC415" i="1"/>
  <c r="CC416" i="1"/>
  <c r="CC432" i="1"/>
  <c r="CC425" i="1"/>
  <c r="BY421" i="1"/>
  <c r="BY434" i="1"/>
  <c r="BY414" i="1"/>
  <c r="BY419" i="1"/>
  <c r="BY435" i="1"/>
  <c r="BY424" i="1"/>
  <c r="BU420" i="1"/>
  <c r="BU433" i="1"/>
  <c r="BU413" i="1"/>
  <c r="BU418" i="1"/>
  <c r="BU434" i="1"/>
  <c r="BU427" i="1"/>
  <c r="CG415" i="1"/>
  <c r="CG435" i="1"/>
  <c r="CG429" i="1"/>
  <c r="CC414" i="1"/>
  <c r="CC434" i="1"/>
  <c r="CC428" i="1"/>
  <c r="BY413" i="1"/>
  <c r="BY433" i="1"/>
  <c r="BY431" i="1"/>
  <c r="BU412" i="1"/>
  <c r="BU432" i="1"/>
  <c r="BU430" i="1"/>
  <c r="CG431" i="1"/>
  <c r="CG419" i="1"/>
  <c r="CG424" i="1"/>
  <c r="CG421" i="1"/>
  <c r="CG414" i="1"/>
  <c r="CC430" i="1"/>
  <c r="CC418" i="1"/>
  <c r="CC423" i="1"/>
  <c r="CC420" i="1"/>
  <c r="CC413" i="1"/>
  <c r="BY429" i="1"/>
  <c r="BY417" i="1"/>
  <c r="BY422" i="1"/>
  <c r="BY423" i="1"/>
  <c r="BY412" i="1"/>
  <c r="BU428" i="1"/>
  <c r="BU416" i="1"/>
  <c r="BU421" i="1"/>
  <c r="BU422" i="1"/>
  <c r="BU415" i="1"/>
  <c r="BU436" i="1" s="1"/>
  <c r="BQ381" i="1"/>
  <c r="CA357" i="1"/>
  <c r="BS357" i="1"/>
  <c r="CB358" i="1"/>
  <c r="CI358" i="1"/>
  <c r="CA371" i="1"/>
  <c r="BO363" i="1"/>
  <c r="CI371" i="1"/>
  <c r="BW356" i="1"/>
  <c r="BO356" i="1"/>
  <c r="BU340" i="1"/>
  <c r="BQ326" i="1"/>
  <c r="CH328" i="1"/>
  <c r="BV328" i="1"/>
  <c r="BR324" i="1"/>
  <c r="BN321" i="1"/>
  <c r="CG327" i="1"/>
  <c r="CC319" i="1"/>
  <c r="BU319" i="1"/>
  <c r="BU335" i="1"/>
  <c r="BM335" i="1"/>
  <c r="CG334" i="1"/>
  <c r="BQ330" i="1"/>
  <c r="BM338" i="1"/>
  <c r="CI341" i="1"/>
  <c r="CE327" i="1"/>
  <c r="CA328" i="1"/>
  <c r="BW328" i="1"/>
  <c r="BW339" i="1"/>
  <c r="BS320" i="1"/>
  <c r="BO328" i="1"/>
  <c r="BK329" i="1"/>
  <c r="BK337" i="1"/>
  <c r="BZ329" i="1"/>
  <c r="BV322" i="1"/>
  <c r="BR322" i="1"/>
  <c r="CC340" i="1"/>
  <c r="CC332" i="1"/>
  <c r="BQ320" i="1"/>
  <c r="BM341" i="1"/>
  <c r="CH291" i="1"/>
  <c r="CH295" i="1"/>
  <c r="CH299" i="1"/>
  <c r="CH303" i="1"/>
  <c r="CH307" i="1"/>
  <c r="CD291" i="1"/>
  <c r="CD295" i="1"/>
  <c r="CD299" i="1"/>
  <c r="CD303" i="1"/>
  <c r="CD307" i="1"/>
  <c r="BZ291" i="1"/>
  <c r="BZ295" i="1"/>
  <c r="BZ299" i="1"/>
  <c r="BZ303" i="1"/>
  <c r="BZ307" i="1"/>
  <c r="BV295" i="1"/>
  <c r="BV303" i="1"/>
  <c r="BV311" i="1"/>
  <c r="BR295" i="1"/>
  <c r="BR303" i="1"/>
  <c r="BR311" i="1"/>
  <c r="BN291" i="1"/>
  <c r="BN295" i="1"/>
  <c r="BN299" i="1"/>
  <c r="BN303" i="1"/>
  <c r="BN307" i="1"/>
  <c r="BJ288" i="1"/>
  <c r="BJ293" i="1"/>
  <c r="BJ299" i="1"/>
  <c r="BJ304" i="1"/>
  <c r="BK310" i="1"/>
  <c r="BZ277" i="1"/>
  <c r="BN280" i="1"/>
  <c r="BZ262" i="1"/>
  <c r="BN277" i="1"/>
  <c r="BZ275" i="1"/>
  <c r="BP218" i="1"/>
  <c r="BX202" i="1"/>
  <c r="CB208" i="1"/>
  <c r="CF218" i="1"/>
  <c r="BP204" i="1"/>
  <c r="BT214" i="1"/>
  <c r="BX197" i="1"/>
  <c r="CF204" i="1"/>
  <c r="BL198" i="1"/>
  <c r="BP199" i="1"/>
  <c r="BX215" i="1"/>
  <c r="CF208" i="1"/>
  <c r="BL197" i="1"/>
  <c r="CG230" i="1"/>
  <c r="CG239" i="1"/>
  <c r="CG232" i="1"/>
  <c r="CG248" i="1"/>
  <c r="CC233" i="1"/>
  <c r="CC249" i="1"/>
  <c r="CC242" i="1"/>
  <c r="CC247" i="1"/>
  <c r="CC240" i="1"/>
  <c r="BY232" i="1"/>
  <c r="BY241" i="1"/>
  <c r="BY230" i="1"/>
  <c r="BY246" i="1"/>
  <c r="BU231" i="1"/>
  <c r="BU247" i="1"/>
  <c r="BU240" i="1"/>
  <c r="BU249" i="1"/>
  <c r="BU238" i="1"/>
  <c r="BQ230" i="1"/>
  <c r="BQ239" i="1"/>
  <c r="BQ232" i="1"/>
  <c r="BQ248" i="1"/>
  <c r="BM233" i="1"/>
  <c r="BM249" i="1"/>
  <c r="BM238" i="1"/>
  <c r="BM247" i="1"/>
  <c r="BM240" i="1"/>
  <c r="CF236" i="1"/>
  <c r="BL244" i="1"/>
  <c r="CG226" i="1"/>
  <c r="CG242" i="1"/>
  <c r="CG235" i="1"/>
  <c r="CG244" i="1"/>
  <c r="CC229" i="1"/>
  <c r="CC245" i="1"/>
  <c r="CC226" i="1"/>
  <c r="CC243" i="1"/>
  <c r="BY228" i="1"/>
  <c r="BY237" i="1"/>
  <c r="BY226" i="1"/>
  <c r="BY242" i="1"/>
  <c r="BU243" i="1"/>
  <c r="BU236" i="1"/>
  <c r="BU229" i="1"/>
  <c r="BQ226" i="1"/>
  <c r="BQ242" i="1"/>
  <c r="BQ235" i="1"/>
  <c r="BQ244" i="1"/>
  <c r="BM229" i="1"/>
  <c r="BM245" i="1"/>
  <c r="BM227" i="1"/>
  <c r="BM243" i="1"/>
  <c r="CH181" i="1"/>
  <c r="CD167" i="1"/>
  <c r="BZ175" i="1"/>
  <c r="BZ185" i="1"/>
  <c r="BR169" i="1"/>
  <c r="BR181" i="1"/>
  <c r="CH173" i="1"/>
  <c r="CH183" i="1"/>
  <c r="BZ167" i="1"/>
  <c r="BZ177" i="1"/>
  <c r="BV185" i="1"/>
  <c r="BR173" i="1"/>
  <c r="BN181" i="1"/>
  <c r="CB149" i="1"/>
  <c r="CB156" i="1"/>
  <c r="CB146" i="1"/>
  <c r="CB141" i="1"/>
  <c r="CF140" i="1"/>
  <c r="BQ150" i="1"/>
  <c r="CF149" i="1"/>
  <c r="BM155" i="1"/>
  <c r="CB138" i="1"/>
  <c r="CB137" i="1"/>
  <c r="CB155" i="1"/>
  <c r="BM138" i="1"/>
  <c r="CB143" i="1"/>
  <c r="CB150" i="1"/>
  <c r="CB140" i="1"/>
  <c r="CB154" i="1"/>
  <c r="CB153" i="1"/>
  <c r="BQ153" i="1"/>
  <c r="BM137" i="1"/>
  <c r="CB142" i="1"/>
  <c r="BV114" i="1"/>
  <c r="BZ122" i="1"/>
  <c r="CH106" i="1"/>
  <c r="BR124" i="1"/>
  <c r="BN109" i="1"/>
  <c r="CH115" i="1"/>
  <c r="BZ117" i="1"/>
  <c r="BR105" i="1"/>
  <c r="BN114" i="1"/>
  <c r="CH124" i="1"/>
  <c r="CD114" i="1"/>
  <c r="BR106" i="1"/>
  <c r="BN116" i="1"/>
  <c r="CF117" i="1"/>
  <c r="BM123" i="1"/>
  <c r="BM114" i="1"/>
  <c r="BM109" i="1"/>
  <c r="BM111" i="1"/>
  <c r="BM102" i="1"/>
  <c r="BM120" i="1"/>
  <c r="BQ119" i="1"/>
  <c r="BQ124" i="1"/>
  <c r="BQ103" i="1"/>
  <c r="BQ117" i="1"/>
  <c r="BQ112" i="1"/>
  <c r="BQ122" i="1"/>
  <c r="BU120" i="1"/>
  <c r="BU111" i="1"/>
  <c r="BU102" i="1"/>
  <c r="BU125" i="1"/>
  <c r="BU116" i="1"/>
  <c r="BU107" i="1"/>
  <c r="CG105" i="1"/>
  <c r="CG119" i="1"/>
  <c r="CG110" i="1"/>
  <c r="CC113" i="1"/>
  <c r="BU123" i="1"/>
  <c r="BQ121" i="1"/>
  <c r="BM104" i="1"/>
  <c r="BM118" i="1"/>
  <c r="BY103" i="1"/>
  <c r="BU104" i="1"/>
  <c r="BQ106" i="1"/>
  <c r="BM116" i="1"/>
  <c r="BM107" i="1"/>
  <c r="BV106" i="1"/>
  <c r="BZ108" i="1"/>
  <c r="BR112" i="1"/>
  <c r="BN107" i="1"/>
  <c r="BR94" i="1"/>
  <c r="BL75" i="1"/>
  <c r="BP83" i="1"/>
  <c r="BT91" i="1"/>
  <c r="BL80" i="1"/>
  <c r="BP90" i="1"/>
  <c r="BX81" i="1"/>
  <c r="BL72" i="1"/>
  <c r="BL84" i="1"/>
  <c r="BP75" i="1"/>
  <c r="BP94" i="1"/>
  <c r="BT83" i="1"/>
  <c r="BT90" i="1"/>
  <c r="BL76" i="1"/>
  <c r="BL91" i="1"/>
  <c r="BP72" i="1"/>
  <c r="BT75" i="1"/>
  <c r="BT80" i="1"/>
  <c r="BT94" i="1"/>
  <c r="BL83" i="1"/>
  <c r="BP91" i="1"/>
  <c r="BT72" i="1"/>
  <c r="BT84" i="1"/>
  <c r="CB79" i="1"/>
  <c r="CF87" i="1"/>
  <c r="BM47" i="1"/>
  <c r="BQ50" i="1"/>
  <c r="BQ63" i="1"/>
  <c r="BU61" i="1"/>
  <c r="BZ50" i="1"/>
  <c r="CH42" i="1"/>
  <c r="CD63" i="1"/>
  <c r="BM40" i="1"/>
  <c r="BM62" i="1"/>
  <c r="BQ58" i="1"/>
  <c r="BU41" i="1"/>
  <c r="BU53" i="1"/>
  <c r="BW18" i="1"/>
  <c r="CE19" i="1"/>
  <c r="BT856" i="1"/>
  <c r="BT848" i="1"/>
  <c r="BT846" i="1"/>
  <c r="BT851" i="1"/>
  <c r="BT867" i="1"/>
  <c r="BT850" i="1"/>
  <c r="BX855" i="1"/>
  <c r="BX858" i="1"/>
  <c r="BX847" i="1"/>
  <c r="BX868" i="1"/>
  <c r="BX852" i="1"/>
  <c r="BX854" i="1"/>
  <c r="BT853" i="1"/>
  <c r="BX849" i="1"/>
  <c r="BX853" i="1"/>
  <c r="BT852" i="1"/>
  <c r="BT847" i="1"/>
  <c r="BP861" i="1"/>
  <c r="BX857" i="1"/>
  <c r="BX867" i="1"/>
  <c r="BT863" i="1"/>
  <c r="BP857" i="1"/>
  <c r="BX851" i="1"/>
  <c r="BX866" i="1"/>
  <c r="BX850" i="1"/>
  <c r="BT864" i="1"/>
  <c r="BT868" i="1"/>
  <c r="BX848" i="1"/>
  <c r="BT859" i="1"/>
  <c r="BT855" i="1"/>
  <c r="CC861" i="1"/>
  <c r="CC863" i="1"/>
  <c r="CG858" i="1"/>
  <c r="CC859" i="1"/>
  <c r="BP852" i="1"/>
  <c r="BX860" i="1"/>
  <c r="BX861" i="1"/>
  <c r="BX859" i="1"/>
  <c r="BX863" i="1"/>
  <c r="BT857" i="1"/>
  <c r="BT865" i="1"/>
  <c r="CA860" i="1"/>
  <c r="CG865" i="1"/>
  <c r="CC869" i="1"/>
  <c r="BX846" i="1"/>
  <c r="BX864" i="1"/>
  <c r="BT860" i="1"/>
  <c r="BT854" i="1"/>
  <c r="BL850" i="1"/>
  <c r="BL848" i="1"/>
  <c r="BL846" i="1"/>
  <c r="BL852" i="1"/>
  <c r="BO847" i="1"/>
  <c r="BZ868" i="1"/>
  <c r="BZ851" i="1"/>
  <c r="BZ848" i="1"/>
  <c r="CD855" i="1"/>
  <c r="CD850" i="1"/>
  <c r="CD857" i="1"/>
  <c r="BM855" i="1"/>
  <c r="CB848" i="1"/>
  <c r="BJ851" i="1"/>
  <c r="BJ869" i="1"/>
  <c r="BQ856" i="1"/>
  <c r="BM853" i="1"/>
  <c r="BX836" i="1"/>
  <c r="CB818" i="1"/>
  <c r="BT830" i="1"/>
  <c r="CH802" i="1"/>
  <c r="CD803" i="1"/>
  <c r="BV802" i="1"/>
  <c r="BR805" i="1"/>
  <c r="BN794" i="1"/>
  <c r="BJ801" i="1"/>
  <c r="CH793" i="1"/>
  <c r="CD804" i="1"/>
  <c r="BZ804" i="1"/>
  <c r="BV806" i="1"/>
  <c r="BR788" i="1"/>
  <c r="BJ807" i="1"/>
  <c r="CF766" i="1"/>
  <c r="CF776" i="1"/>
  <c r="CF772" i="1"/>
  <c r="CF775" i="1"/>
  <c r="CB772" i="1"/>
  <c r="CB761" i="1"/>
  <c r="CB763" i="1"/>
  <c r="CB758" i="1"/>
  <c r="CB774" i="1"/>
  <c r="BX759" i="1"/>
  <c r="BX776" i="1"/>
  <c r="BX770" i="1"/>
  <c r="BX773" i="1"/>
  <c r="BT753" i="1"/>
  <c r="BT774" i="1"/>
  <c r="BT761" i="1"/>
  <c r="BT760" i="1"/>
  <c r="BT776" i="1"/>
  <c r="BP756" i="1"/>
  <c r="BP773" i="1"/>
  <c r="BP768" i="1"/>
  <c r="BP775" i="1"/>
  <c r="BL767" i="1"/>
  <c r="BL756" i="1"/>
  <c r="BL761" i="1"/>
  <c r="BL758" i="1"/>
  <c r="BL774" i="1"/>
  <c r="CH774" i="1"/>
  <c r="CD766" i="1"/>
  <c r="BZ758" i="1"/>
  <c r="BV766" i="1"/>
  <c r="BR758" i="1"/>
  <c r="BR774" i="1"/>
  <c r="BJ758" i="1"/>
  <c r="BJ775" i="1"/>
  <c r="CF754" i="1"/>
  <c r="CF761" i="1"/>
  <c r="CF757" i="1"/>
  <c r="CF774" i="1"/>
  <c r="CB759" i="1"/>
  <c r="CB756" i="1"/>
  <c r="CB768" i="1"/>
  <c r="BX767" i="1"/>
  <c r="BX764" i="1"/>
  <c r="BX774" i="1"/>
  <c r="BX772" i="1"/>
  <c r="BT758" i="1"/>
  <c r="BT755" i="1"/>
  <c r="BT766" i="1"/>
  <c r="BT763" i="1"/>
  <c r="BP764" i="1"/>
  <c r="BP758" i="1"/>
  <c r="BP753" i="1"/>
  <c r="BP770" i="1"/>
  <c r="BL769" i="1"/>
  <c r="BL753" i="1"/>
  <c r="BL759" i="1"/>
  <c r="CH766" i="1"/>
  <c r="CD758" i="1"/>
  <c r="CD774" i="1"/>
  <c r="BV758" i="1"/>
  <c r="BV774" i="1"/>
  <c r="BR766" i="1"/>
  <c r="BN774" i="1"/>
  <c r="BJ767" i="1"/>
  <c r="BL744" i="1"/>
  <c r="BL728" i="1"/>
  <c r="BL733" i="1"/>
  <c r="BL723" i="1"/>
  <c r="BL741" i="1"/>
  <c r="BL725" i="1"/>
  <c r="BL735" i="1"/>
  <c r="BL743" i="1"/>
  <c r="BL740" i="1"/>
  <c r="BL724" i="1"/>
  <c r="BL739" i="1"/>
  <c r="BL722" i="1"/>
  <c r="BL745" i="1"/>
  <c r="BL731" i="1"/>
  <c r="BL736" i="1"/>
  <c r="BL738" i="1"/>
  <c r="BL727" i="1"/>
  <c r="BL730" i="1"/>
  <c r="BP745" i="1"/>
  <c r="BP729" i="1"/>
  <c r="BP742" i="1"/>
  <c r="BP732" i="1"/>
  <c r="BP723" i="1"/>
  <c r="BP734" i="1"/>
  <c r="BP737" i="1"/>
  <c r="BP727" i="1"/>
  <c r="BP736" i="1"/>
  <c r="BP741" i="1"/>
  <c r="BP725" i="1"/>
  <c r="BP728" i="1"/>
  <c r="BP731" i="1"/>
  <c r="BP722" i="1"/>
  <c r="BP740" i="1"/>
  <c r="BP744" i="1"/>
  <c r="BP730" i="1"/>
  <c r="BP739" i="1"/>
  <c r="BT742" i="1"/>
  <c r="BT726" i="1"/>
  <c r="BT735" i="1"/>
  <c r="BT725" i="1"/>
  <c r="BT728" i="1"/>
  <c r="BT731" i="1"/>
  <c r="BT734" i="1"/>
  <c r="BT740" i="1"/>
  <c r="BT733" i="1"/>
  <c r="BT738" i="1"/>
  <c r="BT722" i="1"/>
  <c r="BT741" i="1"/>
  <c r="BT724" i="1"/>
  <c r="BT727" i="1"/>
  <c r="BT745" i="1"/>
  <c r="BT737" i="1"/>
  <c r="BT723" i="1"/>
  <c r="BT744" i="1"/>
  <c r="BX743" i="1"/>
  <c r="BX727" i="1"/>
  <c r="BX730" i="1"/>
  <c r="BX733" i="1"/>
  <c r="BX736" i="1"/>
  <c r="BX722" i="1"/>
  <c r="BX735" i="1"/>
  <c r="BX728" i="1"/>
  <c r="BX741" i="1"/>
  <c r="BX739" i="1"/>
  <c r="BX723" i="1"/>
  <c r="BX729" i="1"/>
  <c r="BX732" i="1"/>
  <c r="BX742" i="1"/>
  <c r="BX726" i="1"/>
  <c r="BX745" i="1"/>
  <c r="BX738" i="1"/>
  <c r="BX725" i="1"/>
  <c r="CB744" i="1"/>
  <c r="CB728" i="1"/>
  <c r="CB737" i="1"/>
  <c r="CB742" i="1"/>
  <c r="CB725" i="1"/>
  <c r="CB729" i="1"/>
  <c r="CB739" i="1"/>
  <c r="CB731" i="1"/>
  <c r="CB740" i="1"/>
  <c r="CB724" i="1"/>
  <c r="CB723" i="1"/>
  <c r="CB741" i="1"/>
  <c r="CB745" i="1"/>
  <c r="CB735" i="1"/>
  <c r="CB736" i="1"/>
  <c r="CB722" i="1"/>
  <c r="CB727" i="1"/>
  <c r="CB734" i="1"/>
  <c r="CF745" i="1"/>
  <c r="CF729" i="1"/>
  <c r="CF730" i="1"/>
  <c r="CF724" i="1"/>
  <c r="CF727" i="1"/>
  <c r="CF738" i="1"/>
  <c r="CF737" i="1"/>
  <c r="CF722" i="1"/>
  <c r="CF740" i="1"/>
  <c r="CF741" i="1"/>
  <c r="CF725" i="1"/>
  <c r="CF736" i="1"/>
  <c r="CF723" i="1"/>
  <c r="CF726" i="1"/>
  <c r="CF744" i="1"/>
  <c r="CF732" i="1"/>
  <c r="CF735" i="1"/>
  <c r="CF743" i="1"/>
  <c r="CG723" i="1"/>
  <c r="BU730" i="1"/>
  <c r="BM724" i="1"/>
  <c r="BY744" i="1"/>
  <c r="BJ697" i="1"/>
  <c r="BJ696" i="1"/>
  <c r="BJ691" i="1"/>
  <c r="BN701" i="1"/>
  <c r="BN700" i="1"/>
  <c r="BR712" i="1"/>
  <c r="BR713" i="1"/>
  <c r="BR704" i="1"/>
  <c r="BV699" i="1"/>
  <c r="BV708" i="1"/>
  <c r="BZ691" i="1"/>
  <c r="BZ697" i="1"/>
  <c r="CD700" i="1"/>
  <c r="CD713" i="1"/>
  <c r="CD707" i="1"/>
  <c r="CH711" i="1"/>
  <c r="CH708" i="1"/>
  <c r="CH713" i="1"/>
  <c r="CH698" i="1"/>
  <c r="CH692" i="1"/>
  <c r="CD691" i="1"/>
  <c r="BV707" i="1"/>
  <c r="BR709" i="1"/>
  <c r="CH696" i="1"/>
  <c r="CD696" i="1"/>
  <c r="BV705" i="1"/>
  <c r="BN706" i="1"/>
  <c r="CF692" i="1"/>
  <c r="CF696" i="1"/>
  <c r="CF700" i="1"/>
  <c r="CF708" i="1"/>
  <c r="CF712" i="1"/>
  <c r="CB692" i="1"/>
  <c r="CB700" i="1"/>
  <c r="CB704" i="1"/>
  <c r="CB708" i="1"/>
  <c r="BX692" i="1"/>
  <c r="BX696" i="1"/>
  <c r="BX700" i="1"/>
  <c r="BX708" i="1"/>
  <c r="BX712" i="1"/>
  <c r="BT692" i="1"/>
  <c r="BT700" i="1"/>
  <c r="BT704" i="1"/>
  <c r="BT708" i="1"/>
  <c r="BP692" i="1"/>
  <c r="BP696" i="1"/>
  <c r="BP700" i="1"/>
  <c r="BP708" i="1"/>
  <c r="BP712" i="1"/>
  <c r="BL692" i="1"/>
  <c r="BL700" i="1"/>
  <c r="BL704" i="1"/>
  <c r="BL708" i="1"/>
  <c r="CF694" i="1"/>
  <c r="CF698" i="1"/>
  <c r="CF702" i="1"/>
  <c r="CF710" i="1"/>
  <c r="CB694" i="1"/>
  <c r="CB698" i="1"/>
  <c r="CB706" i="1"/>
  <c r="CB710" i="1"/>
  <c r="BX694" i="1"/>
  <c r="BX702" i="1"/>
  <c r="BX706" i="1"/>
  <c r="BX710" i="1"/>
  <c r="BT698" i="1"/>
  <c r="BT702" i="1"/>
  <c r="BT706" i="1"/>
  <c r="BP694" i="1"/>
  <c r="BP698" i="1"/>
  <c r="BP702" i="1"/>
  <c r="BP710" i="1"/>
  <c r="BL694" i="1"/>
  <c r="BL698" i="1"/>
  <c r="BL706" i="1"/>
  <c r="BL710" i="1"/>
  <c r="CI702" i="1"/>
  <c r="BS705" i="1"/>
  <c r="CH669" i="1"/>
  <c r="CF677" i="1"/>
  <c r="CF674" i="1"/>
  <c r="CF671" i="1"/>
  <c r="CF681" i="1"/>
  <c r="CF664" i="1"/>
  <c r="CF680" i="1"/>
  <c r="CB668" i="1"/>
  <c r="CB665" i="1"/>
  <c r="CB662" i="1"/>
  <c r="CB672" i="1"/>
  <c r="CB667" i="1"/>
  <c r="CB683" i="1"/>
  <c r="BX671" i="1"/>
  <c r="BX661" i="1"/>
  <c r="BX683" i="1"/>
  <c r="BX679" i="1"/>
  <c r="BX666" i="1"/>
  <c r="BX682" i="1"/>
  <c r="BT662" i="1"/>
  <c r="BT683" i="1"/>
  <c r="BT660" i="1"/>
  <c r="BT670" i="1"/>
  <c r="BT665" i="1"/>
  <c r="BT681" i="1"/>
  <c r="BP669" i="1"/>
  <c r="BP666" i="1"/>
  <c r="BP683" i="1"/>
  <c r="BP677" i="1"/>
  <c r="BP664" i="1"/>
  <c r="BP680" i="1"/>
  <c r="BL676" i="1"/>
  <c r="BL665" i="1"/>
  <c r="BL662" i="1"/>
  <c r="BL668" i="1"/>
  <c r="BL667" i="1"/>
  <c r="BL683" i="1"/>
  <c r="CD683" i="1"/>
  <c r="CF662" i="1"/>
  <c r="CF679" i="1"/>
  <c r="CF669" i="1"/>
  <c r="CF666" i="1"/>
  <c r="CF683" i="1"/>
  <c r="CB681" i="1"/>
  <c r="CB670" i="1"/>
  <c r="CB660" i="1"/>
  <c r="CB677" i="1"/>
  <c r="CB674" i="1"/>
  <c r="BX676" i="1"/>
  <c r="BX673" i="1"/>
  <c r="BX668" i="1"/>
  <c r="BX664" i="1"/>
  <c r="BX681" i="1"/>
  <c r="BT667" i="1"/>
  <c r="BT664" i="1"/>
  <c r="BT679" i="1"/>
  <c r="BT675" i="1"/>
  <c r="BT672" i="1"/>
  <c r="BP674" i="1"/>
  <c r="BP671" i="1"/>
  <c r="BP681" i="1"/>
  <c r="BP662" i="1"/>
  <c r="BP679" i="1"/>
  <c r="BL681" i="1"/>
  <c r="BL678" i="1"/>
  <c r="BL660" i="1"/>
  <c r="BL673" i="1"/>
  <c r="BL670" i="1"/>
  <c r="BM638" i="1"/>
  <c r="BM645" i="1"/>
  <c r="BM629" i="1"/>
  <c r="BQ638" i="1"/>
  <c r="BQ645" i="1"/>
  <c r="BQ629" i="1"/>
  <c r="BU638" i="1"/>
  <c r="BY646" i="1"/>
  <c r="BY630" i="1"/>
  <c r="CC638" i="1"/>
  <c r="CG645" i="1"/>
  <c r="CG629" i="1"/>
  <c r="CG644" i="1"/>
  <c r="CC643" i="1"/>
  <c r="BY640" i="1"/>
  <c r="BU637" i="1"/>
  <c r="BQ639" i="1"/>
  <c r="BM647" i="1"/>
  <c r="CG646" i="1"/>
  <c r="CC644" i="1"/>
  <c r="BY641" i="1"/>
  <c r="BU639" i="1"/>
  <c r="BQ640" i="1"/>
  <c r="BM648" i="1"/>
  <c r="CG647" i="1"/>
  <c r="CC645" i="1"/>
  <c r="BY643" i="1"/>
  <c r="BU640" i="1"/>
  <c r="BQ643" i="1"/>
  <c r="BM651" i="1"/>
  <c r="BL644" i="1"/>
  <c r="BL638" i="1"/>
  <c r="BP639" i="1"/>
  <c r="BT647" i="1"/>
  <c r="BX648" i="1"/>
  <c r="BX643" i="1"/>
  <c r="CB644" i="1"/>
  <c r="CB642" i="1"/>
  <c r="CF643" i="1"/>
  <c r="CH630" i="1"/>
  <c r="CH633" i="1"/>
  <c r="CD630" i="1"/>
  <c r="CD639" i="1"/>
  <c r="BZ648" i="1"/>
  <c r="BZ649" i="1"/>
  <c r="BZ647" i="1"/>
  <c r="BV640" i="1"/>
  <c r="BV634" i="1"/>
  <c r="BR634" i="1"/>
  <c r="BR629" i="1"/>
  <c r="BN645" i="1"/>
  <c r="BN635" i="1"/>
  <c r="BJ644" i="1"/>
  <c r="BJ637" i="1"/>
  <c r="BJ643" i="1"/>
  <c r="BR603" i="1"/>
  <c r="CD612" i="1"/>
  <c r="BJ621" i="1"/>
  <c r="CI619" i="1"/>
  <c r="CE611" i="1"/>
  <c r="BS615" i="1"/>
  <c r="BO607" i="1"/>
  <c r="BL570" i="1"/>
  <c r="BL585" i="1"/>
  <c r="BL571" i="1"/>
  <c r="CG575" i="1"/>
  <c r="BX582" i="1"/>
  <c r="BT568" i="1"/>
  <c r="CH540" i="1"/>
  <c r="CH549" i="1"/>
  <c r="CH558" i="1"/>
  <c r="CD546" i="1"/>
  <c r="CD557" i="1"/>
  <c r="BZ545" i="1"/>
  <c r="BZ551" i="1"/>
  <c r="BV557" i="1"/>
  <c r="BV543" i="1"/>
  <c r="BR536" i="1"/>
  <c r="BR558" i="1"/>
  <c r="BN550" i="1"/>
  <c r="BN548" i="1"/>
  <c r="BJ549" i="1"/>
  <c r="BJ551" i="1"/>
  <c r="BJ556" i="1"/>
  <c r="CH548" i="1"/>
  <c r="CH555" i="1"/>
  <c r="CH537" i="1"/>
  <c r="CH546" i="1"/>
  <c r="CD542" i="1"/>
  <c r="CD547" i="1"/>
  <c r="CD536" i="1"/>
  <c r="CD552" i="1"/>
  <c r="CD545" i="1"/>
  <c r="BZ546" i="1"/>
  <c r="BZ553" i="1"/>
  <c r="BZ539" i="1"/>
  <c r="BZ544" i="1"/>
  <c r="BV540" i="1"/>
  <c r="BV545" i="1"/>
  <c r="BV538" i="1"/>
  <c r="BV554" i="1"/>
  <c r="BV547" i="1"/>
  <c r="BR544" i="1"/>
  <c r="BR559" i="1"/>
  <c r="BR537" i="1"/>
  <c r="BR546" i="1"/>
  <c r="BN538" i="1"/>
  <c r="BN551" i="1"/>
  <c r="BN558" i="1"/>
  <c r="BN536" i="1"/>
  <c r="BN552" i="1"/>
  <c r="BN545" i="1"/>
  <c r="BJ537" i="1"/>
  <c r="BJ550" i="1"/>
  <c r="BJ557" i="1"/>
  <c r="BJ539" i="1"/>
  <c r="BJ555" i="1"/>
  <c r="BJ544" i="1"/>
  <c r="BS559" i="1"/>
  <c r="CH547" i="1"/>
  <c r="CH542" i="1"/>
  <c r="CD539" i="1"/>
  <c r="CD559" i="1"/>
  <c r="CD541" i="1"/>
  <c r="BZ538" i="1"/>
  <c r="BZ558" i="1"/>
  <c r="BZ540" i="1"/>
  <c r="BV537" i="1"/>
  <c r="BV544" i="1"/>
  <c r="BV550" i="1"/>
  <c r="BV559" i="1"/>
  <c r="BR551" i="1"/>
  <c r="BR549" i="1"/>
  <c r="BR542" i="1"/>
  <c r="BN543" i="1"/>
  <c r="BN555" i="1"/>
  <c r="BN541" i="1"/>
  <c r="BJ542" i="1"/>
  <c r="BJ554" i="1"/>
  <c r="BJ540" i="1"/>
  <c r="CH551" i="1"/>
  <c r="CH556" i="1"/>
  <c r="CH536" i="1"/>
  <c r="CH541" i="1"/>
  <c r="CH557" i="1"/>
  <c r="CD550" i="1"/>
  <c r="CD555" i="1"/>
  <c r="CD543" i="1"/>
  <c r="CD540" i="1"/>
  <c r="CD556" i="1"/>
  <c r="BZ549" i="1"/>
  <c r="BZ554" i="1"/>
  <c r="BZ542" i="1"/>
  <c r="BZ543" i="1"/>
  <c r="BZ559" i="1"/>
  <c r="BV548" i="1"/>
  <c r="BV553" i="1"/>
  <c r="BV541" i="1"/>
  <c r="BV542" i="1"/>
  <c r="BV558" i="1"/>
  <c r="BR547" i="1"/>
  <c r="BR552" i="1"/>
  <c r="BR540" i="1"/>
  <c r="BR541" i="1"/>
  <c r="BR557" i="1"/>
  <c r="BN546" i="1"/>
  <c r="BN559" i="1"/>
  <c r="BN539" i="1"/>
  <c r="BN540" i="1"/>
  <c r="BN556" i="1"/>
  <c r="BJ545" i="1"/>
  <c r="BJ558" i="1"/>
  <c r="BJ538" i="1"/>
  <c r="BJ543" i="1"/>
  <c r="BJ559" i="1"/>
  <c r="CF522" i="1"/>
  <c r="CF505" i="1"/>
  <c r="CB521" i="1"/>
  <c r="CB514" i="1"/>
  <c r="BX528" i="1"/>
  <c r="BX513" i="1"/>
  <c r="BX507" i="1"/>
  <c r="BT520" i="1"/>
  <c r="BT506" i="1"/>
  <c r="BP526" i="1"/>
  <c r="BP505" i="1"/>
  <c r="BL525" i="1"/>
  <c r="BL518" i="1"/>
  <c r="CH511" i="1"/>
  <c r="CD519" i="1"/>
  <c r="BV527" i="1"/>
  <c r="BR511" i="1"/>
  <c r="BN519" i="1"/>
  <c r="CF510" i="1"/>
  <c r="CF516" i="1"/>
  <c r="CB509" i="1"/>
  <c r="CB515" i="1"/>
  <c r="CB524" i="1"/>
  <c r="BX514" i="1"/>
  <c r="BX523" i="1"/>
  <c r="BT507" i="1"/>
  <c r="BT522" i="1"/>
  <c r="BP506" i="1"/>
  <c r="BP516" i="1"/>
  <c r="BL505" i="1"/>
  <c r="BL515" i="1"/>
  <c r="BL524" i="1"/>
  <c r="CD521" i="1"/>
  <c r="BZ509" i="1"/>
  <c r="BV517" i="1"/>
  <c r="BN525" i="1"/>
  <c r="BJ509" i="1"/>
  <c r="BJ490" i="1"/>
  <c r="BJ486" i="1"/>
  <c r="BJ497" i="1"/>
  <c r="BJ493" i="1"/>
  <c r="BJ477" i="1"/>
  <c r="BJ492" i="1"/>
  <c r="BJ476" i="1"/>
  <c r="BN494" i="1"/>
  <c r="BN478" i="1"/>
  <c r="BN474" i="1"/>
  <c r="BN485" i="1"/>
  <c r="BN477" i="1"/>
  <c r="BN484" i="1"/>
  <c r="BN480" i="1"/>
  <c r="BR486" i="1"/>
  <c r="BR482" i="1"/>
  <c r="BR493" i="1"/>
  <c r="BR485" i="1"/>
  <c r="BR492" i="1"/>
  <c r="BR488" i="1"/>
  <c r="BV494" i="1"/>
  <c r="BV490" i="1"/>
  <c r="BV474" i="1"/>
  <c r="BV493" i="1"/>
  <c r="BV477" i="1"/>
  <c r="BV496" i="1"/>
  <c r="BV480" i="1"/>
  <c r="BV476" i="1"/>
  <c r="BZ482" i="1"/>
  <c r="BZ474" i="1"/>
  <c r="BZ485" i="1"/>
  <c r="BZ481" i="1"/>
  <c r="BZ488" i="1"/>
  <c r="BZ484" i="1"/>
  <c r="CD490" i="1"/>
  <c r="CD482" i="1"/>
  <c r="CD493" i="1"/>
  <c r="CD489" i="1"/>
  <c r="CD484" i="1"/>
  <c r="CD480" i="1"/>
  <c r="CH486" i="1"/>
  <c r="CH478" i="1"/>
  <c r="CH488" i="1"/>
  <c r="CH484" i="1"/>
  <c r="CH483" i="1"/>
  <c r="CH491" i="1"/>
  <c r="BZ487" i="1"/>
  <c r="BV495" i="1"/>
  <c r="BJ487" i="1"/>
  <c r="CH477" i="1"/>
  <c r="CD485" i="1"/>
  <c r="BZ475" i="1"/>
  <c r="BR491" i="1"/>
  <c r="BJ475" i="1"/>
  <c r="CH495" i="1"/>
  <c r="CD479" i="1"/>
  <c r="BV487" i="1"/>
  <c r="BR479" i="1"/>
  <c r="BJ495" i="1"/>
  <c r="CE478" i="1"/>
  <c r="BS493" i="1"/>
  <c r="CB463" i="1"/>
  <c r="BT451" i="1"/>
  <c r="BP443" i="1"/>
  <c r="CF452" i="1"/>
  <c r="CB449" i="1"/>
  <c r="CB460" i="1"/>
  <c r="BT447" i="1"/>
  <c r="BT462" i="1"/>
  <c r="BP452" i="1"/>
  <c r="BL460" i="1"/>
  <c r="CG461" i="1"/>
  <c r="CC452" i="1"/>
  <c r="BY444" i="1"/>
  <c r="BU446" i="1"/>
  <c r="BU465" i="1"/>
  <c r="BQ448" i="1"/>
  <c r="BM462" i="1"/>
  <c r="CF457" i="1"/>
  <c r="BT449" i="1"/>
  <c r="BP457" i="1"/>
  <c r="CF456" i="1"/>
  <c r="BX456" i="1"/>
  <c r="BT448" i="1"/>
  <c r="BT450" i="1"/>
  <c r="BL466" i="1"/>
  <c r="CG466" i="1"/>
  <c r="BY451" i="1"/>
  <c r="BQ445" i="1"/>
  <c r="BM464" i="1"/>
  <c r="BJ412" i="1"/>
  <c r="BJ435" i="1"/>
  <c r="BN433" i="1"/>
  <c r="BN412" i="1"/>
  <c r="BR421" i="1"/>
  <c r="BR428" i="1"/>
  <c r="BR412" i="1"/>
  <c r="BR434" i="1"/>
  <c r="BR427" i="1"/>
  <c r="BR414" i="1"/>
  <c r="BR433" i="1"/>
  <c r="BR417" i="1"/>
  <c r="BR424" i="1"/>
  <c r="BR431" i="1"/>
  <c r="BR426" i="1"/>
  <c r="BR419" i="1"/>
  <c r="BR429" i="1"/>
  <c r="BR413" i="1"/>
  <c r="BR420" i="1"/>
  <c r="BR423" i="1"/>
  <c r="BR418" i="1"/>
  <c r="BR430" i="1"/>
  <c r="BV422" i="1"/>
  <c r="BV429" i="1"/>
  <c r="BV413" i="1"/>
  <c r="BV435" i="1"/>
  <c r="BV420" i="1"/>
  <c r="BV415" i="1"/>
  <c r="BV434" i="1"/>
  <c r="BV418" i="1"/>
  <c r="BV425" i="1"/>
  <c r="BV432" i="1"/>
  <c r="BV427" i="1"/>
  <c r="BV412" i="1"/>
  <c r="BV430" i="1"/>
  <c r="BZ423" i="1"/>
  <c r="BZ430" i="1"/>
  <c r="BZ414" i="1"/>
  <c r="BZ428" i="1"/>
  <c r="BZ421" i="1"/>
  <c r="BZ416" i="1"/>
  <c r="BZ435" i="1"/>
  <c r="BZ419" i="1"/>
  <c r="BZ426" i="1"/>
  <c r="BZ433" i="1"/>
  <c r="BZ420" i="1"/>
  <c r="BZ413" i="1"/>
  <c r="CD420" i="1"/>
  <c r="CD431" i="1"/>
  <c r="CD415" i="1"/>
  <c r="CD429" i="1"/>
  <c r="CD422" i="1"/>
  <c r="CD417" i="1"/>
  <c r="CD432" i="1"/>
  <c r="CD416" i="1"/>
  <c r="CD427" i="1"/>
  <c r="CD434" i="1"/>
  <c r="CD421" i="1"/>
  <c r="CD414" i="1"/>
  <c r="CH421" i="1"/>
  <c r="CH428" i="1"/>
  <c r="CH412" i="1"/>
  <c r="CH430" i="1"/>
  <c r="CH423" i="1"/>
  <c r="CH418" i="1"/>
  <c r="CH433" i="1"/>
  <c r="CH417" i="1"/>
  <c r="CH424" i="1"/>
  <c r="CH435" i="1"/>
  <c r="CH422" i="1"/>
  <c r="CH415" i="1"/>
  <c r="CH434" i="1"/>
  <c r="CH427" i="1"/>
  <c r="CH413" i="1"/>
  <c r="CD433" i="1"/>
  <c r="CD426" i="1"/>
  <c r="CD412" i="1"/>
  <c r="BZ432" i="1"/>
  <c r="BZ425" i="1"/>
  <c r="BZ415" i="1"/>
  <c r="BV431" i="1"/>
  <c r="BV424" i="1"/>
  <c r="BV414" i="1"/>
  <c r="BR415" i="1"/>
  <c r="BN435" i="1"/>
  <c r="CH431" i="1"/>
  <c r="CH416" i="1"/>
  <c r="CH425" i="1"/>
  <c r="CD430" i="1"/>
  <c r="CD419" i="1"/>
  <c r="CD424" i="1"/>
  <c r="BZ429" i="1"/>
  <c r="BZ418" i="1"/>
  <c r="BZ427" i="1"/>
  <c r="BV428" i="1"/>
  <c r="BV417" i="1"/>
  <c r="BV426" i="1"/>
  <c r="BR416" i="1"/>
  <c r="BN434" i="1"/>
  <c r="CH414" i="1"/>
  <c r="CH420" i="1"/>
  <c r="CH429" i="1"/>
  <c r="CD413" i="1"/>
  <c r="CD423" i="1"/>
  <c r="CD428" i="1"/>
  <c r="BZ412" i="1"/>
  <c r="BZ422" i="1"/>
  <c r="BZ431" i="1"/>
  <c r="BV419" i="1"/>
  <c r="BV421" i="1"/>
  <c r="BR422" i="1"/>
  <c r="BR432" i="1"/>
  <c r="BJ434" i="1"/>
  <c r="CI432" i="1"/>
  <c r="CE424" i="1"/>
  <c r="CE426" i="1"/>
  <c r="CE435" i="1"/>
  <c r="CA423" i="1"/>
  <c r="CA425" i="1"/>
  <c r="CA434" i="1"/>
  <c r="BW422" i="1"/>
  <c r="BW424" i="1"/>
  <c r="BW433" i="1"/>
  <c r="BS421" i="1"/>
  <c r="BS427" i="1"/>
  <c r="BS432" i="1"/>
  <c r="BO435" i="1"/>
  <c r="BK434" i="1"/>
  <c r="CI433" i="1"/>
  <c r="CE412" i="1"/>
  <c r="CE432" i="1"/>
  <c r="CA419" i="1"/>
  <c r="CA431" i="1"/>
  <c r="BW418" i="1"/>
  <c r="BW430" i="1"/>
  <c r="BS417" i="1"/>
  <c r="BS429" i="1"/>
  <c r="BK435" i="1"/>
  <c r="BK381" i="1"/>
  <c r="BK399" i="1"/>
  <c r="BO404" i="1"/>
  <c r="BO395" i="1"/>
  <c r="BS394" i="1"/>
  <c r="BS403" i="1"/>
  <c r="BS388" i="1"/>
  <c r="BW384" i="1"/>
  <c r="BW382" i="1"/>
  <c r="BW381" i="1"/>
  <c r="CA397" i="1"/>
  <c r="CA399" i="1"/>
  <c r="CE386" i="1"/>
  <c r="CI394" i="1"/>
  <c r="CI392" i="1"/>
  <c r="CI389" i="1"/>
  <c r="CE400" i="1"/>
  <c r="CA402" i="1"/>
  <c r="BW403" i="1"/>
  <c r="BS402" i="1"/>
  <c r="BK395" i="1"/>
  <c r="CI395" i="1"/>
  <c r="CE384" i="1"/>
  <c r="CA389" i="1"/>
  <c r="BW383" i="1"/>
  <c r="BS382" i="1"/>
  <c r="BK389" i="1"/>
  <c r="CI388" i="1"/>
  <c r="CE403" i="1"/>
  <c r="CA382" i="1"/>
  <c r="BW400" i="1"/>
  <c r="BS399" i="1"/>
  <c r="BK385" i="1"/>
  <c r="BL397" i="1"/>
  <c r="BL350" i="1"/>
  <c r="BL371" i="1"/>
  <c r="BL355" i="1"/>
  <c r="BP368" i="1"/>
  <c r="BP367" i="1"/>
  <c r="BT352" i="1"/>
  <c r="BT373" i="1"/>
  <c r="BX365" i="1"/>
  <c r="BX368" i="1"/>
  <c r="CB350" i="1"/>
  <c r="CB367" i="1"/>
  <c r="CF365" i="1"/>
  <c r="CF356" i="1"/>
  <c r="BX360" i="1"/>
  <c r="CG356" i="1"/>
  <c r="CG354" i="1"/>
  <c r="CC367" i="1"/>
  <c r="BY356" i="1"/>
  <c r="BU373" i="1"/>
  <c r="BQ352" i="1"/>
  <c r="BM371" i="1"/>
  <c r="CD372" i="1"/>
  <c r="BN364" i="1"/>
  <c r="CG363" i="1"/>
  <c r="BQ359" i="1"/>
  <c r="CH332" i="1"/>
  <c r="CH326" i="1"/>
  <c r="CD335" i="1"/>
  <c r="CD324" i="1"/>
  <c r="BZ334" i="1"/>
  <c r="BZ319" i="1"/>
  <c r="BZ324" i="1"/>
  <c r="BV330" i="1"/>
  <c r="BV331" i="1"/>
  <c r="BR332" i="1"/>
  <c r="BR330" i="1"/>
  <c r="BN335" i="1"/>
  <c r="BN324" i="1"/>
  <c r="CI320" i="1"/>
  <c r="CI335" i="1"/>
  <c r="CE321" i="1"/>
  <c r="CE328" i="1"/>
  <c r="CE341" i="1"/>
  <c r="CA332" i="1"/>
  <c r="CA337" i="1"/>
  <c r="BW331" i="1"/>
  <c r="BW321" i="1"/>
  <c r="BS322" i="1"/>
  <c r="BS332" i="1"/>
  <c r="BS321" i="1"/>
  <c r="BO326" i="1"/>
  <c r="BO327" i="1"/>
  <c r="BO338" i="1"/>
  <c r="BK336" i="1"/>
  <c r="BK331" i="1"/>
  <c r="BK342" i="1"/>
  <c r="CH329" i="1"/>
  <c r="CH342" i="1"/>
  <c r="CD319" i="1"/>
  <c r="CD341" i="1"/>
  <c r="BZ338" i="1"/>
  <c r="BZ327" i="1"/>
  <c r="BV341" i="1"/>
  <c r="BV334" i="1"/>
  <c r="BV339" i="1"/>
  <c r="BR329" i="1"/>
  <c r="BR342" i="1"/>
  <c r="BN339" i="1"/>
  <c r="BN341" i="1"/>
  <c r="CI331" i="1"/>
  <c r="CI324" i="1"/>
  <c r="CE322" i="1"/>
  <c r="CA320" i="1"/>
  <c r="CA334" i="1"/>
  <c r="CA323" i="1"/>
  <c r="BW325" i="1"/>
  <c r="BS330" i="1"/>
  <c r="BS334" i="1"/>
  <c r="BO333" i="1"/>
  <c r="BO324" i="1"/>
  <c r="BK332" i="1"/>
  <c r="CH319" i="1"/>
  <c r="CH320" i="1"/>
  <c r="CH335" i="1"/>
  <c r="CD327" i="1"/>
  <c r="CD336" i="1"/>
  <c r="BZ321" i="1"/>
  <c r="BZ333" i="1"/>
  <c r="BV320" i="1"/>
  <c r="BV325" i="1"/>
  <c r="BR319" i="1"/>
  <c r="BR340" i="1"/>
  <c r="BR335" i="1"/>
  <c r="BN323" i="1"/>
  <c r="BN336" i="1"/>
  <c r="BL295" i="1"/>
  <c r="BT311" i="1"/>
  <c r="CB288" i="1"/>
  <c r="BP288" i="1"/>
  <c r="CG292" i="1"/>
  <c r="CC297" i="1"/>
  <c r="BY293" i="1"/>
  <c r="BY303" i="1"/>
  <c r="BM297" i="1"/>
  <c r="CG298" i="1"/>
  <c r="CC290" i="1"/>
  <c r="BU292" i="1"/>
  <c r="BL267" i="1"/>
  <c r="BL258" i="1"/>
  <c r="BL265" i="1"/>
  <c r="BL276" i="1"/>
  <c r="BL279" i="1"/>
  <c r="BL263" i="1"/>
  <c r="BL270" i="1"/>
  <c r="BL261" i="1"/>
  <c r="BL272" i="1"/>
  <c r="BP276" i="1"/>
  <c r="BP280" i="1"/>
  <c r="BP262" i="1"/>
  <c r="BT273" i="1"/>
  <c r="BT270" i="1"/>
  <c r="BT272" i="1"/>
  <c r="BX266" i="1"/>
  <c r="BX257" i="1"/>
  <c r="BX268" i="1"/>
  <c r="BX275" i="1"/>
  <c r="BX278" i="1"/>
  <c r="BX262" i="1"/>
  <c r="CB267" i="1"/>
  <c r="CB258" i="1"/>
  <c r="CB265" i="1"/>
  <c r="CB276" i="1"/>
  <c r="CF268" i="1"/>
  <c r="CF275" i="1"/>
  <c r="CF259" i="1"/>
  <c r="CF273" i="1"/>
  <c r="CF257" i="1"/>
  <c r="CF265" i="1"/>
  <c r="CF263" i="1"/>
  <c r="CF260" i="1"/>
  <c r="CF280" i="1"/>
  <c r="CB280" i="1"/>
  <c r="CB273" i="1"/>
  <c r="CB270" i="1"/>
  <c r="CB271" i="1"/>
  <c r="BX267" i="1"/>
  <c r="BX264" i="1"/>
  <c r="BX261" i="1"/>
  <c r="BX258" i="1"/>
  <c r="BT279" i="1"/>
  <c r="BP264" i="1"/>
  <c r="BL257" i="1"/>
  <c r="BL266" i="1"/>
  <c r="BL275" i="1"/>
  <c r="CF269" i="1"/>
  <c r="CF270" i="1"/>
  <c r="CF267" i="1"/>
  <c r="CF264" i="1"/>
  <c r="CB264" i="1"/>
  <c r="CB257" i="1"/>
  <c r="CB277" i="1"/>
  <c r="CB278" i="1"/>
  <c r="CB275" i="1"/>
  <c r="BX271" i="1"/>
  <c r="BX272" i="1"/>
  <c r="BX265" i="1"/>
  <c r="BX270" i="1"/>
  <c r="BT277" i="1"/>
  <c r="BL264" i="1"/>
  <c r="BL269" i="1"/>
  <c r="BL278" i="1"/>
  <c r="CF277" i="1"/>
  <c r="CF274" i="1"/>
  <c r="CF271" i="1"/>
  <c r="CF272" i="1"/>
  <c r="CB268" i="1"/>
  <c r="CB261" i="1"/>
  <c r="CB262" i="1"/>
  <c r="CB259" i="1"/>
  <c r="CB279" i="1"/>
  <c r="BX279" i="1"/>
  <c r="BX276" i="1"/>
  <c r="BX269" i="1"/>
  <c r="BX274" i="1"/>
  <c r="BP269" i="1"/>
  <c r="BL268" i="1"/>
  <c r="BL273" i="1"/>
  <c r="BL259" i="1"/>
  <c r="BK265" i="1"/>
  <c r="BK257" i="1"/>
  <c r="BW273" i="1"/>
  <c r="BW265" i="1"/>
  <c r="CA265" i="1"/>
  <c r="CA257" i="1"/>
  <c r="CG257" i="1"/>
  <c r="CC267" i="1"/>
  <c r="CC258" i="1"/>
  <c r="BY268" i="1"/>
  <c r="BM276" i="1"/>
  <c r="BL247" i="1"/>
  <c r="BL243" i="1"/>
  <c r="BL239" i="1"/>
  <c r="BL235" i="1"/>
  <c r="BL231" i="1"/>
  <c r="BL227" i="1"/>
  <c r="BL246" i="1"/>
  <c r="BL242" i="1"/>
  <c r="BL238" i="1"/>
  <c r="BL234" i="1"/>
  <c r="BL230" i="1"/>
  <c r="BL226" i="1"/>
  <c r="BL249" i="1"/>
  <c r="BL245" i="1"/>
  <c r="BL241" i="1"/>
  <c r="BL237" i="1"/>
  <c r="BL233" i="1"/>
  <c r="BL229" i="1"/>
  <c r="BP247" i="1"/>
  <c r="BP243" i="1"/>
  <c r="BP239" i="1"/>
  <c r="BP235" i="1"/>
  <c r="BP231" i="1"/>
  <c r="BP227" i="1"/>
  <c r="BP246" i="1"/>
  <c r="BP242" i="1"/>
  <c r="BP238" i="1"/>
  <c r="BP234" i="1"/>
  <c r="BP230" i="1"/>
  <c r="BP226" i="1"/>
  <c r="BP249" i="1"/>
  <c r="BP245" i="1"/>
  <c r="BP241" i="1"/>
  <c r="BP237" i="1"/>
  <c r="BP233" i="1"/>
  <c r="BP229" i="1"/>
  <c r="BT247" i="1"/>
  <c r="BT243" i="1"/>
  <c r="BT239" i="1"/>
  <c r="BT235" i="1"/>
  <c r="BT231" i="1"/>
  <c r="BT227" i="1"/>
  <c r="BT246" i="1"/>
  <c r="BT242" i="1"/>
  <c r="BT238" i="1"/>
  <c r="BT234" i="1"/>
  <c r="BT230" i="1"/>
  <c r="BT226" i="1"/>
  <c r="BT249" i="1"/>
  <c r="BT245" i="1"/>
  <c r="BT241" i="1"/>
  <c r="BT237" i="1"/>
  <c r="BT233" i="1"/>
  <c r="BT229" i="1"/>
  <c r="BX247" i="1"/>
  <c r="BX243" i="1"/>
  <c r="BX239" i="1"/>
  <c r="BX235" i="1"/>
  <c r="BX231" i="1"/>
  <c r="BX227" i="1"/>
  <c r="BX246" i="1"/>
  <c r="BX242" i="1"/>
  <c r="BX238" i="1"/>
  <c r="BX234" i="1"/>
  <c r="BX230" i="1"/>
  <c r="BX226" i="1"/>
  <c r="BX249" i="1"/>
  <c r="BX245" i="1"/>
  <c r="BX241" i="1"/>
  <c r="BX237" i="1"/>
  <c r="BX233" i="1"/>
  <c r="BX229" i="1"/>
  <c r="CB247" i="1"/>
  <c r="CB243" i="1"/>
  <c r="CB239" i="1"/>
  <c r="CB235" i="1"/>
  <c r="CB231" i="1"/>
  <c r="CB227" i="1"/>
  <c r="CB246" i="1"/>
  <c r="CB242" i="1"/>
  <c r="CB238" i="1"/>
  <c r="CB234" i="1"/>
  <c r="CB230" i="1"/>
  <c r="CB226" i="1"/>
  <c r="CB249" i="1"/>
  <c r="CB245" i="1"/>
  <c r="CB241" i="1"/>
  <c r="CB237" i="1"/>
  <c r="CB233" i="1"/>
  <c r="CB229" i="1"/>
  <c r="CF247" i="1"/>
  <c r="CF243" i="1"/>
  <c r="CF239" i="1"/>
  <c r="CF235" i="1"/>
  <c r="CF231" i="1"/>
  <c r="CF227" i="1"/>
  <c r="CF246" i="1"/>
  <c r="CF242" i="1"/>
  <c r="CF238" i="1"/>
  <c r="CF234" i="1"/>
  <c r="CF249" i="1"/>
  <c r="CF245" i="1"/>
  <c r="CF241" i="1"/>
  <c r="CF237" i="1"/>
  <c r="CF233" i="1"/>
  <c r="CF229" i="1"/>
  <c r="CF228" i="1"/>
  <c r="CF240" i="1"/>
  <c r="CB232" i="1"/>
  <c r="CB248" i="1"/>
  <c r="BX240" i="1"/>
  <c r="BT232" i="1"/>
  <c r="BT248" i="1"/>
  <c r="BP240" i="1"/>
  <c r="BL232" i="1"/>
  <c r="BL248" i="1"/>
  <c r="CF230" i="1"/>
  <c r="CF244" i="1"/>
  <c r="CB236" i="1"/>
  <c r="BX228" i="1"/>
  <c r="BX244" i="1"/>
  <c r="BT236" i="1"/>
  <c r="BP228" i="1"/>
  <c r="BP244" i="1"/>
  <c r="BL236" i="1"/>
  <c r="CF232" i="1"/>
  <c r="CF248" i="1"/>
  <c r="CB240" i="1"/>
  <c r="BX232" i="1"/>
  <c r="BX248" i="1"/>
  <c r="BT240" i="1"/>
  <c r="BP232" i="1"/>
  <c r="BP248" i="1"/>
  <c r="BL240" i="1"/>
  <c r="CH226" i="1"/>
  <c r="BJ235" i="1"/>
  <c r="BJ233" i="1"/>
  <c r="BJ236" i="1"/>
  <c r="BJ226" i="1"/>
  <c r="CH214" i="1"/>
  <c r="CH198" i="1"/>
  <c r="CH205" i="1"/>
  <c r="CH212" i="1"/>
  <c r="CH196" i="1"/>
  <c r="CH203" i="1"/>
  <c r="CH218" i="1"/>
  <c r="CH217" i="1"/>
  <c r="CH197" i="1"/>
  <c r="CH200" i="1"/>
  <c r="CH199" i="1"/>
  <c r="CH210" i="1"/>
  <c r="CH213" i="1"/>
  <c r="CH216" i="1"/>
  <c r="CH215" i="1"/>
  <c r="CH195" i="1"/>
  <c r="CH206" i="1"/>
  <c r="CH209" i="1"/>
  <c r="CH208" i="1"/>
  <c r="CH211" i="1"/>
  <c r="CD213" i="1"/>
  <c r="CD197" i="1"/>
  <c r="CD204" i="1"/>
  <c r="CD211" i="1"/>
  <c r="CD195" i="1"/>
  <c r="CD206" i="1"/>
  <c r="CD205" i="1"/>
  <c r="CD208" i="1"/>
  <c r="CD207" i="1"/>
  <c r="CD214" i="1"/>
  <c r="CD201" i="1"/>
  <c r="CD200" i="1"/>
  <c r="CD203" i="1"/>
  <c r="CD210" i="1"/>
  <c r="CD217" i="1"/>
  <c r="CD216" i="1"/>
  <c r="CD196" i="1"/>
  <c r="CD199" i="1"/>
  <c r="CD202" i="1"/>
  <c r="BZ212" i="1"/>
  <c r="BZ196" i="1"/>
  <c r="BZ203" i="1"/>
  <c r="BZ214" i="1"/>
  <c r="BZ198" i="1"/>
  <c r="BZ205" i="1"/>
  <c r="BZ216" i="1"/>
  <c r="BZ215" i="1"/>
  <c r="BZ195" i="1"/>
  <c r="BZ202" i="1"/>
  <c r="BZ201" i="1"/>
  <c r="BZ208" i="1"/>
  <c r="BZ211" i="1"/>
  <c r="BZ218" i="1"/>
  <c r="BZ217" i="1"/>
  <c r="BZ197" i="1"/>
  <c r="BZ204" i="1"/>
  <c r="BZ207" i="1"/>
  <c r="BZ210" i="1"/>
  <c r="BZ213" i="1"/>
  <c r="BV207" i="1"/>
  <c r="BV211" i="1"/>
  <c r="BV214" i="1"/>
  <c r="BV217" i="1"/>
  <c r="BV197" i="1"/>
  <c r="BV196" i="1"/>
  <c r="BV199" i="1"/>
  <c r="BV198" i="1"/>
  <c r="BV212" i="1"/>
  <c r="BV195" i="1"/>
  <c r="BV213" i="1"/>
  <c r="BV208" i="1"/>
  <c r="BV215" i="1"/>
  <c r="BV210" i="1"/>
  <c r="BV205" i="1"/>
  <c r="BV204" i="1"/>
  <c r="BR206" i="1"/>
  <c r="BR213" i="1"/>
  <c r="BR197" i="1"/>
  <c r="BR204" i="1"/>
  <c r="BR211" i="1"/>
  <c r="BR195" i="1"/>
  <c r="BR214" i="1"/>
  <c r="BR217" i="1"/>
  <c r="BR216" i="1"/>
  <c r="BR196" i="1"/>
  <c r="BR199" i="1"/>
  <c r="BR210" i="1"/>
  <c r="BR209" i="1"/>
  <c r="BR212" i="1"/>
  <c r="BR215" i="1"/>
  <c r="BN205" i="1"/>
  <c r="BN212" i="1"/>
  <c r="BN196" i="1"/>
  <c r="BN203" i="1"/>
  <c r="BN214" i="1"/>
  <c r="BN198" i="1"/>
  <c r="BN201" i="1"/>
  <c r="BN204" i="1"/>
  <c r="BN207" i="1"/>
  <c r="BN210" i="1"/>
  <c r="BN217" i="1"/>
  <c r="BN197" i="1"/>
  <c r="BN200" i="1"/>
  <c r="BN199" i="1"/>
  <c r="BN206" i="1"/>
  <c r="BJ198" i="1"/>
  <c r="BJ214" i="1"/>
  <c r="BJ211" i="1"/>
  <c r="BJ204" i="1"/>
  <c r="BJ201" i="1"/>
  <c r="BJ217" i="1"/>
  <c r="BJ202" i="1"/>
  <c r="BJ199" i="1"/>
  <c r="BJ207" i="1"/>
  <c r="BJ208" i="1"/>
  <c r="BJ209" i="1"/>
  <c r="BJ195" i="1"/>
  <c r="BJ206" i="1"/>
  <c r="BJ215" i="1"/>
  <c r="BJ212" i="1"/>
  <c r="BJ213" i="1"/>
  <c r="BJ218" i="1"/>
  <c r="BJ210" i="1"/>
  <c r="BJ196" i="1"/>
  <c r="BJ197" i="1"/>
  <c r="BN218" i="1"/>
  <c r="BN208" i="1"/>
  <c r="BR203" i="1"/>
  <c r="BR201" i="1"/>
  <c r="BR218" i="1"/>
  <c r="BZ209" i="1"/>
  <c r="CD198" i="1"/>
  <c r="CD209" i="1"/>
  <c r="CH202" i="1"/>
  <c r="BJ200" i="1"/>
  <c r="BN195" i="1"/>
  <c r="BN216" i="1"/>
  <c r="BR207" i="1"/>
  <c r="BR205" i="1"/>
  <c r="BV201" i="1"/>
  <c r="BZ206" i="1"/>
  <c r="CD218" i="1"/>
  <c r="CH207" i="1"/>
  <c r="BJ203" i="1"/>
  <c r="CA202" i="1"/>
  <c r="BW204" i="1"/>
  <c r="BK196" i="1"/>
  <c r="BY207" i="1"/>
  <c r="BM184" i="1"/>
  <c r="BM168" i="1"/>
  <c r="BM179" i="1"/>
  <c r="BM186" i="1"/>
  <c r="BM170" i="1"/>
  <c r="BM177" i="1"/>
  <c r="BM180" i="1"/>
  <c r="BM164" i="1"/>
  <c r="BM175" i="1"/>
  <c r="BM182" i="1"/>
  <c r="BM166" i="1"/>
  <c r="BM173" i="1"/>
  <c r="BM176" i="1"/>
  <c r="BM187" i="1"/>
  <c r="BM171" i="1"/>
  <c r="BM178" i="1"/>
  <c r="BM185" i="1"/>
  <c r="BM169" i="1"/>
  <c r="BQ184" i="1"/>
  <c r="BQ179" i="1"/>
  <c r="BQ170" i="1"/>
  <c r="BU187" i="1"/>
  <c r="BU176" i="1"/>
  <c r="BU171" i="1"/>
  <c r="BY168" i="1"/>
  <c r="BY186" i="1"/>
  <c r="CC185" i="1"/>
  <c r="CC187" i="1"/>
  <c r="CC178" i="1"/>
  <c r="CG184" i="1"/>
  <c r="CG179" i="1"/>
  <c r="CG170" i="1"/>
  <c r="BM165" i="1"/>
  <c r="BM183" i="1"/>
  <c r="CC169" i="1"/>
  <c r="BM181" i="1"/>
  <c r="BM172" i="1"/>
  <c r="CI178" i="1"/>
  <c r="CE186" i="1"/>
  <c r="CA185" i="1"/>
  <c r="BW184" i="1"/>
  <c r="BS171" i="1"/>
  <c r="BO177" i="1"/>
  <c r="CI170" i="1"/>
  <c r="CE169" i="1"/>
  <c r="CA168" i="1"/>
  <c r="BW187" i="1"/>
  <c r="BS186" i="1"/>
  <c r="BO185" i="1"/>
  <c r="CH171" i="1"/>
  <c r="CH179" i="1"/>
  <c r="CD171" i="1"/>
  <c r="CD179" i="1"/>
  <c r="CD187" i="1"/>
  <c r="BZ179" i="1"/>
  <c r="BZ187" i="1"/>
  <c r="BV171" i="1"/>
  <c r="BV187" i="1"/>
  <c r="BR171" i="1"/>
  <c r="BR179" i="1"/>
  <c r="BN171" i="1"/>
  <c r="BN179" i="1"/>
  <c r="BN187" i="1"/>
  <c r="BO139" i="1"/>
  <c r="CE139" i="1"/>
  <c r="CE149" i="1"/>
  <c r="BL155" i="1"/>
  <c r="BS146" i="1"/>
  <c r="CE146" i="1"/>
  <c r="CA144" i="1"/>
  <c r="BW156" i="1"/>
  <c r="BW153" i="1"/>
  <c r="BO148" i="1"/>
  <c r="BO137" i="1"/>
  <c r="BO153" i="1"/>
  <c r="BZ151" i="1"/>
  <c r="BZ136" i="1"/>
  <c r="BN143" i="1"/>
  <c r="BN133" i="1"/>
  <c r="BL133" i="1"/>
  <c r="CE150" i="1"/>
  <c r="BO150" i="1"/>
  <c r="CG154" i="1"/>
  <c r="BU136" i="1"/>
  <c r="BS135" i="1"/>
  <c r="BZ147" i="1"/>
  <c r="BN139" i="1"/>
  <c r="CG139" i="1"/>
  <c r="BW142" i="1"/>
  <c r="CA134" i="1"/>
  <c r="BO151" i="1"/>
  <c r="BO155" i="1"/>
  <c r="BW147" i="1"/>
  <c r="CE156" i="1"/>
  <c r="BS137" i="1"/>
  <c r="BO146" i="1"/>
  <c r="BW138" i="1"/>
  <c r="BW140" i="1"/>
  <c r="BO140" i="1"/>
  <c r="BO156" i="1"/>
  <c r="BZ133" i="1"/>
  <c r="BZ141" i="1"/>
  <c r="BN142" i="1"/>
  <c r="BS154" i="1"/>
  <c r="BU143" i="1"/>
  <c r="BZ139" i="1"/>
  <c r="BN137" i="1"/>
  <c r="BQ155" i="1"/>
  <c r="BN145" i="1"/>
  <c r="CA143" i="1"/>
  <c r="CE111" i="1"/>
  <c r="BS111" i="1"/>
  <c r="CH117" i="1"/>
  <c r="CD107" i="1"/>
  <c r="CD116" i="1"/>
  <c r="BZ115" i="1"/>
  <c r="BT123" i="1"/>
  <c r="BV124" i="1"/>
  <c r="BV110" i="1"/>
  <c r="BV107" i="1"/>
  <c r="BV102" i="1"/>
  <c r="BZ125" i="1"/>
  <c r="BZ109" i="1"/>
  <c r="BZ116" i="1"/>
  <c r="BZ107" i="1"/>
  <c r="BZ114" i="1"/>
  <c r="BZ121" i="1"/>
  <c r="BZ112" i="1"/>
  <c r="BZ119" i="1"/>
  <c r="BZ103" i="1"/>
  <c r="CD122" i="1"/>
  <c r="CD106" i="1"/>
  <c r="CD117" i="1"/>
  <c r="CD108" i="1"/>
  <c r="CD115" i="1"/>
  <c r="CD118" i="1"/>
  <c r="CD113" i="1"/>
  <c r="CD120" i="1"/>
  <c r="CD104" i="1"/>
  <c r="CH123" i="1"/>
  <c r="CH107" i="1"/>
  <c r="CH114" i="1"/>
  <c r="CH109" i="1"/>
  <c r="CH116" i="1"/>
  <c r="CH119" i="1"/>
  <c r="CH110" i="1"/>
  <c r="CH121" i="1"/>
  <c r="CH105" i="1"/>
  <c r="BV108" i="1"/>
  <c r="BV117" i="1"/>
  <c r="BV113" i="1"/>
  <c r="CH104" i="1"/>
  <c r="CH113" i="1"/>
  <c r="CH118" i="1"/>
  <c r="CD112" i="1"/>
  <c r="CD121" i="1"/>
  <c r="BZ102" i="1"/>
  <c r="BZ120" i="1"/>
  <c r="BV105" i="1"/>
  <c r="BK113" i="1"/>
  <c r="BK104" i="1"/>
  <c r="BO124" i="1"/>
  <c r="BS125" i="1"/>
  <c r="BS116" i="1"/>
  <c r="BW113" i="1"/>
  <c r="BW108" i="1"/>
  <c r="CA105" i="1"/>
  <c r="CA108" i="1"/>
  <c r="CE113" i="1"/>
  <c r="CE112" i="1"/>
  <c r="CI117" i="1"/>
  <c r="CI120" i="1"/>
  <c r="BV115" i="1"/>
  <c r="BV104" i="1"/>
  <c r="BV116" i="1"/>
  <c r="BV109" i="1"/>
  <c r="BV122" i="1"/>
  <c r="BV111" i="1"/>
  <c r="BV123" i="1"/>
  <c r="CI122" i="1"/>
  <c r="CA114" i="1"/>
  <c r="BS106" i="1"/>
  <c r="BK106" i="1"/>
  <c r="CH120" i="1"/>
  <c r="CH102" i="1"/>
  <c r="CH111" i="1"/>
  <c r="CD119" i="1"/>
  <c r="CD105" i="1"/>
  <c r="CD110" i="1"/>
  <c r="BZ118" i="1"/>
  <c r="BZ104" i="1"/>
  <c r="BZ113" i="1"/>
  <c r="BV119" i="1"/>
  <c r="BW86" i="1"/>
  <c r="CE74" i="1"/>
  <c r="CE82" i="1"/>
  <c r="CE86" i="1"/>
  <c r="CE90" i="1"/>
  <c r="CI80" i="1"/>
  <c r="CI86" i="1"/>
  <c r="CI91" i="1"/>
  <c r="BL73" i="1"/>
  <c r="BL74" i="1"/>
  <c r="BL85" i="1"/>
  <c r="BL92" i="1"/>
  <c r="BN91" i="1"/>
  <c r="BP81" i="1"/>
  <c r="BP82" i="1"/>
  <c r="BP93" i="1"/>
  <c r="BR88" i="1"/>
  <c r="BT73" i="1"/>
  <c r="BT74" i="1"/>
  <c r="BT89" i="1"/>
  <c r="BT92" i="1"/>
  <c r="BW82" i="1"/>
  <c r="CA76" i="1"/>
  <c r="CA79" i="1"/>
  <c r="CA81" i="1"/>
  <c r="CG88" i="1"/>
  <c r="BW73" i="1"/>
  <c r="BW71" i="1"/>
  <c r="CE72" i="1"/>
  <c r="CE80" i="1"/>
  <c r="CE84" i="1"/>
  <c r="CE88" i="1"/>
  <c r="CE92" i="1"/>
  <c r="CI72" i="1"/>
  <c r="CI78" i="1"/>
  <c r="CI83" i="1"/>
  <c r="CI88" i="1"/>
  <c r="BL77" i="1"/>
  <c r="BL81" i="1"/>
  <c r="BL82" i="1"/>
  <c r="BP73" i="1"/>
  <c r="BP74" i="1"/>
  <c r="BP85" i="1"/>
  <c r="BP89" i="1"/>
  <c r="BT77" i="1"/>
  <c r="BT81" i="1"/>
  <c r="BT82" i="1"/>
  <c r="BW78" i="1"/>
  <c r="BW83" i="1"/>
  <c r="BY72" i="1"/>
  <c r="CA72" i="1"/>
  <c r="CA73" i="1"/>
  <c r="CA82" i="1"/>
  <c r="CA88" i="1"/>
  <c r="CH60" i="1"/>
  <c r="CD45" i="1"/>
  <c r="BM46" i="1"/>
  <c r="BM55" i="1"/>
  <c r="BQ40" i="1"/>
  <c r="BQ47" i="1"/>
  <c r="BU45" i="1"/>
  <c r="BU50" i="1"/>
  <c r="BU58" i="1"/>
  <c r="BZ49" i="1"/>
  <c r="BM45" i="1"/>
  <c r="BM50" i="1"/>
  <c r="BM58" i="1"/>
  <c r="BQ48" i="1"/>
  <c r="BQ53" i="1"/>
  <c r="BU46" i="1"/>
  <c r="BM13" i="1"/>
  <c r="BM28" i="1"/>
  <c r="BM22" i="1"/>
  <c r="BM20" i="1"/>
  <c r="BQ13" i="1"/>
  <c r="BQ11" i="1"/>
  <c r="BU27" i="1"/>
  <c r="BU17" i="1"/>
  <c r="BU29" i="1"/>
  <c r="BY19" i="1"/>
  <c r="BY17" i="1"/>
  <c r="BY18" i="1"/>
  <c r="CC16" i="1"/>
  <c r="CC21" i="1"/>
  <c r="CC22" i="1"/>
  <c r="CG19" i="1"/>
  <c r="CG16" i="1"/>
  <c r="CG9" i="1"/>
  <c r="BQ10" i="1"/>
  <c r="BQ23" i="1"/>
  <c r="BM15" i="1"/>
  <c r="BQ9" i="1"/>
  <c r="BU13" i="1"/>
  <c r="BY14" i="1"/>
  <c r="CC27" i="1"/>
  <c r="CG17" i="1"/>
  <c r="BV20" i="1"/>
  <c r="CD17" i="1"/>
  <c r="BQ18" i="1"/>
  <c r="BZ17" i="1"/>
  <c r="BM14" i="1"/>
  <c r="BQ27" i="1"/>
  <c r="BN31" i="1"/>
  <c r="BM31" i="1"/>
  <c r="BU25" i="1"/>
  <c r="BY9" i="1"/>
  <c r="CC25" i="1"/>
  <c r="BM27" i="1"/>
  <c r="BQ19" i="1"/>
  <c r="BM26" i="1"/>
  <c r="BQ15" i="1"/>
  <c r="BU16" i="1"/>
  <c r="BY30" i="1"/>
  <c r="CC10" i="1"/>
  <c r="CG22" i="1"/>
  <c r="CA29" i="1"/>
  <c r="CH850" i="1"/>
  <c r="CH857" i="1"/>
  <c r="CH868" i="1"/>
  <c r="CH852" i="1"/>
  <c r="CH867" i="1"/>
  <c r="CH863" i="1"/>
  <c r="BP850" i="1"/>
  <c r="CH860" i="1"/>
  <c r="CB857" i="1"/>
  <c r="CB849" i="1"/>
  <c r="CB863" i="1"/>
  <c r="CB860" i="1"/>
  <c r="CB851" i="1"/>
  <c r="CB868" i="1"/>
  <c r="CB861" i="1"/>
  <c r="CB854" i="1"/>
  <c r="CB866" i="1"/>
  <c r="CB859" i="1"/>
  <c r="CI846" i="1"/>
  <c r="BP853" i="1"/>
  <c r="CB853" i="1"/>
  <c r="BP854" i="1"/>
  <c r="BP848" i="1"/>
  <c r="CE848" i="1"/>
  <c r="CH864" i="1"/>
  <c r="CB856" i="1"/>
  <c r="BR852" i="1"/>
  <c r="BR865" i="1"/>
  <c r="BR854" i="1"/>
  <c r="BR864" i="1"/>
  <c r="BR858" i="1"/>
  <c r="BR861" i="1"/>
  <c r="BV853" i="1"/>
  <c r="BV858" i="1"/>
  <c r="BV862" i="1"/>
  <c r="BV865" i="1"/>
  <c r="BV847" i="1"/>
  <c r="BV850" i="1"/>
  <c r="BY861" i="1"/>
  <c r="BY860" i="1"/>
  <c r="CF867" i="1"/>
  <c r="CF855" i="1"/>
  <c r="CF849" i="1"/>
  <c r="CF860" i="1"/>
  <c r="CF846" i="1"/>
  <c r="CF866" i="1"/>
  <c r="CF864" i="1"/>
  <c r="CF852" i="1"/>
  <c r="CF861" i="1"/>
  <c r="CF859" i="1"/>
  <c r="BP863" i="1"/>
  <c r="BP859" i="1"/>
  <c r="BP855" i="1"/>
  <c r="BP864" i="1"/>
  <c r="BP868" i="1"/>
  <c r="BP862" i="1"/>
  <c r="BP866" i="1"/>
  <c r="BP865" i="1"/>
  <c r="BP858" i="1"/>
  <c r="BP847" i="1"/>
  <c r="BP867" i="1"/>
  <c r="CH851" i="1"/>
  <c r="BP851" i="1"/>
  <c r="BP869" i="1"/>
  <c r="BU869" i="1"/>
  <c r="BU848" i="1"/>
  <c r="BU852" i="1"/>
  <c r="CE865" i="1"/>
  <c r="BP856" i="1"/>
  <c r="CB852" i="1"/>
  <c r="CB850" i="1"/>
  <c r="CB869" i="1"/>
  <c r="BP849" i="1"/>
  <c r="CE859" i="1"/>
  <c r="CH869" i="1"/>
  <c r="BU865" i="1"/>
  <c r="CB846" i="1"/>
  <c r="BP846" i="1"/>
  <c r="CI852" i="1"/>
  <c r="BL854" i="1"/>
  <c r="BL857" i="1"/>
  <c r="BL847" i="1"/>
  <c r="BL869" i="1"/>
  <c r="BL858" i="1"/>
  <c r="BL868" i="1"/>
  <c r="BL866" i="1"/>
  <c r="BL862" i="1"/>
  <c r="BL864" i="1"/>
  <c r="BL849" i="1"/>
  <c r="BL867" i="1"/>
  <c r="BO869" i="1"/>
  <c r="BS869" i="1"/>
  <c r="CA648" i="1"/>
  <c r="CF632" i="1"/>
  <c r="CF649" i="1"/>
  <c r="CB631" i="1"/>
  <c r="CB636" i="1"/>
  <c r="BX650" i="1"/>
  <c r="BX630" i="1"/>
  <c r="BT644" i="1"/>
  <c r="BT629" i="1"/>
  <c r="BP643" i="1"/>
  <c r="BP648" i="1"/>
  <c r="BP642" i="1"/>
  <c r="BL642" i="1"/>
  <c r="BL652" i="1"/>
  <c r="CE632" i="1"/>
  <c r="CH638" i="1"/>
  <c r="CH644" i="1"/>
  <c r="CH652" i="1"/>
  <c r="CD637" i="1"/>
  <c r="CD643" i="1"/>
  <c r="CD652" i="1"/>
  <c r="BZ644" i="1"/>
  <c r="BZ642" i="1"/>
  <c r="BZ651" i="1"/>
  <c r="BV643" i="1"/>
  <c r="BV641" i="1"/>
  <c r="BV650" i="1"/>
  <c r="BR642" i="1"/>
  <c r="BR644" i="1"/>
  <c r="BR649" i="1"/>
  <c r="BN633" i="1"/>
  <c r="BN639" i="1"/>
  <c r="BN648" i="1"/>
  <c r="BJ632" i="1"/>
  <c r="BJ638" i="1"/>
  <c r="BJ647" i="1"/>
  <c r="CF635" i="1"/>
  <c r="CF640" i="1"/>
  <c r="CB634" i="1"/>
  <c r="CB640" i="1"/>
  <c r="BX638" i="1"/>
  <c r="BX639" i="1"/>
  <c r="BT637" i="1"/>
  <c r="BT638" i="1"/>
  <c r="BP644" i="1"/>
  <c r="BP630" i="1"/>
  <c r="BL640" i="1"/>
  <c r="BL629" i="1"/>
  <c r="CF518" i="1"/>
  <c r="CF523" i="1"/>
  <c r="CF520" i="1"/>
  <c r="CF525" i="1"/>
  <c r="CB510" i="1"/>
  <c r="CB517" i="1"/>
  <c r="CB519" i="1"/>
  <c r="CB512" i="1"/>
  <c r="CB528" i="1"/>
  <c r="BX516" i="1"/>
  <c r="BX521" i="1"/>
  <c r="BX518" i="1"/>
  <c r="BX527" i="1"/>
  <c r="BT508" i="1"/>
  <c r="BT515" i="1"/>
  <c r="BT517" i="1"/>
  <c r="BT510" i="1"/>
  <c r="BT526" i="1"/>
  <c r="BP514" i="1"/>
  <c r="BP527" i="1"/>
  <c r="BP520" i="1"/>
  <c r="BP525" i="1"/>
  <c r="BL506" i="1"/>
  <c r="BL513" i="1"/>
  <c r="BL519" i="1"/>
  <c r="BL512" i="1"/>
  <c r="BL528" i="1"/>
  <c r="CH518" i="1"/>
  <c r="CD524" i="1"/>
  <c r="CD507" i="1"/>
  <c r="BZ516" i="1"/>
  <c r="BV522" i="1"/>
  <c r="BV505" i="1"/>
  <c r="BR514" i="1"/>
  <c r="BN528" i="1"/>
  <c r="BN507" i="1"/>
  <c r="BJ520" i="1"/>
  <c r="CF514" i="1"/>
  <c r="CF527" i="1"/>
  <c r="CF512" i="1"/>
  <c r="CF528" i="1"/>
  <c r="CB513" i="1"/>
  <c r="CB506" i="1"/>
  <c r="CB511" i="1"/>
  <c r="CB527" i="1"/>
  <c r="BX525" i="1"/>
  <c r="BX505" i="1"/>
  <c r="BX510" i="1"/>
  <c r="BT519" i="1"/>
  <c r="BT524" i="1"/>
  <c r="BT512" i="1"/>
  <c r="BT525" i="1"/>
  <c r="BP518" i="1"/>
  <c r="BP523" i="1"/>
  <c r="BP512" i="1"/>
  <c r="BP528" i="1"/>
  <c r="BL517" i="1"/>
  <c r="BL510" i="1"/>
  <c r="BL511" i="1"/>
  <c r="BL527" i="1"/>
  <c r="CH525" i="1"/>
  <c r="CD517" i="1"/>
  <c r="BZ523" i="1"/>
  <c r="BZ506" i="1"/>
  <c r="BR521" i="1"/>
  <c r="BR508" i="1"/>
  <c r="BJ527" i="1"/>
  <c r="BJ506" i="1"/>
  <c r="BY475" i="1"/>
  <c r="CI486" i="1"/>
  <c r="CG488" i="1"/>
  <c r="BU494" i="1"/>
  <c r="BN390" i="1"/>
  <c r="BR386" i="1"/>
  <c r="BZ383" i="1"/>
  <c r="CH401" i="1"/>
  <c r="BV404" i="1"/>
  <c r="BX400" i="1"/>
  <c r="CB396" i="1"/>
  <c r="CD371" i="1"/>
  <c r="BV359" i="1"/>
  <c r="BN355" i="1"/>
  <c r="BJ355" i="1"/>
  <c r="BJ371" i="1"/>
  <c r="CF362" i="1"/>
  <c r="CB359" i="1"/>
  <c r="CB370" i="1"/>
  <c r="BX364" i="1"/>
  <c r="BT365" i="1"/>
  <c r="BT372" i="1"/>
  <c r="BP362" i="1"/>
  <c r="BL363" i="1"/>
  <c r="BL370" i="1"/>
  <c r="CH361" i="1"/>
  <c r="BZ365" i="1"/>
  <c r="BR361" i="1"/>
  <c r="BJ353" i="1"/>
  <c r="BJ369" i="1"/>
  <c r="CF354" i="1"/>
  <c r="CB356" i="1"/>
  <c r="BX367" i="1"/>
  <c r="BT361" i="1"/>
  <c r="BT371" i="1"/>
  <c r="BP354" i="1"/>
  <c r="BL352" i="1"/>
  <c r="CH331" i="1"/>
  <c r="CH338" i="1"/>
  <c r="CH341" i="1"/>
  <c r="CH333" i="1"/>
  <c r="CH322" i="1"/>
  <c r="CH339" i="1"/>
  <c r="CD333" i="1"/>
  <c r="CD323" i="1"/>
  <c r="CD320" i="1"/>
  <c r="CD334" i="1"/>
  <c r="CD321" i="1"/>
  <c r="CD342" i="1"/>
  <c r="BZ332" i="1"/>
  <c r="BZ342" i="1"/>
  <c r="BZ339" i="1"/>
  <c r="BZ331" i="1"/>
  <c r="BZ320" i="1"/>
  <c r="BZ341" i="1"/>
  <c r="BV333" i="1"/>
  <c r="BV321" i="1"/>
  <c r="BV326" i="1"/>
  <c r="BV336" i="1"/>
  <c r="BV327" i="1"/>
  <c r="BV340" i="1"/>
  <c r="BR331" i="1"/>
  <c r="BR338" i="1"/>
  <c r="BR328" i="1"/>
  <c r="BR333" i="1"/>
  <c r="BR326" i="1"/>
  <c r="BR339" i="1"/>
  <c r="BN333" i="1"/>
  <c r="BN319" i="1"/>
  <c r="BN320" i="1"/>
  <c r="BN334" i="1"/>
  <c r="BN325" i="1"/>
  <c r="BN342" i="1"/>
  <c r="BJ341" i="1"/>
  <c r="CH323" i="1"/>
  <c r="CH334" i="1"/>
  <c r="CH324" i="1"/>
  <c r="CH325" i="1"/>
  <c r="CH337" i="1"/>
  <c r="CD326" i="1"/>
  <c r="CD337" i="1"/>
  <c r="CD331" i="1"/>
  <c r="CD328" i="1"/>
  <c r="CD338" i="1"/>
  <c r="BZ325" i="1"/>
  <c r="BZ336" i="1"/>
  <c r="BZ326" i="1"/>
  <c r="BZ323" i="1"/>
  <c r="BZ335" i="1"/>
  <c r="BV324" i="1"/>
  <c r="BV337" i="1"/>
  <c r="BV329" i="1"/>
  <c r="BV332" i="1"/>
  <c r="BV319" i="1"/>
  <c r="BR323" i="1"/>
  <c r="BR334" i="1"/>
  <c r="BR320" i="1"/>
  <c r="BR325" i="1"/>
  <c r="BR337" i="1"/>
  <c r="BN326" i="1"/>
  <c r="BN337" i="1"/>
  <c r="BN327" i="1"/>
  <c r="BN328" i="1"/>
  <c r="BN338" i="1"/>
  <c r="BJ319" i="1"/>
  <c r="CA836" i="1"/>
  <c r="BX834" i="1"/>
  <c r="BP821" i="1"/>
  <c r="BL836" i="1"/>
  <c r="CH787" i="1"/>
  <c r="CD784" i="1"/>
  <c r="CD793" i="1"/>
  <c r="BZ788" i="1"/>
  <c r="BZ802" i="1"/>
  <c r="BV795" i="1"/>
  <c r="BR789" i="1"/>
  <c r="BR798" i="1"/>
  <c r="BN796" i="1"/>
  <c r="BN803" i="1"/>
  <c r="BJ785" i="1"/>
  <c r="BX835" i="1"/>
  <c r="BT815" i="1"/>
  <c r="BT816" i="1"/>
  <c r="CH789" i="1"/>
  <c r="CH788" i="1"/>
  <c r="CD802" i="1"/>
  <c r="BZ807" i="1"/>
  <c r="BZ785" i="1"/>
  <c r="BV786" i="1"/>
  <c r="BV789" i="1"/>
  <c r="BR807" i="1"/>
  <c r="BN784" i="1"/>
  <c r="BN790" i="1"/>
  <c r="BJ805" i="1"/>
  <c r="BJ790" i="1"/>
  <c r="CC784" i="1"/>
  <c r="CF797" i="1"/>
  <c r="BS826" i="1"/>
  <c r="BQ788" i="1"/>
  <c r="BZ835" i="1"/>
  <c r="BP790" i="1"/>
  <c r="BN837" i="1"/>
  <c r="CE818" i="1"/>
  <c r="CF792" i="1"/>
  <c r="BX804" i="1"/>
  <c r="CE817" i="1"/>
  <c r="CF817" i="1"/>
  <c r="CF819" i="1"/>
  <c r="CB832" i="1"/>
  <c r="BL823" i="1"/>
  <c r="CF822" i="1"/>
  <c r="CH797" i="1"/>
  <c r="CH807" i="1"/>
  <c r="CH800" i="1"/>
  <c r="CD806" i="1"/>
  <c r="CD791" i="1"/>
  <c r="BZ793" i="1"/>
  <c r="BZ800" i="1"/>
  <c r="BV798" i="1"/>
  <c r="BV791" i="1"/>
  <c r="BR793" i="1"/>
  <c r="BR787" i="1"/>
  <c r="BR800" i="1"/>
  <c r="BN798" i="1"/>
  <c r="BN791" i="1"/>
  <c r="BJ793" i="1"/>
  <c r="BJ796" i="1"/>
  <c r="CC796" i="1"/>
  <c r="BL804" i="1"/>
  <c r="BL788" i="1"/>
  <c r="BL801" i="1"/>
  <c r="BL790" i="1"/>
  <c r="BL793" i="1"/>
  <c r="BL800" i="1"/>
  <c r="BL787" i="1"/>
  <c r="BL806" i="1"/>
  <c r="BL789" i="1"/>
  <c r="BL796" i="1"/>
  <c r="BL803" i="1"/>
  <c r="BL786" i="1"/>
  <c r="BL795" i="1"/>
  <c r="BL798" i="1"/>
  <c r="BP805" i="1"/>
  <c r="BP794" i="1"/>
  <c r="BP784" i="1"/>
  <c r="BP807" i="1"/>
  <c r="BP801" i="1"/>
  <c r="BP785" i="1"/>
  <c r="BP800" i="1"/>
  <c r="BP806" i="1"/>
  <c r="BP792" i="1"/>
  <c r="BP797" i="1"/>
  <c r="BP799" i="1"/>
  <c r="BP803" i="1"/>
  <c r="BP788" i="1"/>
  <c r="BT806" i="1"/>
  <c r="BT790" i="1"/>
  <c r="BT803" i="1"/>
  <c r="BT785" i="1"/>
  <c r="BT795" i="1"/>
  <c r="BT802" i="1"/>
  <c r="BT789" i="1"/>
  <c r="BT793" i="1"/>
  <c r="BT784" i="1"/>
  <c r="BT798" i="1"/>
  <c r="BT805" i="1"/>
  <c r="BT788" i="1"/>
  <c r="BT797" i="1"/>
  <c r="BT800" i="1"/>
  <c r="BX807" i="1"/>
  <c r="BX796" i="1"/>
  <c r="BX786" i="1"/>
  <c r="BX789" i="1"/>
  <c r="BX803" i="1"/>
  <c r="BX787" i="1"/>
  <c r="BX802" i="1"/>
  <c r="BX788" i="1"/>
  <c r="BX806" i="1"/>
  <c r="BX799" i="1"/>
  <c r="BX801" i="1"/>
  <c r="BX784" i="1"/>
  <c r="BX794" i="1"/>
  <c r="CB804" i="1"/>
  <c r="CB788" i="1"/>
  <c r="CB805" i="1"/>
  <c r="CB798" i="1"/>
  <c r="CB801" i="1"/>
  <c r="CB800" i="1"/>
  <c r="CB791" i="1"/>
  <c r="CB794" i="1"/>
  <c r="CB797" i="1"/>
  <c r="CB796" i="1"/>
  <c r="CB807" i="1"/>
  <c r="CB790" i="1"/>
  <c r="CB803" i="1"/>
  <c r="CF805" i="1"/>
  <c r="CF789" i="1"/>
  <c r="CF802" i="1"/>
  <c r="CF807" i="1"/>
  <c r="CF790" i="1"/>
  <c r="CF785" i="1"/>
  <c r="CF784" i="1"/>
  <c r="CF788" i="1"/>
  <c r="CF796" i="1"/>
  <c r="BJ816" i="1"/>
  <c r="BJ820" i="1"/>
  <c r="CD836" i="1"/>
  <c r="BZ837" i="1"/>
  <c r="BJ833" i="1"/>
  <c r="CF794" i="1"/>
  <c r="CF786" i="1"/>
  <c r="CB785" i="1"/>
  <c r="CB789" i="1"/>
  <c r="BX793" i="1"/>
  <c r="BT787" i="1"/>
  <c r="BP787" i="1"/>
  <c r="BP793" i="1"/>
  <c r="BV820" i="1"/>
  <c r="CF787" i="1"/>
  <c r="CF800" i="1"/>
  <c r="CB786" i="1"/>
  <c r="BX790" i="1"/>
  <c r="BT799" i="1"/>
  <c r="BT804" i="1"/>
  <c r="BL797" i="1"/>
  <c r="BL802" i="1"/>
  <c r="CH823" i="1"/>
  <c r="BZ819" i="1"/>
  <c r="CF791" i="1"/>
  <c r="CF803" i="1"/>
  <c r="CB802" i="1"/>
  <c r="CB792" i="1"/>
  <c r="BX800" i="1"/>
  <c r="BT794" i="1"/>
  <c r="BP798" i="1"/>
  <c r="BL794" i="1"/>
  <c r="BW822" i="1"/>
  <c r="CF827" i="1"/>
  <c r="CF838" i="1"/>
  <c r="CF835" i="1"/>
  <c r="BT835" i="1"/>
  <c r="BT818" i="1"/>
  <c r="BP830" i="1"/>
  <c r="CH799" i="1"/>
  <c r="CH790" i="1"/>
  <c r="CH785" i="1"/>
  <c r="CH784" i="1"/>
  <c r="CD785" i="1"/>
  <c r="CD801" i="1"/>
  <c r="CD792" i="1"/>
  <c r="BZ796" i="1"/>
  <c r="BZ787" i="1"/>
  <c r="BZ805" i="1"/>
  <c r="BZ786" i="1"/>
  <c r="BV799" i="1"/>
  <c r="BV794" i="1"/>
  <c r="BV792" i="1"/>
  <c r="BR795" i="1"/>
  <c r="BR806" i="1"/>
  <c r="BR801" i="1"/>
  <c r="BR784" i="1"/>
  <c r="BN801" i="1"/>
  <c r="BN793" i="1"/>
  <c r="BN804" i="1"/>
  <c r="BJ804" i="1"/>
  <c r="BJ787" i="1"/>
  <c r="BJ799" i="1"/>
  <c r="BJ786" i="1"/>
  <c r="BM802" i="1"/>
  <c r="BU802" i="1"/>
  <c r="CC802" i="1"/>
  <c r="BW832" i="1"/>
  <c r="BJ798" i="1"/>
  <c r="BJ797" i="1"/>
  <c r="BJ800" i="1"/>
  <c r="BJ789" i="1"/>
  <c r="BJ792" i="1"/>
  <c r="BJ803" i="1"/>
  <c r="BN799" i="1"/>
  <c r="BN806" i="1"/>
  <c r="BN789" i="1"/>
  <c r="BN792" i="1"/>
  <c r="BN802" i="1"/>
  <c r="BN785" i="1"/>
  <c r="BR796" i="1"/>
  <c r="BR799" i="1"/>
  <c r="BR802" i="1"/>
  <c r="BR785" i="1"/>
  <c r="BR791" i="1"/>
  <c r="BR794" i="1"/>
  <c r="BV797" i="1"/>
  <c r="BV807" i="1"/>
  <c r="BV790" i="1"/>
  <c r="BV784" i="1"/>
  <c r="BV800" i="1"/>
  <c r="BV803" i="1"/>
  <c r="BZ798" i="1"/>
  <c r="BZ801" i="1"/>
  <c r="BZ784" i="1"/>
  <c r="BZ789" i="1"/>
  <c r="BZ792" i="1"/>
  <c r="BZ795" i="1"/>
  <c r="CD799" i="1"/>
  <c r="CD794" i="1"/>
  <c r="CD797" i="1"/>
  <c r="CD800" i="1"/>
  <c r="CD786" i="1"/>
  <c r="CD789" i="1"/>
  <c r="CH796" i="1"/>
  <c r="CH803" i="1"/>
  <c r="CH786" i="1"/>
  <c r="CH805" i="1"/>
  <c r="CH795" i="1"/>
  <c r="CH798" i="1"/>
  <c r="BL820" i="1"/>
  <c r="BL817" i="1"/>
  <c r="BP837" i="1"/>
  <c r="BT828" i="1"/>
  <c r="BT825" i="1"/>
  <c r="BT829" i="1"/>
  <c r="BX819" i="1"/>
  <c r="CB838" i="1"/>
  <c r="CB816" i="1"/>
  <c r="CF815" i="1"/>
  <c r="CF824" i="1"/>
  <c r="CF816" i="1"/>
  <c r="CF826" i="1"/>
  <c r="CF821" i="1"/>
  <c r="CB836" i="1"/>
  <c r="BX821" i="1"/>
  <c r="BT836" i="1"/>
  <c r="BP825" i="1"/>
  <c r="CF828" i="1"/>
  <c r="CB828" i="1"/>
  <c r="BX817" i="1"/>
  <c r="CH794" i="1"/>
  <c r="CH806" i="1"/>
  <c r="CH801" i="1"/>
  <c r="CH792" i="1"/>
  <c r="CD790" i="1"/>
  <c r="CD805" i="1"/>
  <c r="CD796" i="1"/>
  <c r="CD787" i="1"/>
  <c r="CD807" i="1"/>
  <c r="BZ791" i="1"/>
  <c r="BZ803" i="1"/>
  <c r="BZ799" i="1"/>
  <c r="BZ794" i="1"/>
  <c r="BV804" i="1"/>
  <c r="BV787" i="1"/>
  <c r="BV796" i="1"/>
  <c r="BV785" i="1"/>
  <c r="BV805" i="1"/>
  <c r="BR790" i="1"/>
  <c r="BR786" i="1"/>
  <c r="BR797" i="1"/>
  <c r="BR792" i="1"/>
  <c r="BN786" i="1"/>
  <c r="BN797" i="1"/>
  <c r="BN788" i="1"/>
  <c r="BN787" i="1"/>
  <c r="BN807" i="1"/>
  <c r="BJ791" i="1"/>
  <c r="BJ784" i="1"/>
  <c r="BJ795" i="1"/>
  <c r="BJ794" i="1"/>
  <c r="BJ824" i="1"/>
  <c r="BJ825" i="1"/>
  <c r="BJ834" i="1"/>
  <c r="BJ838" i="1"/>
  <c r="BJ837" i="1"/>
  <c r="BJ821" i="1"/>
  <c r="BJ819" i="1"/>
  <c r="BN838" i="1"/>
  <c r="BN824" i="1"/>
  <c r="BN834" i="1"/>
  <c r="BN836" i="1"/>
  <c r="BN827" i="1"/>
  <c r="BN828" i="1"/>
  <c r="BR832" i="1"/>
  <c r="BR819" i="1"/>
  <c r="BR833" i="1"/>
  <c r="BR817" i="1"/>
  <c r="BR820" i="1"/>
  <c r="BV830" i="1"/>
  <c r="BV822" i="1"/>
  <c r="BV821" i="1"/>
  <c r="BV826" i="1"/>
  <c r="BV835" i="1"/>
  <c r="BV819" i="1"/>
  <c r="BZ827" i="1"/>
  <c r="BZ829" i="1"/>
  <c r="BZ836" i="1"/>
  <c r="BZ822" i="1"/>
  <c r="CD835" i="1"/>
  <c r="CD830" i="1"/>
  <c r="CD817" i="1"/>
  <c r="CD820" i="1"/>
  <c r="CD822" i="1"/>
  <c r="CH816" i="1"/>
  <c r="CH838" i="1"/>
  <c r="CH819" i="1"/>
  <c r="CH834" i="1"/>
  <c r="CH835" i="1"/>
  <c r="CH828" i="1"/>
  <c r="CH833" i="1"/>
  <c r="CD823" i="1"/>
  <c r="CD825" i="1"/>
  <c r="BZ821" i="1"/>
  <c r="BV816" i="1"/>
  <c r="BV831" i="1"/>
  <c r="BR828" i="1"/>
  <c r="BR831" i="1"/>
  <c r="BN820" i="1"/>
  <c r="BJ818" i="1"/>
  <c r="CH822" i="1"/>
  <c r="CD838" i="1"/>
  <c r="BJ832" i="1"/>
  <c r="BK831" i="1"/>
  <c r="BK827" i="1"/>
  <c r="BK823" i="1"/>
  <c r="BO821" i="1"/>
  <c r="BO819" i="1"/>
  <c r="BS833" i="1"/>
  <c r="BS825" i="1"/>
  <c r="BS835" i="1"/>
  <c r="BW834" i="1"/>
  <c r="BW830" i="1"/>
  <c r="CA829" i="1"/>
  <c r="CA837" i="1"/>
  <c r="CA816" i="1"/>
  <c r="CE828" i="1"/>
  <c r="CE835" i="1"/>
  <c r="CI835" i="1"/>
  <c r="CI837" i="1"/>
  <c r="CI836" i="1"/>
  <c r="BW823" i="1"/>
  <c r="CH815" i="1"/>
  <c r="CH817" i="1"/>
  <c r="CH837" i="1"/>
  <c r="CD828" i="1"/>
  <c r="CD829" i="1"/>
  <c r="BZ823" i="1"/>
  <c r="BZ825" i="1"/>
  <c r="BV838" i="1"/>
  <c r="BV836" i="1"/>
  <c r="BR824" i="1"/>
  <c r="BR834" i="1"/>
  <c r="BR836" i="1"/>
  <c r="BN826" i="1"/>
  <c r="BN821" i="1"/>
  <c r="BJ823" i="1"/>
  <c r="CE826" i="1"/>
  <c r="BW816" i="1"/>
  <c r="BO835" i="1"/>
  <c r="BZ816" i="1"/>
  <c r="BV832" i="1"/>
  <c r="BN819" i="1"/>
  <c r="CA815" i="1"/>
  <c r="BK815" i="1"/>
  <c r="CH818" i="1"/>
  <c r="CH820" i="1"/>
  <c r="CH821" i="1"/>
  <c r="CD831" i="1"/>
  <c r="CD834" i="1"/>
  <c r="CD837" i="1"/>
  <c r="BZ831" i="1"/>
  <c r="BZ833" i="1"/>
  <c r="BV815" i="1"/>
  <c r="BV825" i="1"/>
  <c r="BR835" i="1"/>
  <c r="BR815" i="1"/>
  <c r="BN822" i="1"/>
  <c r="BN818" i="1"/>
  <c r="BN833" i="1"/>
  <c r="BJ829" i="1"/>
  <c r="CA838" i="1"/>
  <c r="BS827" i="1"/>
  <c r="CD816" i="1"/>
  <c r="BZ832" i="1"/>
  <c r="BR822" i="1"/>
  <c r="BL830" i="1"/>
  <c r="BL825" i="1"/>
  <c r="BL822" i="1"/>
  <c r="BL837" i="1"/>
  <c r="BL828" i="1"/>
  <c r="BL821" i="1"/>
  <c r="BP834" i="1"/>
  <c r="BP820" i="1"/>
  <c r="BP836" i="1"/>
  <c r="BP827" i="1"/>
  <c r="BT838" i="1"/>
  <c r="BT820" i="1"/>
  <c r="BT817" i="1"/>
  <c r="BT837" i="1"/>
  <c r="BX829" i="1"/>
  <c r="BX837" i="1"/>
  <c r="BX826" i="1"/>
  <c r="BX828" i="1"/>
  <c r="BX830" i="1"/>
  <c r="CB833" i="1"/>
  <c r="CB823" i="1"/>
  <c r="CB815" i="1"/>
  <c r="CB826" i="1"/>
  <c r="CF834" i="1"/>
  <c r="CF823" i="1"/>
  <c r="CF818" i="1"/>
  <c r="CB837" i="1"/>
  <c r="CB834" i="1"/>
  <c r="CB822" i="1"/>
  <c r="BX832" i="1"/>
  <c r="BX824" i="1"/>
  <c r="BT826" i="1"/>
  <c r="BT834" i="1"/>
  <c r="BP826" i="1"/>
  <c r="BP831" i="1"/>
  <c r="BP818" i="1"/>
  <c r="BL826" i="1"/>
  <c r="BL816" i="1"/>
  <c r="BL829" i="1"/>
  <c r="CB824" i="1"/>
  <c r="CB830" i="1"/>
  <c r="BX822" i="1"/>
  <c r="BP828" i="1"/>
  <c r="BL832" i="1"/>
  <c r="BL815" i="1"/>
  <c r="BV289" i="1"/>
  <c r="BV293" i="1"/>
  <c r="BV297" i="1"/>
  <c r="BV301" i="1"/>
  <c r="BV305" i="1"/>
  <c r="BV309" i="1"/>
  <c r="BR289" i="1"/>
  <c r="BR293" i="1"/>
  <c r="BR297" i="1"/>
  <c r="BR301" i="1"/>
  <c r="BR305" i="1"/>
  <c r="BR309" i="1"/>
  <c r="BU295" i="1"/>
  <c r="BU301" i="1"/>
  <c r="BQ310" i="1"/>
  <c r="BU308" i="1"/>
  <c r="BQ300" i="1"/>
  <c r="BV290" i="1"/>
  <c r="BV294" i="1"/>
  <c r="BV298" i="1"/>
  <c r="BV302" i="1"/>
  <c r="BV306" i="1"/>
  <c r="BR290" i="1"/>
  <c r="BR294" i="1"/>
  <c r="BR298" i="1"/>
  <c r="BR302" i="1"/>
  <c r="BR306" i="1"/>
  <c r="BU311" i="1"/>
  <c r="BQ303" i="1"/>
  <c r="BT258" i="1"/>
  <c r="BT267" i="1"/>
  <c r="BT276" i="1"/>
  <c r="BP273" i="1"/>
  <c r="BP259" i="1"/>
  <c r="BP275" i="1"/>
  <c r="BT262" i="1"/>
  <c r="BT278" i="1"/>
  <c r="BT271" i="1"/>
  <c r="BT264" i="1"/>
  <c r="BT280" i="1"/>
  <c r="BT269" i="1"/>
  <c r="BP261" i="1"/>
  <c r="BP277" i="1"/>
  <c r="BP270" i="1"/>
  <c r="BP263" i="1"/>
  <c r="BP279" i="1"/>
  <c r="BP272" i="1"/>
  <c r="BT274" i="1"/>
  <c r="BT260" i="1"/>
  <c r="BT265" i="1"/>
  <c r="BP257" i="1"/>
  <c r="BP266" i="1"/>
  <c r="BP268" i="1"/>
  <c r="BT266" i="1"/>
  <c r="BT259" i="1"/>
  <c r="BT275" i="1"/>
  <c r="BT268" i="1"/>
  <c r="BT257" i="1"/>
  <c r="BP265" i="1"/>
  <c r="BP258" i="1"/>
  <c r="BP274" i="1"/>
  <c r="BP267" i="1"/>
  <c r="BP260" i="1"/>
  <c r="BU277" i="1"/>
  <c r="BR247" i="1"/>
  <c r="BW241" i="1"/>
  <c r="BW246" i="1"/>
  <c r="BS240" i="1"/>
  <c r="BS249" i="1"/>
  <c r="BS231" i="1"/>
  <c r="BS229" i="1"/>
  <c r="BS234" i="1"/>
  <c r="BV200" i="1"/>
  <c r="BV216" i="1"/>
  <c r="BV209" i="1"/>
  <c r="BV202" i="1"/>
  <c r="BV218" i="1"/>
  <c r="BQ105" i="1"/>
  <c r="BQ110" i="1"/>
  <c r="BV79" i="1"/>
  <c r="BV44" i="1"/>
  <c r="BV48" i="1"/>
  <c r="BV52" i="1"/>
  <c r="BV60" i="1"/>
  <c r="BV42" i="1"/>
  <c r="BV46" i="1"/>
  <c r="BV50" i="1"/>
  <c r="BV54" i="1"/>
  <c r="BV58" i="1"/>
  <c r="BV62" i="1"/>
  <c r="BV40" i="1"/>
  <c r="BV56" i="1"/>
  <c r="BV41" i="1"/>
  <c r="BV45" i="1"/>
  <c r="BV49" i="1"/>
  <c r="BV53" i="1"/>
  <c r="BV57" i="1"/>
  <c r="BK786" i="1"/>
  <c r="BO799" i="1"/>
  <c r="BS787" i="1"/>
  <c r="BW807" i="1"/>
  <c r="CA799" i="1"/>
  <c r="CA791" i="1"/>
  <c r="CI787" i="1"/>
  <c r="CG794" i="1"/>
  <c r="BU794" i="1"/>
  <c r="CI792" i="1"/>
  <c r="CE797" i="1"/>
  <c r="BM799" i="1"/>
  <c r="BM797" i="1"/>
  <c r="BQ803" i="1"/>
  <c r="BQ805" i="1"/>
  <c r="BU807" i="1"/>
  <c r="BU787" i="1"/>
  <c r="BU789" i="1"/>
  <c r="BY791" i="1"/>
  <c r="BY793" i="1"/>
  <c r="CC799" i="1"/>
  <c r="CC797" i="1"/>
  <c r="CG803" i="1"/>
  <c r="CG805" i="1"/>
  <c r="CG790" i="1"/>
  <c r="CC806" i="1"/>
  <c r="BU798" i="1"/>
  <c r="BM798" i="1"/>
  <c r="CA795" i="1"/>
  <c r="CH753" i="1"/>
  <c r="CH757" i="1"/>
  <c r="CH765" i="1"/>
  <c r="CH769" i="1"/>
  <c r="CH773" i="1"/>
  <c r="CD757" i="1"/>
  <c r="CD761" i="1"/>
  <c r="CD765" i="1"/>
  <c r="CD773" i="1"/>
  <c r="BZ753" i="1"/>
  <c r="BZ757" i="1"/>
  <c r="BZ765" i="1"/>
  <c r="BZ769" i="1"/>
  <c r="BZ773" i="1"/>
  <c r="BV757" i="1"/>
  <c r="BV761" i="1"/>
  <c r="BV765" i="1"/>
  <c r="BV773" i="1"/>
  <c r="BR753" i="1"/>
  <c r="BR757" i="1"/>
  <c r="BR765" i="1"/>
  <c r="BR769" i="1"/>
  <c r="BR773" i="1"/>
  <c r="BN757" i="1"/>
  <c r="BN761" i="1"/>
  <c r="BN765" i="1"/>
  <c r="BN773" i="1"/>
  <c r="BJ753" i="1"/>
  <c r="BJ757" i="1"/>
  <c r="BJ766" i="1"/>
  <c r="BJ770" i="1"/>
  <c r="BJ774" i="1"/>
  <c r="CH755" i="1"/>
  <c r="CH759" i="1"/>
  <c r="CH763" i="1"/>
  <c r="CH771" i="1"/>
  <c r="CH775" i="1"/>
  <c r="CD755" i="1"/>
  <c r="CD763" i="1"/>
  <c r="CD767" i="1"/>
  <c r="CD771" i="1"/>
  <c r="BZ755" i="1"/>
  <c r="BZ759" i="1"/>
  <c r="BZ763" i="1"/>
  <c r="BZ771" i="1"/>
  <c r="BZ775" i="1"/>
  <c r="BV755" i="1"/>
  <c r="BV763" i="1"/>
  <c r="BV767" i="1"/>
  <c r="BV771" i="1"/>
  <c r="BR755" i="1"/>
  <c r="BR759" i="1"/>
  <c r="BR763" i="1"/>
  <c r="BR771" i="1"/>
  <c r="BR775" i="1"/>
  <c r="BN755" i="1"/>
  <c r="BN763" i="1"/>
  <c r="BN767" i="1"/>
  <c r="BN771" i="1"/>
  <c r="BJ755" i="1"/>
  <c r="BJ759" i="1"/>
  <c r="BJ764" i="1"/>
  <c r="BJ772" i="1"/>
  <c r="BJ776" i="1"/>
  <c r="CH756" i="1"/>
  <c r="CH764" i="1"/>
  <c r="CH768" i="1"/>
  <c r="CH772" i="1"/>
  <c r="CD756" i="1"/>
  <c r="CD760" i="1"/>
  <c r="CD764" i="1"/>
  <c r="CD768" i="1"/>
  <c r="CD772" i="1"/>
  <c r="BZ756" i="1"/>
  <c r="BZ760" i="1"/>
  <c r="BZ764" i="1"/>
  <c r="BZ768" i="1"/>
  <c r="BZ772" i="1"/>
  <c r="BV756" i="1"/>
  <c r="BV760" i="1"/>
  <c r="BV764" i="1"/>
  <c r="BV768" i="1"/>
  <c r="BV772" i="1"/>
  <c r="BR756" i="1"/>
  <c r="BR760" i="1"/>
  <c r="BR764" i="1"/>
  <c r="BR768" i="1"/>
  <c r="BR772" i="1"/>
  <c r="BN756" i="1"/>
  <c r="BN760" i="1"/>
  <c r="BN764" i="1"/>
  <c r="BN768" i="1"/>
  <c r="BN772" i="1"/>
  <c r="BJ756" i="1"/>
  <c r="BJ761" i="1"/>
  <c r="BJ765" i="1"/>
  <c r="BJ769" i="1"/>
  <c r="BM725" i="1"/>
  <c r="BQ735" i="1"/>
  <c r="BU740" i="1"/>
  <c r="BY733" i="1"/>
  <c r="CC735" i="1"/>
  <c r="CC737" i="1"/>
  <c r="CG741" i="1"/>
  <c r="CC736" i="1"/>
  <c r="BY723" i="1"/>
  <c r="BU744" i="1"/>
  <c r="BQ729" i="1"/>
  <c r="BM737" i="1"/>
  <c r="BN730" i="1"/>
  <c r="BN740" i="1"/>
  <c r="BN723" i="1"/>
  <c r="BN732" i="1"/>
  <c r="BN735" i="1"/>
  <c r="BR731" i="1"/>
  <c r="BR736" i="1"/>
  <c r="BR724" i="1"/>
  <c r="CH733" i="1"/>
  <c r="CH740" i="1"/>
  <c r="CH736" i="1"/>
  <c r="CH727" i="1"/>
  <c r="CD724" i="1"/>
  <c r="CD733" i="1"/>
  <c r="CD743" i="1"/>
  <c r="BZ726" i="1"/>
  <c r="BZ743" i="1"/>
  <c r="BZ724" i="1"/>
  <c r="BZ729" i="1"/>
  <c r="BV738" i="1"/>
  <c r="BV735" i="1"/>
  <c r="BV741" i="1"/>
  <c r="BV728" i="1"/>
  <c r="BR741" i="1"/>
  <c r="BR737" i="1"/>
  <c r="BR723" i="1"/>
  <c r="BR743" i="1"/>
  <c r="BN744" i="1"/>
  <c r="BN739" i="1"/>
  <c r="BN734" i="1"/>
  <c r="CG722" i="1"/>
  <c r="CC728" i="1"/>
  <c r="BY724" i="1"/>
  <c r="BU736" i="1"/>
  <c r="BU745" i="1"/>
  <c r="BQ732" i="1"/>
  <c r="BM723" i="1"/>
  <c r="BO727" i="1"/>
  <c r="CA735" i="1"/>
  <c r="BM694" i="1"/>
  <c r="BQ706" i="1"/>
  <c r="BY706" i="1"/>
  <c r="CC697" i="1"/>
  <c r="CG705" i="1"/>
  <c r="BJ703" i="1"/>
  <c r="BJ706" i="1"/>
  <c r="BJ709" i="1"/>
  <c r="BJ692" i="1"/>
  <c r="BJ702" i="1"/>
  <c r="BJ713" i="1"/>
  <c r="BJ699" i="1"/>
  <c r="BJ704" i="1"/>
  <c r="BJ693" i="1"/>
  <c r="BJ701" i="1"/>
  <c r="BJ695" i="1"/>
  <c r="BJ710" i="1"/>
  <c r="BJ698" i="1"/>
  <c r="BJ700" i="1"/>
  <c r="BN704" i="1"/>
  <c r="BN714" i="1"/>
  <c r="BN697" i="1"/>
  <c r="BN707" i="1"/>
  <c r="BN710" i="1"/>
  <c r="BN694" i="1"/>
  <c r="BN712" i="1"/>
  <c r="BN692" i="1"/>
  <c r="BN703" i="1"/>
  <c r="BN705" i="1"/>
  <c r="BN695" i="1"/>
  <c r="BN708" i="1"/>
  <c r="BN713" i="1"/>
  <c r="BN702" i="1"/>
  <c r="BN711" i="1"/>
  <c r="BN693" i="1"/>
  <c r="BR705" i="1"/>
  <c r="BR708" i="1"/>
  <c r="BR691" i="1"/>
  <c r="BR696" i="1"/>
  <c r="BR700" i="1"/>
  <c r="BR703" i="1"/>
  <c r="BR701" i="1"/>
  <c r="BR706" i="1"/>
  <c r="BR710" i="1"/>
  <c r="BR699" i="1"/>
  <c r="BR697" i="1"/>
  <c r="BR692" i="1"/>
  <c r="BR695" i="1"/>
  <c r="BR698" i="1"/>
  <c r="BV706" i="1"/>
  <c r="BV701" i="1"/>
  <c r="BV704" i="1"/>
  <c r="BV691" i="1"/>
  <c r="BV709" i="1"/>
  <c r="BV712" i="1"/>
  <c r="BV714" i="1"/>
  <c r="BV694" i="1"/>
  <c r="BV703" i="1"/>
  <c r="BV696" i="1"/>
  <c r="BV713" i="1"/>
  <c r="BV710" i="1"/>
  <c r="BV700" i="1"/>
  <c r="BV693" i="1"/>
  <c r="BV695" i="1"/>
  <c r="BV711" i="1"/>
  <c r="BZ703" i="1"/>
  <c r="BZ710" i="1"/>
  <c r="BZ693" i="1"/>
  <c r="BZ712" i="1"/>
  <c r="BZ702" i="1"/>
  <c r="BZ705" i="1"/>
  <c r="BZ699" i="1"/>
  <c r="BZ708" i="1"/>
  <c r="BZ713" i="1"/>
  <c r="BZ701" i="1"/>
  <c r="BZ695" i="1"/>
  <c r="BZ694" i="1"/>
  <c r="BZ698" i="1"/>
  <c r="BZ700" i="1"/>
  <c r="CD704" i="1"/>
  <c r="CD703" i="1"/>
  <c r="CD706" i="1"/>
  <c r="CD710" i="1"/>
  <c r="CD695" i="1"/>
  <c r="CD698" i="1"/>
  <c r="CD712" i="1"/>
  <c r="CD692" i="1"/>
  <c r="CD705" i="1"/>
  <c r="CD714" i="1"/>
  <c r="CD699" i="1"/>
  <c r="CD708" i="1"/>
  <c r="CH705" i="1"/>
  <c r="CH712" i="1"/>
  <c r="CH695" i="1"/>
  <c r="CH699" i="1"/>
  <c r="CH704" i="1"/>
  <c r="CH707" i="1"/>
  <c r="CH701" i="1"/>
  <c r="CH710" i="1"/>
  <c r="CH700" i="1"/>
  <c r="CH703" i="1"/>
  <c r="CH702" i="1"/>
  <c r="CH714" i="1"/>
  <c r="CH693" i="1"/>
  <c r="CD697" i="1"/>
  <c r="CD709" i="1"/>
  <c r="CD701" i="1"/>
  <c r="BZ704" i="1"/>
  <c r="BZ714" i="1"/>
  <c r="BZ707" i="1"/>
  <c r="BV697" i="1"/>
  <c r="BV698" i="1"/>
  <c r="BR714" i="1"/>
  <c r="BR707" i="1"/>
  <c r="BN691" i="1"/>
  <c r="BN698" i="1"/>
  <c r="BJ712" i="1"/>
  <c r="BJ694" i="1"/>
  <c r="BJ707" i="1"/>
  <c r="CH691" i="1"/>
  <c r="CH694" i="1"/>
  <c r="CH697" i="1"/>
  <c r="CD693" i="1"/>
  <c r="CD711" i="1"/>
  <c r="CD702" i="1"/>
  <c r="BZ706" i="1"/>
  <c r="BZ692" i="1"/>
  <c r="BZ711" i="1"/>
  <c r="BV692" i="1"/>
  <c r="BV702" i="1"/>
  <c r="BR694" i="1"/>
  <c r="BR693" i="1"/>
  <c r="BR715" i="1" s="1"/>
  <c r="BN709" i="1"/>
  <c r="BN699" i="1"/>
  <c r="BJ714" i="1"/>
  <c r="BJ708" i="1"/>
  <c r="BJ711" i="1"/>
  <c r="BU703" i="1"/>
  <c r="CI692" i="1"/>
  <c r="BS707" i="1"/>
  <c r="BM681" i="1"/>
  <c r="BM665" i="1"/>
  <c r="BM671" i="1"/>
  <c r="BM675" i="1"/>
  <c r="BM674" i="1"/>
  <c r="BQ677" i="1"/>
  <c r="BQ661" i="1"/>
  <c r="BQ663" i="1"/>
  <c r="BQ667" i="1"/>
  <c r="BQ671" i="1"/>
  <c r="BU677" i="1"/>
  <c r="BU661" i="1"/>
  <c r="BU666" i="1"/>
  <c r="BU670" i="1"/>
  <c r="BU668" i="1"/>
  <c r="BY673" i="1"/>
  <c r="BY679" i="1"/>
  <c r="BY683" i="1"/>
  <c r="BY662" i="1"/>
  <c r="BY666" i="1"/>
  <c r="CC673" i="1"/>
  <c r="CC682" i="1"/>
  <c r="CC660" i="1"/>
  <c r="CC664" i="1"/>
  <c r="CC663" i="1"/>
  <c r="CG669" i="1"/>
  <c r="CG674" i="1"/>
  <c r="CG678" i="1"/>
  <c r="CG682" i="1"/>
  <c r="CG660" i="1"/>
  <c r="BY680" i="1"/>
  <c r="CG670" i="1"/>
  <c r="BU683" i="1"/>
  <c r="BR672" i="1"/>
  <c r="BW632" i="1"/>
  <c r="BK640" i="1"/>
  <c r="BS636" i="1"/>
  <c r="BW631" i="1"/>
  <c r="CA644" i="1"/>
  <c r="CI636" i="1"/>
  <c r="CE650" i="1"/>
  <c r="CI637" i="1"/>
  <c r="BO633" i="1"/>
  <c r="CH634" i="1"/>
  <c r="CH639" i="1"/>
  <c r="CH646" i="1"/>
  <c r="CH632" i="1"/>
  <c r="CH648" i="1"/>
  <c r="CH641" i="1"/>
  <c r="CD633" i="1"/>
  <c r="CD638" i="1"/>
  <c r="CD645" i="1"/>
  <c r="CD631" i="1"/>
  <c r="CD647" i="1"/>
  <c r="CD640" i="1"/>
  <c r="BZ632" i="1"/>
  <c r="BZ637" i="1"/>
  <c r="BZ652" i="1"/>
  <c r="BZ630" i="1"/>
  <c r="BZ646" i="1"/>
  <c r="BZ639" i="1"/>
  <c r="BV631" i="1"/>
  <c r="BV644" i="1"/>
  <c r="BV651" i="1"/>
  <c r="BV629" i="1"/>
  <c r="BV645" i="1"/>
  <c r="BV638" i="1"/>
  <c r="BR630" i="1"/>
  <c r="BR643" i="1"/>
  <c r="BR650" i="1"/>
  <c r="BR632" i="1"/>
  <c r="BR648" i="1"/>
  <c r="BR637" i="1"/>
  <c r="BN634" i="1"/>
  <c r="BN641" i="1"/>
  <c r="BN646" i="1"/>
  <c r="BN643" i="1"/>
  <c r="BN636" i="1"/>
  <c r="BN652" i="1"/>
  <c r="BJ633" i="1"/>
  <c r="BJ640" i="1"/>
  <c r="BJ645" i="1"/>
  <c r="BJ642" i="1"/>
  <c r="BJ635" i="1"/>
  <c r="BJ651" i="1"/>
  <c r="CH642" i="1"/>
  <c r="CH647" i="1"/>
  <c r="CH635" i="1"/>
  <c r="CH636" i="1"/>
  <c r="CH629" i="1"/>
  <c r="CD641" i="1"/>
  <c r="CD646" i="1"/>
  <c r="CD634" i="1"/>
  <c r="CD635" i="1"/>
  <c r="CD651" i="1"/>
  <c r="BZ640" i="1"/>
  <c r="BZ645" i="1"/>
  <c r="BZ633" i="1"/>
  <c r="BZ634" i="1"/>
  <c r="BZ650" i="1"/>
  <c r="BV639" i="1"/>
  <c r="BV652" i="1"/>
  <c r="BV632" i="1"/>
  <c r="BV633" i="1"/>
  <c r="BV649" i="1"/>
  <c r="BR638" i="1"/>
  <c r="BR651" i="1"/>
  <c r="BR631" i="1"/>
  <c r="BR636" i="1"/>
  <c r="BR652" i="1"/>
  <c r="BN629" i="1"/>
  <c r="BN642" i="1"/>
  <c r="BN649" i="1"/>
  <c r="BN631" i="1"/>
  <c r="BN647" i="1"/>
  <c r="BJ636" i="1"/>
  <c r="BJ641" i="1"/>
  <c r="BJ648" i="1"/>
  <c r="BJ630" i="1"/>
  <c r="BJ646" i="1"/>
  <c r="CA617" i="1"/>
  <c r="BL602" i="1"/>
  <c r="BY598" i="1"/>
  <c r="BM615" i="1"/>
  <c r="BV598" i="1"/>
  <c r="BR610" i="1"/>
  <c r="BY618" i="1"/>
  <c r="BM604" i="1"/>
  <c r="CA605" i="1"/>
  <c r="CA600" i="1"/>
  <c r="CA616" i="1"/>
  <c r="CF603" i="1"/>
  <c r="CI612" i="1"/>
  <c r="CE618" i="1"/>
  <c r="CE601" i="1"/>
  <c r="CA610" i="1"/>
  <c r="BW616" i="1"/>
  <c r="BW599" i="1"/>
  <c r="BS608" i="1"/>
  <c r="BO614" i="1"/>
  <c r="BO601" i="1"/>
  <c r="BT615" i="1"/>
  <c r="CI609" i="1"/>
  <c r="CE598" i="1"/>
  <c r="CE617" i="1"/>
  <c r="CA607" i="1"/>
  <c r="BW604" i="1"/>
  <c r="BW615" i="1"/>
  <c r="BS609" i="1"/>
  <c r="BO602" i="1"/>
  <c r="BO617" i="1"/>
  <c r="CI600" i="1"/>
  <c r="CI607" i="1"/>
  <c r="CI620" i="1"/>
  <c r="CI613" i="1"/>
  <c r="CI602" i="1"/>
  <c r="CI618" i="1"/>
  <c r="CE599" i="1"/>
  <c r="CE606" i="1"/>
  <c r="CE619" i="1"/>
  <c r="CE612" i="1"/>
  <c r="CE605" i="1"/>
  <c r="CE621" i="1"/>
  <c r="CA598" i="1"/>
  <c r="CA613" i="1"/>
  <c r="CA618" i="1"/>
  <c r="CA611" i="1"/>
  <c r="CA604" i="1"/>
  <c r="CA620" i="1"/>
  <c r="BW605" i="1"/>
  <c r="BW612" i="1"/>
  <c r="BW617" i="1"/>
  <c r="BW610" i="1"/>
  <c r="BW603" i="1"/>
  <c r="BW619" i="1"/>
  <c r="BS604" i="1"/>
  <c r="BS611" i="1"/>
  <c r="BS616" i="1"/>
  <c r="BS613" i="1"/>
  <c r="BS602" i="1"/>
  <c r="BS618" i="1"/>
  <c r="BO603" i="1"/>
  <c r="BO610" i="1"/>
  <c r="BO615" i="1"/>
  <c r="BO612" i="1"/>
  <c r="BO605" i="1"/>
  <c r="BO621" i="1"/>
  <c r="BL608" i="1"/>
  <c r="BL618" i="1"/>
  <c r="CI603" i="1"/>
  <c r="CI608" i="1"/>
  <c r="CI615" i="1"/>
  <c r="CI601" i="1"/>
  <c r="CI617" i="1"/>
  <c r="CI606" i="1"/>
  <c r="CE602" i="1"/>
  <c r="CE607" i="1"/>
  <c r="CE614" i="1"/>
  <c r="CE600" i="1"/>
  <c r="CE616" i="1"/>
  <c r="CE609" i="1"/>
  <c r="CA601" i="1"/>
  <c r="CA606" i="1"/>
  <c r="CA621" i="1"/>
  <c r="CA599" i="1"/>
  <c r="CA615" i="1"/>
  <c r="CA608" i="1"/>
  <c r="BW600" i="1"/>
  <c r="BW613" i="1"/>
  <c r="BW620" i="1"/>
  <c r="BW598" i="1"/>
  <c r="BW614" i="1"/>
  <c r="BW607" i="1"/>
  <c r="BS599" i="1"/>
  <c r="BS612" i="1"/>
  <c r="BS619" i="1"/>
  <c r="BS601" i="1"/>
  <c r="BS617" i="1"/>
  <c r="BS606" i="1"/>
  <c r="BO598" i="1"/>
  <c r="BO611" i="1"/>
  <c r="BO618" i="1"/>
  <c r="BO600" i="1"/>
  <c r="BO616" i="1"/>
  <c r="BO609" i="1"/>
  <c r="BK621" i="1"/>
  <c r="CG605" i="1"/>
  <c r="BY605" i="1"/>
  <c r="BM616" i="1"/>
  <c r="BL621" i="1"/>
  <c r="BL611" i="1"/>
  <c r="CI611" i="1"/>
  <c r="CI616" i="1"/>
  <c r="CI604" i="1"/>
  <c r="CI605" i="1"/>
  <c r="CI621" i="1"/>
  <c r="CE610" i="1"/>
  <c r="CE615" i="1"/>
  <c r="CE603" i="1"/>
  <c r="CE604" i="1"/>
  <c r="CE620" i="1"/>
  <c r="CA609" i="1"/>
  <c r="CA614" i="1"/>
  <c r="CA602" i="1"/>
  <c r="CA603" i="1"/>
  <c r="CA619" i="1"/>
  <c r="BW608" i="1"/>
  <c r="BW621" i="1"/>
  <c r="BW601" i="1"/>
  <c r="BW602" i="1"/>
  <c r="BW618" i="1"/>
  <c r="BS607" i="1"/>
  <c r="BS620" i="1"/>
  <c r="BS600" i="1"/>
  <c r="BS605" i="1"/>
  <c r="BS621" i="1"/>
  <c r="BO606" i="1"/>
  <c r="BO619" i="1"/>
  <c r="BO599" i="1"/>
  <c r="BO604" i="1"/>
  <c r="BO620" i="1"/>
  <c r="BT613" i="1"/>
  <c r="BL616" i="1"/>
  <c r="BL604" i="1"/>
  <c r="BL609" i="1"/>
  <c r="BL606" i="1"/>
  <c r="BL615" i="1"/>
  <c r="CC611" i="1"/>
  <c r="BY612" i="1"/>
  <c r="BU620" i="1"/>
  <c r="BM600" i="1"/>
  <c r="BM602" i="1"/>
  <c r="BX605" i="1"/>
  <c r="BL600" i="1"/>
  <c r="BL613" i="1"/>
  <c r="BL620" i="1"/>
  <c r="BL598" i="1"/>
  <c r="BL614" i="1"/>
  <c r="BL607" i="1"/>
  <c r="BK601" i="1"/>
  <c r="BK605" i="1"/>
  <c r="BK607" i="1"/>
  <c r="BK609" i="1"/>
  <c r="BK611" i="1"/>
  <c r="BK613" i="1"/>
  <c r="BK615" i="1"/>
  <c r="BK617" i="1"/>
  <c r="BK619" i="1"/>
  <c r="BK599" i="1"/>
  <c r="BK603" i="1"/>
  <c r="BK604" i="1"/>
  <c r="BK602" i="1"/>
  <c r="BK616" i="1"/>
  <c r="BK606" i="1"/>
  <c r="BK614" i="1"/>
  <c r="BK612" i="1"/>
  <c r="BK600" i="1"/>
  <c r="BK618" i="1"/>
  <c r="BK608" i="1"/>
  <c r="BK610" i="1"/>
  <c r="CB617" i="1"/>
  <c r="BL599" i="1"/>
  <c r="CG613" i="1"/>
  <c r="CC601" i="1"/>
  <c r="BY609" i="1"/>
  <c r="BQ609" i="1"/>
  <c r="BM599" i="1"/>
  <c r="CB611" i="1"/>
  <c r="BP603" i="1"/>
  <c r="BL605" i="1"/>
  <c r="BL612" i="1"/>
  <c r="BL617" i="1"/>
  <c r="BL610" i="1"/>
  <c r="BL603" i="1"/>
  <c r="BJ612" i="1"/>
  <c r="BJ607" i="1"/>
  <c r="BJ601" i="1"/>
  <c r="CF619" i="1"/>
  <c r="CB605" i="1"/>
  <c r="BX611" i="1"/>
  <c r="BT603" i="1"/>
  <c r="BP609" i="1"/>
  <c r="BP619" i="1"/>
  <c r="CG609" i="1"/>
  <c r="CC615" i="1"/>
  <c r="CC598" i="1"/>
  <c r="BY607" i="1"/>
  <c r="BU621" i="1"/>
  <c r="BU600" i="1"/>
  <c r="BQ613" i="1"/>
  <c r="CF598" i="1"/>
  <c r="CB612" i="1"/>
  <c r="CB618" i="1"/>
  <c r="BX604" i="1"/>
  <c r="BT610" i="1"/>
  <c r="BT620" i="1"/>
  <c r="BP602" i="1"/>
  <c r="CF613" i="1"/>
  <c r="BX621" i="1"/>
  <c r="CG602" i="1"/>
  <c r="CC600" i="1"/>
  <c r="BY619" i="1"/>
  <c r="BU613" i="1"/>
  <c r="BU619" i="1"/>
  <c r="BQ602" i="1"/>
  <c r="CF618" i="1"/>
  <c r="CF612" i="1"/>
  <c r="CB602" i="1"/>
  <c r="BX616" i="1"/>
  <c r="BX610" i="1"/>
  <c r="BT604" i="1"/>
  <c r="BP614" i="1"/>
  <c r="BP612" i="1"/>
  <c r="CF605" i="1"/>
  <c r="CF610" i="1"/>
  <c r="CF617" i="1"/>
  <c r="CF599" i="1"/>
  <c r="CF615" i="1"/>
  <c r="CF608" i="1"/>
  <c r="CB604" i="1"/>
  <c r="CB609" i="1"/>
  <c r="CB616" i="1"/>
  <c r="CB598" i="1"/>
  <c r="CB614" i="1"/>
  <c r="CB607" i="1"/>
  <c r="BX603" i="1"/>
  <c r="BX608" i="1"/>
  <c r="BX615" i="1"/>
  <c r="BX601" i="1"/>
  <c r="BX617" i="1"/>
  <c r="BX606" i="1"/>
  <c r="BT602" i="1"/>
  <c r="BT607" i="1"/>
  <c r="BT614" i="1"/>
  <c r="BT600" i="1"/>
  <c r="BT616" i="1"/>
  <c r="BT609" i="1"/>
  <c r="BP601" i="1"/>
  <c r="BP606" i="1"/>
  <c r="BP621" i="1"/>
  <c r="BP599" i="1"/>
  <c r="BP615" i="1"/>
  <c r="BP608" i="1"/>
  <c r="CF621" i="1"/>
  <c r="CF601" i="1"/>
  <c r="CF606" i="1"/>
  <c r="CF607" i="1"/>
  <c r="CF600" i="1"/>
  <c r="CF616" i="1"/>
  <c r="CB620" i="1"/>
  <c r="CB600" i="1"/>
  <c r="CB613" i="1"/>
  <c r="CB606" i="1"/>
  <c r="CB599" i="1"/>
  <c r="CB615" i="1"/>
  <c r="BX619" i="1"/>
  <c r="BX599" i="1"/>
  <c r="BX612" i="1"/>
  <c r="BX609" i="1"/>
  <c r="BX598" i="1"/>
  <c r="BX614" i="1"/>
  <c r="BT618" i="1"/>
  <c r="BT598" i="1"/>
  <c r="BT611" i="1"/>
  <c r="BT608" i="1"/>
  <c r="BT601" i="1"/>
  <c r="BT617" i="1"/>
  <c r="BP617" i="1"/>
  <c r="BP605" i="1"/>
  <c r="BP610" i="1"/>
  <c r="BP607" i="1"/>
  <c r="BP600" i="1"/>
  <c r="BP616" i="1"/>
  <c r="CF602" i="1"/>
  <c r="CF609" i="1"/>
  <c r="CF614" i="1"/>
  <c r="CF611" i="1"/>
  <c r="CF604" i="1"/>
  <c r="CB601" i="1"/>
  <c r="CB608" i="1"/>
  <c r="CB621" i="1"/>
  <c r="CB610" i="1"/>
  <c r="CB603" i="1"/>
  <c r="BX600" i="1"/>
  <c r="BX607" i="1"/>
  <c r="BX620" i="1"/>
  <c r="BX613" i="1"/>
  <c r="BX602" i="1"/>
  <c r="BT599" i="1"/>
  <c r="BT606" i="1"/>
  <c r="BT619" i="1"/>
  <c r="BT612" i="1"/>
  <c r="BT605" i="1"/>
  <c r="BP598" i="1"/>
  <c r="BP613" i="1"/>
  <c r="BP618" i="1"/>
  <c r="BP611" i="1"/>
  <c r="BP604" i="1"/>
  <c r="BM576" i="1"/>
  <c r="BM583" i="1"/>
  <c r="BM567" i="1"/>
  <c r="BM589" i="1"/>
  <c r="BM582" i="1"/>
  <c r="BM569" i="1"/>
  <c r="BM588" i="1"/>
  <c r="BM572" i="1"/>
  <c r="BM579" i="1"/>
  <c r="BM586" i="1"/>
  <c r="BM581" i="1"/>
  <c r="BM574" i="1"/>
  <c r="BQ577" i="1"/>
  <c r="BQ584" i="1"/>
  <c r="BQ568" i="1"/>
  <c r="BQ590" i="1"/>
  <c r="BQ575" i="1"/>
  <c r="BQ570" i="1"/>
  <c r="BQ589" i="1"/>
  <c r="BQ573" i="1"/>
  <c r="BQ580" i="1"/>
  <c r="BQ587" i="1"/>
  <c r="BQ582" i="1"/>
  <c r="BQ567" i="1"/>
  <c r="BU578" i="1"/>
  <c r="BU585" i="1"/>
  <c r="BU569" i="1"/>
  <c r="BU583" i="1"/>
  <c r="BU576" i="1"/>
  <c r="BU571" i="1"/>
  <c r="BU590" i="1"/>
  <c r="BU574" i="1"/>
  <c r="BU581" i="1"/>
  <c r="BU588" i="1"/>
  <c r="BU575" i="1"/>
  <c r="BU568" i="1"/>
  <c r="BY575" i="1"/>
  <c r="BY586" i="1"/>
  <c r="BY570" i="1"/>
  <c r="BY584" i="1"/>
  <c r="BY577" i="1"/>
  <c r="BY572" i="1"/>
  <c r="BY587" i="1"/>
  <c r="BY571" i="1"/>
  <c r="BY582" i="1"/>
  <c r="BY589" i="1"/>
  <c r="BY576" i="1"/>
  <c r="BY569" i="1"/>
  <c r="CC576" i="1"/>
  <c r="CC583" i="1"/>
  <c r="CC567" i="1"/>
  <c r="CC585" i="1"/>
  <c r="CC578" i="1"/>
  <c r="CC573" i="1"/>
  <c r="CC588" i="1"/>
  <c r="CC572" i="1"/>
  <c r="CC579" i="1"/>
  <c r="CC590" i="1"/>
  <c r="CC577" i="1"/>
  <c r="CC570" i="1"/>
  <c r="CG577" i="1"/>
  <c r="CG584" i="1"/>
  <c r="CG568" i="1"/>
  <c r="CG586" i="1"/>
  <c r="CG579" i="1"/>
  <c r="CG574" i="1"/>
  <c r="CG589" i="1"/>
  <c r="CG573" i="1"/>
  <c r="CG580" i="1"/>
  <c r="CG583" i="1"/>
  <c r="CG578" i="1"/>
  <c r="CG571" i="1"/>
  <c r="CG587" i="1"/>
  <c r="CG572" i="1"/>
  <c r="CG581" i="1"/>
  <c r="CC586" i="1"/>
  <c r="CC571" i="1"/>
  <c r="CC580" i="1"/>
  <c r="BY585" i="1"/>
  <c r="BY574" i="1"/>
  <c r="BY579" i="1"/>
  <c r="BU584" i="1"/>
  <c r="BU573" i="1"/>
  <c r="BU582" i="1"/>
  <c r="BQ583" i="1"/>
  <c r="BQ572" i="1"/>
  <c r="BQ581" i="1"/>
  <c r="BM590" i="1"/>
  <c r="BM571" i="1"/>
  <c r="BM580" i="1"/>
  <c r="BJ578" i="1"/>
  <c r="BJ585" i="1"/>
  <c r="BJ583" i="1"/>
  <c r="BJ576" i="1"/>
  <c r="BJ571" i="1"/>
  <c r="BJ574" i="1"/>
  <c r="BJ581" i="1"/>
  <c r="BJ588" i="1"/>
  <c r="BJ568" i="1"/>
  <c r="BN575" i="1"/>
  <c r="BN586" i="1"/>
  <c r="BN584" i="1"/>
  <c r="BN577" i="1"/>
  <c r="BN572" i="1"/>
  <c r="BN571" i="1"/>
  <c r="BN582" i="1"/>
  <c r="BN589" i="1"/>
  <c r="BN569" i="1"/>
  <c r="BR576" i="1"/>
  <c r="BR583" i="1"/>
  <c r="BR585" i="1"/>
  <c r="BR578" i="1"/>
  <c r="BR573" i="1"/>
  <c r="BR572" i="1"/>
  <c r="BR579" i="1"/>
  <c r="BR590" i="1"/>
  <c r="BR570" i="1"/>
  <c r="BV577" i="1"/>
  <c r="BV584" i="1"/>
  <c r="BV586" i="1"/>
  <c r="BV579" i="1"/>
  <c r="BV574" i="1"/>
  <c r="BV573" i="1"/>
  <c r="BV580" i="1"/>
  <c r="BV583" i="1"/>
  <c r="BV571" i="1"/>
  <c r="BZ578" i="1"/>
  <c r="BZ585" i="1"/>
  <c r="BZ587" i="1"/>
  <c r="BZ580" i="1"/>
  <c r="BZ567" i="1"/>
  <c r="BZ574" i="1"/>
  <c r="BZ581" i="1"/>
  <c r="BZ584" i="1"/>
  <c r="BZ572" i="1"/>
  <c r="CD575" i="1"/>
  <c r="CD586" i="1"/>
  <c r="CD588" i="1"/>
  <c r="CD581" i="1"/>
  <c r="CD568" i="1"/>
  <c r="CD571" i="1"/>
  <c r="CD582" i="1"/>
  <c r="CD585" i="1"/>
  <c r="CD573" i="1"/>
  <c r="CH576" i="1"/>
  <c r="CH583" i="1"/>
  <c r="CH589" i="1"/>
  <c r="CH582" i="1"/>
  <c r="CH569" i="1"/>
  <c r="CH572" i="1"/>
  <c r="CH579" i="1"/>
  <c r="CH586" i="1"/>
  <c r="CH574" i="1"/>
  <c r="CH573" i="1"/>
  <c r="CH575" i="1"/>
  <c r="CD572" i="1"/>
  <c r="CD578" i="1"/>
  <c r="CD583" i="1"/>
  <c r="BZ571" i="1"/>
  <c r="BZ577" i="1"/>
  <c r="BZ586" i="1"/>
  <c r="BV570" i="1"/>
  <c r="BV576" i="1"/>
  <c r="BV585" i="1"/>
  <c r="BR569" i="1"/>
  <c r="BR575" i="1"/>
  <c r="BR584" i="1"/>
  <c r="BN568" i="1"/>
  <c r="BN578" i="1"/>
  <c r="BN583" i="1"/>
  <c r="BJ567" i="1"/>
  <c r="BJ577" i="1"/>
  <c r="BJ586" i="1"/>
  <c r="CG570" i="1"/>
  <c r="CG576" i="1"/>
  <c r="CG585" i="1"/>
  <c r="CC569" i="1"/>
  <c r="CC575" i="1"/>
  <c r="CC584" i="1"/>
  <c r="BY568" i="1"/>
  <c r="BY578" i="1"/>
  <c r="BY583" i="1"/>
  <c r="BU567" i="1"/>
  <c r="BU577" i="1"/>
  <c r="BU586" i="1"/>
  <c r="BQ574" i="1"/>
  <c r="BQ576" i="1"/>
  <c r="BQ585" i="1"/>
  <c r="BM573" i="1"/>
  <c r="BM575" i="1"/>
  <c r="BM584" i="1"/>
  <c r="CH577" i="1"/>
  <c r="CH570" i="1"/>
  <c r="CH587" i="1"/>
  <c r="CD576" i="1"/>
  <c r="CD569" i="1"/>
  <c r="CD590" i="1"/>
  <c r="BZ575" i="1"/>
  <c r="BZ568" i="1"/>
  <c r="BZ589" i="1"/>
  <c r="BV582" i="1"/>
  <c r="BV567" i="1"/>
  <c r="BV588" i="1"/>
  <c r="BR581" i="1"/>
  <c r="BR574" i="1"/>
  <c r="BR587" i="1"/>
  <c r="BN580" i="1"/>
  <c r="BN573" i="1"/>
  <c r="BN590" i="1"/>
  <c r="BJ579" i="1"/>
  <c r="BJ572" i="1"/>
  <c r="BJ589" i="1"/>
  <c r="CG582" i="1"/>
  <c r="CG567" i="1"/>
  <c r="CG588" i="1"/>
  <c r="CC581" i="1"/>
  <c r="CC574" i="1"/>
  <c r="CC587" i="1"/>
  <c r="BY580" i="1"/>
  <c r="BY573" i="1"/>
  <c r="BY590" i="1"/>
  <c r="BU579" i="1"/>
  <c r="BU572" i="1"/>
  <c r="BU589" i="1"/>
  <c r="BQ578" i="1"/>
  <c r="BQ571" i="1"/>
  <c r="BQ588" i="1"/>
  <c r="BM577" i="1"/>
  <c r="BM570" i="1"/>
  <c r="BM587" i="1"/>
  <c r="BK551" i="1"/>
  <c r="BK558" i="1"/>
  <c r="BK542" i="1"/>
  <c r="BK541" i="1"/>
  <c r="BK553" i="1"/>
  <c r="BK548" i="1"/>
  <c r="BK547" i="1"/>
  <c r="BK550" i="1"/>
  <c r="BK549" i="1"/>
  <c r="BK545" i="1"/>
  <c r="BK543" i="1"/>
  <c r="BK546" i="1"/>
  <c r="BK552" i="1"/>
  <c r="BK537" i="1"/>
  <c r="BK559" i="1"/>
  <c r="BK539" i="1"/>
  <c r="BK538" i="1"/>
  <c r="BK544" i="1"/>
  <c r="BK556" i="1"/>
  <c r="BO548" i="1"/>
  <c r="BO559" i="1"/>
  <c r="BO543" i="1"/>
  <c r="BO542" i="1"/>
  <c r="BO554" i="1"/>
  <c r="BO549" i="1"/>
  <c r="BO556" i="1"/>
  <c r="BO536" i="1"/>
  <c r="BO539" i="1"/>
  <c r="BO545" i="1"/>
  <c r="BO557" i="1"/>
  <c r="BO552" i="1"/>
  <c r="BO555" i="1"/>
  <c r="BO558" i="1"/>
  <c r="BO537" i="1"/>
  <c r="BO541" i="1"/>
  <c r="BO544" i="1"/>
  <c r="BS549" i="1"/>
  <c r="BS556" i="1"/>
  <c r="BS540" i="1"/>
  <c r="BS543" i="1"/>
  <c r="BS555" i="1"/>
  <c r="BS550" i="1"/>
  <c r="BS545" i="1"/>
  <c r="BS548" i="1"/>
  <c r="BS551" i="1"/>
  <c r="BS547" i="1"/>
  <c r="BS541" i="1"/>
  <c r="BS544" i="1"/>
  <c r="BS554" i="1"/>
  <c r="BS539" i="1"/>
  <c r="BW550" i="1"/>
  <c r="BW557" i="1"/>
  <c r="BW541" i="1"/>
  <c r="BW536" i="1"/>
  <c r="BW556" i="1"/>
  <c r="BW551" i="1"/>
  <c r="BW558" i="1"/>
  <c r="BW538" i="1"/>
  <c r="BW537" i="1"/>
  <c r="BW547" i="1"/>
  <c r="BW559" i="1"/>
  <c r="BW554" i="1"/>
  <c r="BW553" i="1"/>
  <c r="BW552" i="1"/>
  <c r="BW539" i="1"/>
  <c r="BW543" i="1"/>
  <c r="CA551" i="1"/>
  <c r="CA558" i="1"/>
  <c r="CA542" i="1"/>
  <c r="CA537" i="1"/>
  <c r="CA557" i="1"/>
  <c r="CA544" i="1"/>
  <c r="CA547" i="1"/>
  <c r="CA550" i="1"/>
  <c r="CA545" i="1"/>
  <c r="CA549" i="1"/>
  <c r="CA543" i="1"/>
  <c r="CA546" i="1"/>
  <c r="CA556" i="1"/>
  <c r="CA541" i="1"/>
  <c r="CE548" i="1"/>
  <c r="CE559" i="1"/>
  <c r="CE543" i="1"/>
  <c r="CE538" i="1"/>
  <c r="CE558" i="1"/>
  <c r="CE545" i="1"/>
  <c r="CE556" i="1"/>
  <c r="CE536" i="1"/>
  <c r="CE539" i="1"/>
  <c r="CE549" i="1"/>
  <c r="CE553" i="1"/>
  <c r="CE552" i="1"/>
  <c r="CE555" i="1"/>
  <c r="CE554" i="1"/>
  <c r="CE541" i="1"/>
  <c r="CE537" i="1"/>
  <c r="CI549" i="1"/>
  <c r="CI556" i="1"/>
  <c r="CI540" i="1"/>
  <c r="CI539" i="1"/>
  <c r="CI559" i="1"/>
  <c r="CI546" i="1"/>
  <c r="CI545" i="1"/>
  <c r="CI548" i="1"/>
  <c r="CI547" i="1"/>
  <c r="CI551" i="1"/>
  <c r="CI541" i="1"/>
  <c r="CI544" i="1"/>
  <c r="CI558" i="1"/>
  <c r="CI543" i="1"/>
  <c r="CI554" i="1"/>
  <c r="CI536" i="1"/>
  <c r="CI557" i="1"/>
  <c r="CE546" i="1"/>
  <c r="CE544" i="1"/>
  <c r="CA548" i="1"/>
  <c r="CA539" i="1"/>
  <c r="BW548" i="1"/>
  <c r="BW549" i="1"/>
  <c r="BS558" i="1"/>
  <c r="BS536" i="1"/>
  <c r="BS557" i="1"/>
  <c r="BO550" i="1"/>
  <c r="BK540" i="1"/>
  <c r="BK555" i="1"/>
  <c r="CI542" i="1"/>
  <c r="CI552" i="1"/>
  <c r="CE542" i="1"/>
  <c r="CE547" i="1"/>
  <c r="CA536" i="1"/>
  <c r="CA553" i="1"/>
  <c r="CA555" i="1"/>
  <c r="BW555" i="1"/>
  <c r="BW542" i="1"/>
  <c r="BS538" i="1"/>
  <c r="BS552" i="1"/>
  <c r="BO538" i="1"/>
  <c r="BO547" i="1"/>
  <c r="BK536" i="1"/>
  <c r="CI550" i="1"/>
  <c r="CI537" i="1"/>
  <c r="CE550" i="1"/>
  <c r="CE551" i="1"/>
  <c r="CA552" i="1"/>
  <c r="CA538" i="1"/>
  <c r="CA559" i="1"/>
  <c r="BW544" i="1"/>
  <c r="BW546" i="1"/>
  <c r="BS546" i="1"/>
  <c r="BS537" i="1"/>
  <c r="BO546" i="1"/>
  <c r="BO551" i="1"/>
  <c r="BK557" i="1"/>
  <c r="BL555" i="1"/>
  <c r="BL539" i="1"/>
  <c r="BP547" i="1"/>
  <c r="BT555" i="1"/>
  <c r="BT539" i="1"/>
  <c r="BX547" i="1"/>
  <c r="CB555" i="1"/>
  <c r="CB539" i="1"/>
  <c r="CF547" i="1"/>
  <c r="CF541" i="1"/>
  <c r="CB538" i="1"/>
  <c r="BX536" i="1"/>
  <c r="BX557" i="1"/>
  <c r="BT554" i="1"/>
  <c r="BP552" i="1"/>
  <c r="BL549" i="1"/>
  <c r="BM558" i="1"/>
  <c r="BM547" i="1"/>
  <c r="CG557" i="1"/>
  <c r="CC548" i="1"/>
  <c r="BY542" i="1"/>
  <c r="BU553" i="1"/>
  <c r="BU536" i="1"/>
  <c r="BQ546" i="1"/>
  <c r="BM536" i="1"/>
  <c r="CF553" i="1"/>
  <c r="CB550" i="1"/>
  <c r="BX548" i="1"/>
  <c r="BT545" i="1"/>
  <c r="BP542" i="1"/>
  <c r="BL540" i="1"/>
  <c r="CC515" i="1"/>
  <c r="BQ507" i="1"/>
  <c r="CG507" i="1"/>
  <c r="BM525" i="1"/>
  <c r="BM521" i="1"/>
  <c r="BM517" i="1"/>
  <c r="BM513" i="1"/>
  <c r="BM509" i="1"/>
  <c r="BM505" i="1"/>
  <c r="BM528" i="1"/>
  <c r="BM524" i="1"/>
  <c r="BM520" i="1"/>
  <c r="BM516" i="1"/>
  <c r="BM512" i="1"/>
  <c r="BM508" i="1"/>
  <c r="BM522" i="1"/>
  <c r="BM514" i="1"/>
  <c r="BM506" i="1"/>
  <c r="BM526" i="1"/>
  <c r="BM510" i="1"/>
  <c r="BM527" i="1"/>
  <c r="BM519" i="1"/>
  <c r="BM511" i="1"/>
  <c r="BM518" i="1"/>
  <c r="BQ525" i="1"/>
  <c r="BQ521" i="1"/>
  <c r="BQ517" i="1"/>
  <c r="BQ513" i="1"/>
  <c r="BQ509" i="1"/>
  <c r="BQ505" i="1"/>
  <c r="BQ528" i="1"/>
  <c r="BQ524" i="1"/>
  <c r="BQ520" i="1"/>
  <c r="BQ516" i="1"/>
  <c r="BQ512" i="1"/>
  <c r="BQ508" i="1"/>
  <c r="BQ522" i="1"/>
  <c r="BQ514" i="1"/>
  <c r="BQ506" i="1"/>
  <c r="BQ510" i="1"/>
  <c r="BQ527" i="1"/>
  <c r="BQ519" i="1"/>
  <c r="BQ511" i="1"/>
  <c r="BQ526" i="1"/>
  <c r="BQ518" i="1"/>
  <c r="BU525" i="1"/>
  <c r="BU521" i="1"/>
  <c r="BU517" i="1"/>
  <c r="BU513" i="1"/>
  <c r="BU509" i="1"/>
  <c r="BU505" i="1"/>
  <c r="BU528" i="1"/>
  <c r="BU524" i="1"/>
  <c r="BU520" i="1"/>
  <c r="BU516" i="1"/>
  <c r="BU512" i="1"/>
  <c r="BU508" i="1"/>
  <c r="BU522" i="1"/>
  <c r="BU514" i="1"/>
  <c r="BU506" i="1"/>
  <c r="BU526" i="1"/>
  <c r="BU510" i="1"/>
  <c r="BU527" i="1"/>
  <c r="BU519" i="1"/>
  <c r="BU511" i="1"/>
  <c r="BU518" i="1"/>
  <c r="BY525" i="1"/>
  <c r="BY521" i="1"/>
  <c r="BY517" i="1"/>
  <c r="BY513" i="1"/>
  <c r="BY509" i="1"/>
  <c r="BY505" i="1"/>
  <c r="BY528" i="1"/>
  <c r="BY524" i="1"/>
  <c r="BY520" i="1"/>
  <c r="BY516" i="1"/>
  <c r="BY512" i="1"/>
  <c r="BY508" i="1"/>
  <c r="BY522" i="1"/>
  <c r="BY514" i="1"/>
  <c r="BY506" i="1"/>
  <c r="BY518" i="1"/>
  <c r="BY527" i="1"/>
  <c r="BY519" i="1"/>
  <c r="BY511" i="1"/>
  <c r="BY526" i="1"/>
  <c r="BY510" i="1"/>
  <c r="CC525" i="1"/>
  <c r="CC521" i="1"/>
  <c r="CC517" i="1"/>
  <c r="CC513" i="1"/>
  <c r="CC509" i="1"/>
  <c r="CC505" i="1"/>
  <c r="CC528" i="1"/>
  <c r="CC524" i="1"/>
  <c r="CC520" i="1"/>
  <c r="CC516" i="1"/>
  <c r="CC512" i="1"/>
  <c r="CC508" i="1"/>
  <c r="CC522" i="1"/>
  <c r="CC514" i="1"/>
  <c r="CC506" i="1"/>
  <c r="CC526" i="1"/>
  <c r="CC510" i="1"/>
  <c r="CC527" i="1"/>
  <c r="CC519" i="1"/>
  <c r="CC511" i="1"/>
  <c r="CC518" i="1"/>
  <c r="CG525" i="1"/>
  <c r="CG521" i="1"/>
  <c r="CG517" i="1"/>
  <c r="CG513" i="1"/>
  <c r="CG509" i="1"/>
  <c r="CG505" i="1"/>
  <c r="CG528" i="1"/>
  <c r="CG524" i="1"/>
  <c r="CG520" i="1"/>
  <c r="CG516" i="1"/>
  <c r="CG512" i="1"/>
  <c r="CG508" i="1"/>
  <c r="CG522" i="1"/>
  <c r="CG514" i="1"/>
  <c r="CG506" i="1"/>
  <c r="CG527" i="1"/>
  <c r="CG519" i="1"/>
  <c r="CG511" i="1"/>
  <c r="CG518" i="1"/>
  <c r="BY523" i="1"/>
  <c r="BM515" i="1"/>
  <c r="CG510" i="1"/>
  <c r="CG526" i="1"/>
  <c r="BY507" i="1"/>
  <c r="BU515" i="1"/>
  <c r="BQ523" i="1"/>
  <c r="BN515" i="1"/>
  <c r="BN522" i="1"/>
  <c r="BN506" i="1"/>
  <c r="BN524" i="1"/>
  <c r="BN517" i="1"/>
  <c r="BN512" i="1"/>
  <c r="BN527" i="1"/>
  <c r="BN511" i="1"/>
  <c r="BN518" i="1"/>
  <c r="BN521" i="1"/>
  <c r="BN516" i="1"/>
  <c r="BN509" i="1"/>
  <c r="BV513" i="1"/>
  <c r="BV524" i="1"/>
  <c r="BV508" i="1"/>
  <c r="BV526" i="1"/>
  <c r="BV519" i="1"/>
  <c r="BV506" i="1"/>
  <c r="BV525" i="1"/>
  <c r="BV509" i="1"/>
  <c r="BV520" i="1"/>
  <c r="BV523" i="1"/>
  <c r="BV518" i="1"/>
  <c r="BV511" i="1"/>
  <c r="CH516" i="1"/>
  <c r="CH523" i="1"/>
  <c r="CH507" i="1"/>
  <c r="CH521" i="1"/>
  <c r="CH514" i="1"/>
  <c r="CH509" i="1"/>
  <c r="CH528" i="1"/>
  <c r="CH512" i="1"/>
  <c r="CH519" i="1"/>
  <c r="CH526" i="1"/>
  <c r="CH513" i="1"/>
  <c r="CH506" i="1"/>
  <c r="CH505" i="1"/>
  <c r="CH515" i="1"/>
  <c r="CH524" i="1"/>
  <c r="CD512" i="1"/>
  <c r="CD514" i="1"/>
  <c r="BZ511" i="1"/>
  <c r="BZ513" i="1"/>
  <c r="BV510" i="1"/>
  <c r="BV516" i="1"/>
  <c r="BV521" i="1"/>
  <c r="BR509" i="1"/>
  <c r="BR515" i="1"/>
  <c r="BN508" i="1"/>
  <c r="BN514" i="1"/>
  <c r="BN523" i="1"/>
  <c r="BJ507" i="1"/>
  <c r="BJ513" i="1"/>
  <c r="BJ514" i="1"/>
  <c r="BJ521" i="1"/>
  <c r="BJ505" i="1"/>
  <c r="BJ523" i="1"/>
  <c r="BJ516" i="1"/>
  <c r="BJ511" i="1"/>
  <c r="BJ526" i="1"/>
  <c r="BJ510" i="1"/>
  <c r="BJ517" i="1"/>
  <c r="BJ528" i="1"/>
  <c r="BJ515" i="1"/>
  <c r="BJ508" i="1"/>
  <c r="BR516" i="1"/>
  <c r="BR523" i="1"/>
  <c r="BR507" i="1"/>
  <c r="BR525" i="1"/>
  <c r="BR518" i="1"/>
  <c r="BR505" i="1"/>
  <c r="BR528" i="1"/>
  <c r="BR512" i="1"/>
  <c r="BR519" i="1"/>
  <c r="BR522" i="1"/>
  <c r="BR517" i="1"/>
  <c r="BR510" i="1"/>
  <c r="BZ514" i="1"/>
  <c r="BZ521" i="1"/>
  <c r="BZ505" i="1"/>
  <c r="BZ527" i="1"/>
  <c r="BZ520" i="1"/>
  <c r="BZ507" i="1"/>
  <c r="BZ526" i="1"/>
  <c r="BZ510" i="1"/>
  <c r="BZ517" i="1"/>
  <c r="BZ524" i="1"/>
  <c r="BZ519" i="1"/>
  <c r="BZ512" i="1"/>
  <c r="CD515" i="1"/>
  <c r="CD522" i="1"/>
  <c r="CD506" i="1"/>
  <c r="CD528" i="1"/>
  <c r="CD513" i="1"/>
  <c r="CD508" i="1"/>
  <c r="CD527" i="1"/>
  <c r="CD511" i="1"/>
  <c r="CD518" i="1"/>
  <c r="CD525" i="1"/>
  <c r="CD520" i="1"/>
  <c r="CD505" i="1"/>
  <c r="CH517" i="1"/>
  <c r="CH510" i="1"/>
  <c r="CH527" i="1"/>
  <c r="CD516" i="1"/>
  <c r="CD509" i="1"/>
  <c r="CD526" i="1"/>
  <c r="BZ515" i="1"/>
  <c r="BZ508" i="1"/>
  <c r="BZ525" i="1"/>
  <c r="BV514" i="1"/>
  <c r="BV507" i="1"/>
  <c r="BV528" i="1"/>
  <c r="BR513" i="1"/>
  <c r="BR506" i="1"/>
  <c r="BR527" i="1"/>
  <c r="BN520" i="1"/>
  <c r="BN505" i="1"/>
  <c r="BN526" i="1"/>
  <c r="BJ519" i="1"/>
  <c r="BJ512" i="1"/>
  <c r="BJ525" i="1"/>
  <c r="BK474" i="1"/>
  <c r="BK492" i="1"/>
  <c r="BK479" i="1"/>
  <c r="BK482" i="1"/>
  <c r="BK495" i="1"/>
  <c r="BK475" i="1"/>
  <c r="BK496" i="1"/>
  <c r="BO484" i="1"/>
  <c r="BO493" i="1"/>
  <c r="BO486" i="1"/>
  <c r="BO495" i="1"/>
  <c r="BO490" i="1"/>
  <c r="BO488" i="1"/>
  <c r="BO487" i="1"/>
  <c r="BS485" i="1"/>
  <c r="BS492" i="1"/>
  <c r="BS487" i="1"/>
  <c r="BS474" i="1"/>
  <c r="BS475" i="1"/>
  <c r="BS479" i="1"/>
  <c r="BS480" i="1"/>
  <c r="BS486" i="1"/>
  <c r="BW493" i="1"/>
  <c r="BW477" i="1"/>
  <c r="BW475" i="1"/>
  <c r="BW490" i="1"/>
  <c r="BW479" i="1"/>
  <c r="BW483" i="1"/>
  <c r="BW484" i="1"/>
  <c r="BW496" i="1"/>
  <c r="CA474" i="1"/>
  <c r="CA496" i="1"/>
  <c r="CA479" i="1"/>
  <c r="CA482" i="1"/>
  <c r="CA495" i="1"/>
  <c r="CA475" i="1"/>
  <c r="CA492" i="1"/>
  <c r="CE484" i="1"/>
  <c r="CE497" i="1"/>
  <c r="CE482" i="1"/>
  <c r="CE495" i="1"/>
  <c r="CE494" i="1"/>
  <c r="CE488" i="1"/>
  <c r="CE487" i="1"/>
  <c r="CI485" i="1"/>
  <c r="CI492" i="1"/>
  <c r="CI483" i="1"/>
  <c r="CI478" i="1"/>
  <c r="CI479" i="1"/>
  <c r="CI475" i="1"/>
  <c r="CI480" i="1"/>
  <c r="CI482" i="1"/>
  <c r="CI488" i="1"/>
  <c r="CE493" i="1"/>
  <c r="CE496" i="1"/>
  <c r="CA485" i="1"/>
  <c r="CA487" i="1"/>
  <c r="BW474" i="1"/>
  <c r="BS495" i="1"/>
  <c r="BS488" i="1"/>
  <c r="BO479" i="1"/>
  <c r="BO496" i="1"/>
  <c r="BK489" i="1"/>
  <c r="BL485" i="1"/>
  <c r="BP490" i="1"/>
  <c r="BT475" i="1"/>
  <c r="CB478" i="1"/>
  <c r="CF484" i="1"/>
  <c r="CI474" i="1"/>
  <c r="CI496" i="1"/>
  <c r="CE483" i="1"/>
  <c r="CA484" i="1"/>
  <c r="CA493" i="1"/>
  <c r="BW476" i="1"/>
  <c r="BW478" i="1"/>
  <c r="BS478" i="1"/>
  <c r="BO478" i="1"/>
  <c r="BO483" i="1"/>
  <c r="BK488" i="1"/>
  <c r="BK491" i="1"/>
  <c r="CB493" i="1"/>
  <c r="CI487" i="1"/>
  <c r="CI489" i="1"/>
  <c r="CE476" i="1"/>
  <c r="CA497" i="1"/>
  <c r="CA486" i="1"/>
  <c r="BW481" i="1"/>
  <c r="BW494" i="1"/>
  <c r="BS483" i="1"/>
  <c r="BO485" i="1"/>
  <c r="BO476" i="1"/>
  <c r="BK493" i="1"/>
  <c r="BM482" i="1"/>
  <c r="BY476" i="1"/>
  <c r="BQ488" i="1"/>
  <c r="BJ465" i="1"/>
  <c r="BJ449" i="1"/>
  <c r="BJ456" i="1"/>
  <c r="BJ463" i="1"/>
  <c r="BJ458" i="1"/>
  <c r="BJ443" i="1"/>
  <c r="BJ461" i="1"/>
  <c r="BJ445" i="1"/>
  <c r="BJ452" i="1"/>
  <c r="BJ455" i="1"/>
  <c r="BJ450" i="1"/>
  <c r="BJ462" i="1"/>
  <c r="BR463" i="1"/>
  <c r="BR447" i="1"/>
  <c r="BR458" i="1"/>
  <c r="BR465" i="1"/>
  <c r="BR452" i="1"/>
  <c r="BR445" i="1"/>
  <c r="BR459" i="1"/>
  <c r="BR443" i="1"/>
  <c r="BR454" i="1"/>
  <c r="BR457" i="1"/>
  <c r="BR444" i="1"/>
  <c r="BR464" i="1"/>
  <c r="BZ465" i="1"/>
  <c r="BZ449" i="1"/>
  <c r="BZ456" i="1"/>
  <c r="BZ459" i="1"/>
  <c r="BZ454" i="1"/>
  <c r="BZ447" i="1"/>
  <c r="BZ461" i="1"/>
  <c r="BZ445" i="1"/>
  <c r="BZ452" i="1"/>
  <c r="BZ451" i="1"/>
  <c r="BZ446" i="1"/>
  <c r="BZ466" i="1"/>
  <c r="CH463" i="1"/>
  <c r="CH447" i="1"/>
  <c r="CH458" i="1"/>
  <c r="CH461" i="1"/>
  <c r="CH456" i="1"/>
  <c r="CH449" i="1"/>
  <c r="CH459" i="1"/>
  <c r="CH443" i="1"/>
  <c r="CH454" i="1"/>
  <c r="CH453" i="1"/>
  <c r="CH448" i="1"/>
  <c r="CH460" i="1"/>
  <c r="CH457" i="1"/>
  <c r="CH446" i="1"/>
  <c r="CH451" i="1"/>
  <c r="CD456" i="1"/>
  <c r="CD445" i="1"/>
  <c r="CD454" i="1"/>
  <c r="BZ455" i="1"/>
  <c r="BZ444" i="1"/>
  <c r="BV454" i="1"/>
  <c r="BV443" i="1"/>
  <c r="BV452" i="1"/>
  <c r="BR453" i="1"/>
  <c r="BR446" i="1"/>
  <c r="BR451" i="1"/>
  <c r="BN452" i="1"/>
  <c r="BN445" i="1"/>
  <c r="BN454" i="1"/>
  <c r="BJ451" i="1"/>
  <c r="BJ444" i="1"/>
  <c r="BJ453" i="1"/>
  <c r="CH444" i="1"/>
  <c r="CH464" i="1"/>
  <c r="CH462" i="1"/>
  <c r="CD443" i="1"/>
  <c r="CD463" i="1"/>
  <c r="BZ450" i="1"/>
  <c r="BZ462" i="1"/>
  <c r="BZ460" i="1"/>
  <c r="BV449" i="1"/>
  <c r="BV461" i="1"/>
  <c r="BR448" i="1"/>
  <c r="BR460" i="1"/>
  <c r="BR462" i="1"/>
  <c r="BN447" i="1"/>
  <c r="BN459" i="1"/>
  <c r="BJ446" i="1"/>
  <c r="BJ466" i="1"/>
  <c r="BJ460" i="1"/>
  <c r="BM443" i="1"/>
  <c r="BM453" i="1"/>
  <c r="BM460" i="1"/>
  <c r="BM466" i="1"/>
  <c r="BM445" i="1"/>
  <c r="BM452" i="1"/>
  <c r="BQ444" i="1"/>
  <c r="BQ454" i="1"/>
  <c r="BQ461" i="1"/>
  <c r="BQ463" i="1"/>
  <c r="BQ446" i="1"/>
  <c r="BQ453" i="1"/>
  <c r="BU445" i="1"/>
  <c r="BU455" i="1"/>
  <c r="BU462" i="1"/>
  <c r="BU464" i="1"/>
  <c r="BU447" i="1"/>
  <c r="BU454" i="1"/>
  <c r="BY446" i="1"/>
  <c r="BY456" i="1"/>
  <c r="BY463" i="1"/>
  <c r="BY465" i="1"/>
  <c r="BY448" i="1"/>
  <c r="BY455" i="1"/>
  <c r="CC443" i="1"/>
  <c r="CC457" i="1"/>
  <c r="CC464" i="1"/>
  <c r="CC466" i="1"/>
  <c r="CC449" i="1"/>
  <c r="CC456" i="1"/>
  <c r="CG444" i="1"/>
  <c r="CG458" i="1"/>
  <c r="CG465" i="1"/>
  <c r="CG463" i="1"/>
  <c r="CG450" i="1"/>
  <c r="CG457" i="1"/>
  <c r="BN466" i="1"/>
  <c r="BN450" i="1"/>
  <c r="BN457" i="1"/>
  <c r="BN464" i="1"/>
  <c r="BN451" i="1"/>
  <c r="BN444" i="1"/>
  <c r="BN462" i="1"/>
  <c r="BN446" i="1"/>
  <c r="BN453" i="1"/>
  <c r="BN456" i="1"/>
  <c r="BN443" i="1"/>
  <c r="BN463" i="1"/>
  <c r="BV464" i="1"/>
  <c r="BV448" i="1"/>
  <c r="BV455" i="1"/>
  <c r="BV466" i="1"/>
  <c r="BV453" i="1"/>
  <c r="BV446" i="1"/>
  <c r="BV460" i="1"/>
  <c r="BV444" i="1"/>
  <c r="BV451" i="1"/>
  <c r="BV458" i="1"/>
  <c r="BV445" i="1"/>
  <c r="BV465" i="1"/>
  <c r="CD466" i="1"/>
  <c r="CD450" i="1"/>
  <c r="CD457" i="1"/>
  <c r="CD460" i="1"/>
  <c r="CD455" i="1"/>
  <c r="CD448" i="1"/>
  <c r="CD462" i="1"/>
  <c r="CD446" i="1"/>
  <c r="CD453" i="1"/>
  <c r="CD452" i="1"/>
  <c r="CD447" i="1"/>
  <c r="CD459" i="1"/>
  <c r="BZ453" i="1"/>
  <c r="CH465" i="1"/>
  <c r="CH450" i="1"/>
  <c r="CH455" i="1"/>
  <c r="CD464" i="1"/>
  <c r="CD449" i="1"/>
  <c r="CD458" i="1"/>
  <c r="BZ463" i="1"/>
  <c r="BZ448" i="1"/>
  <c r="BZ457" i="1"/>
  <c r="BV462" i="1"/>
  <c r="BV447" i="1"/>
  <c r="BV456" i="1"/>
  <c r="BR461" i="1"/>
  <c r="BR450" i="1"/>
  <c r="BR455" i="1"/>
  <c r="BN460" i="1"/>
  <c r="BN449" i="1"/>
  <c r="BN458" i="1"/>
  <c r="BJ459" i="1"/>
  <c r="BJ448" i="1"/>
  <c r="BJ457" i="1"/>
  <c r="CG443" i="1"/>
  <c r="CC453" i="1"/>
  <c r="CC451" i="1"/>
  <c r="BY445" i="1"/>
  <c r="BU451" i="1"/>
  <c r="BU453" i="1"/>
  <c r="BQ443" i="1"/>
  <c r="BM457" i="1"/>
  <c r="BM451" i="1"/>
  <c r="BX417" i="1"/>
  <c r="CF417" i="1"/>
  <c r="BX422" i="1"/>
  <c r="BX426" i="1"/>
  <c r="BK433" i="1"/>
  <c r="BO412" i="1"/>
  <c r="BO434" i="1"/>
  <c r="BS428" i="1"/>
  <c r="BS412" i="1"/>
  <c r="BS423" i="1"/>
  <c r="BS426" i="1"/>
  <c r="BS413" i="1"/>
  <c r="BS433" i="1"/>
  <c r="BS424" i="1"/>
  <c r="BS435" i="1"/>
  <c r="BS419" i="1"/>
  <c r="BS418" i="1"/>
  <c r="BS430" i="1"/>
  <c r="BS425" i="1"/>
  <c r="BW429" i="1"/>
  <c r="BW413" i="1"/>
  <c r="BW420" i="1"/>
  <c r="BW427" i="1"/>
  <c r="BW414" i="1"/>
  <c r="BW434" i="1"/>
  <c r="BW425" i="1"/>
  <c r="BW432" i="1"/>
  <c r="BW416" i="1"/>
  <c r="BW419" i="1"/>
  <c r="BW431" i="1"/>
  <c r="BW426" i="1"/>
  <c r="CA430" i="1"/>
  <c r="CA414" i="1"/>
  <c r="CA421" i="1"/>
  <c r="CA420" i="1"/>
  <c r="CA415" i="1"/>
  <c r="CA435" i="1"/>
  <c r="CA426" i="1"/>
  <c r="CA433" i="1"/>
  <c r="CA417" i="1"/>
  <c r="CA412" i="1"/>
  <c r="CA432" i="1"/>
  <c r="CA427" i="1"/>
  <c r="CE431" i="1"/>
  <c r="CE415" i="1"/>
  <c r="CE422" i="1"/>
  <c r="CE421" i="1"/>
  <c r="CE416" i="1"/>
  <c r="CE428" i="1"/>
  <c r="CE427" i="1"/>
  <c r="CE434" i="1"/>
  <c r="CE418" i="1"/>
  <c r="CE413" i="1"/>
  <c r="CE433" i="1"/>
  <c r="CE420" i="1"/>
  <c r="CI422" i="1"/>
  <c r="CI435" i="1"/>
  <c r="CI421" i="1"/>
  <c r="BT432" i="1"/>
  <c r="CB413" i="1"/>
  <c r="CF422" i="1"/>
  <c r="CF431" i="1"/>
  <c r="BX431" i="1"/>
  <c r="CB400" i="1"/>
  <c r="BT393" i="1"/>
  <c r="BU403" i="1"/>
  <c r="CC387" i="1"/>
  <c r="CB381" i="1"/>
  <c r="BT387" i="1"/>
  <c r="BL385" i="1"/>
  <c r="BU392" i="1"/>
  <c r="BL398" i="1"/>
  <c r="BL381" i="1"/>
  <c r="BL400" i="1"/>
  <c r="BP399" i="1"/>
  <c r="BP382" i="1"/>
  <c r="BP401" i="1"/>
  <c r="BT400" i="1"/>
  <c r="BT383" i="1"/>
  <c r="BT402" i="1"/>
  <c r="BX397" i="1"/>
  <c r="BX384" i="1"/>
  <c r="BX403" i="1"/>
  <c r="CB398" i="1"/>
  <c r="CB385" i="1"/>
  <c r="CB404" i="1"/>
  <c r="CF399" i="1"/>
  <c r="CF386" i="1"/>
  <c r="CF397" i="1"/>
  <c r="CB386" i="1"/>
  <c r="BP397" i="1"/>
  <c r="BQ390" i="1"/>
  <c r="CG399" i="1"/>
  <c r="CB393" i="1"/>
  <c r="BX387" i="1"/>
  <c r="BT404" i="1"/>
  <c r="BL389" i="1"/>
  <c r="BM385" i="1"/>
  <c r="BM361" i="1"/>
  <c r="BM368" i="1"/>
  <c r="BM352" i="1"/>
  <c r="BM359" i="1"/>
  <c r="BM354" i="1"/>
  <c r="BM369" i="1"/>
  <c r="BM360" i="1"/>
  <c r="BM363" i="1"/>
  <c r="BM350" i="1"/>
  <c r="BQ358" i="1"/>
  <c r="BQ369" i="1"/>
  <c r="BQ353" i="1"/>
  <c r="BQ360" i="1"/>
  <c r="BQ355" i="1"/>
  <c r="BQ366" i="1"/>
  <c r="BQ361" i="1"/>
  <c r="BQ364" i="1"/>
  <c r="BQ351" i="1"/>
  <c r="BU359" i="1"/>
  <c r="BU366" i="1"/>
  <c r="BU350" i="1"/>
  <c r="BU361" i="1"/>
  <c r="BU356" i="1"/>
  <c r="BU367" i="1"/>
  <c r="BU358" i="1"/>
  <c r="BU365" i="1"/>
  <c r="BU352" i="1"/>
  <c r="BY360" i="1"/>
  <c r="BY367" i="1"/>
  <c r="BY351" i="1"/>
  <c r="BY362" i="1"/>
  <c r="BY357" i="1"/>
  <c r="BY368" i="1"/>
  <c r="BY359" i="1"/>
  <c r="BY358" i="1"/>
  <c r="BY353" i="1"/>
  <c r="CC361" i="1"/>
  <c r="CC368" i="1"/>
  <c r="CC352" i="1"/>
  <c r="CC363" i="1"/>
  <c r="CC350" i="1"/>
  <c r="CC369" i="1"/>
  <c r="CC360" i="1"/>
  <c r="CC359" i="1"/>
  <c r="CC354" i="1"/>
  <c r="CG358" i="1"/>
  <c r="CG369" i="1"/>
  <c r="CG353" i="1"/>
  <c r="CG364" i="1"/>
  <c r="CG351" i="1"/>
  <c r="CG366" i="1"/>
  <c r="CG361" i="1"/>
  <c r="CG360" i="1"/>
  <c r="CG355" i="1"/>
  <c r="CG372" i="1"/>
  <c r="CG357" i="1"/>
  <c r="CG362" i="1"/>
  <c r="CC356" i="1"/>
  <c r="CC365" i="1"/>
  <c r="BY370" i="1"/>
  <c r="BY364" i="1"/>
  <c r="BU369" i="1"/>
  <c r="BU354" i="1"/>
  <c r="BQ368" i="1"/>
  <c r="BQ357" i="1"/>
  <c r="BQ362" i="1"/>
  <c r="BM356" i="1"/>
  <c r="BM365" i="1"/>
  <c r="CE366" i="1"/>
  <c r="BW372" i="1"/>
  <c r="BO370" i="1"/>
  <c r="BK359" i="1"/>
  <c r="BK361" i="1"/>
  <c r="BK358" i="1"/>
  <c r="BO360" i="1"/>
  <c r="BO362" i="1"/>
  <c r="BO359" i="1"/>
  <c r="BS361" i="1"/>
  <c r="BS363" i="1"/>
  <c r="BS360" i="1"/>
  <c r="BW358" i="1"/>
  <c r="BW364" i="1"/>
  <c r="BW361" i="1"/>
  <c r="CA359" i="1"/>
  <c r="CA365" i="1"/>
  <c r="CA358" i="1"/>
  <c r="CE360" i="1"/>
  <c r="CE358" i="1"/>
  <c r="CE359" i="1"/>
  <c r="CI361" i="1"/>
  <c r="CI359" i="1"/>
  <c r="CI360" i="1"/>
  <c r="CG359" i="1"/>
  <c r="CG373" i="1"/>
  <c r="CC358" i="1"/>
  <c r="CC351" i="1"/>
  <c r="BY365" i="1"/>
  <c r="BY350" i="1"/>
  <c r="BY371" i="1"/>
  <c r="BU357" i="1"/>
  <c r="BU370" i="1"/>
  <c r="BQ363" i="1"/>
  <c r="BQ373" i="1"/>
  <c r="BM362" i="1"/>
  <c r="BM355" i="1"/>
  <c r="CI372" i="1"/>
  <c r="CA360" i="1"/>
  <c r="BW352" i="1"/>
  <c r="BS372" i="1"/>
  <c r="BK364" i="1"/>
  <c r="BT337" i="1"/>
  <c r="BX321" i="1"/>
  <c r="CB337" i="1"/>
  <c r="CB320" i="1"/>
  <c r="CF327" i="1"/>
  <c r="CF328" i="1"/>
  <c r="CF341" i="1"/>
  <c r="CB338" i="1"/>
  <c r="BX335" i="1"/>
  <c r="BL325" i="1"/>
  <c r="CF319" i="1"/>
  <c r="CB342" i="1"/>
  <c r="BX327" i="1"/>
  <c r="BT329" i="1"/>
  <c r="BK340" i="1"/>
  <c r="BK333" i="1"/>
  <c r="BK319" i="1"/>
  <c r="BK338" i="1"/>
  <c r="BK325" i="1"/>
  <c r="BK324" i="1"/>
  <c r="BO340" i="1"/>
  <c r="BO334" i="1"/>
  <c r="BO320" i="1"/>
  <c r="BO319" i="1"/>
  <c r="BO330" i="1"/>
  <c r="BO325" i="1"/>
  <c r="BS340" i="1"/>
  <c r="BS333" i="1"/>
  <c r="BS328" i="1"/>
  <c r="BS336" i="1"/>
  <c r="BS327" i="1"/>
  <c r="BS326" i="1"/>
  <c r="BW340" i="1"/>
  <c r="BW334" i="1"/>
  <c r="BW322" i="1"/>
  <c r="BW337" i="1"/>
  <c r="BW324" i="1"/>
  <c r="BW323" i="1"/>
  <c r="CA340" i="1"/>
  <c r="CA333" i="1"/>
  <c r="CA319" i="1"/>
  <c r="CA338" i="1"/>
  <c r="CA329" i="1"/>
  <c r="CA324" i="1"/>
  <c r="CE340" i="1"/>
  <c r="CE334" i="1"/>
  <c r="CE320" i="1"/>
  <c r="CE319" i="1"/>
  <c r="CE330" i="1"/>
  <c r="CE325" i="1"/>
  <c r="CI340" i="1"/>
  <c r="CI333" i="1"/>
  <c r="CI328" i="1"/>
  <c r="CI336" i="1"/>
  <c r="CI327" i="1"/>
  <c r="CI326" i="1"/>
  <c r="CF321" i="1"/>
  <c r="CB323" i="1"/>
  <c r="CB339" i="1"/>
  <c r="BX336" i="1"/>
  <c r="BL329" i="1"/>
  <c r="CI323" i="1"/>
  <c r="CI338" i="1"/>
  <c r="CI325" i="1"/>
  <c r="CI339" i="1"/>
  <c r="CE329" i="1"/>
  <c r="CE335" i="1"/>
  <c r="CE331" i="1"/>
  <c r="CE336" i="1"/>
  <c r="CE342" i="1"/>
  <c r="CA325" i="1"/>
  <c r="CA322" i="1"/>
  <c r="CA327" i="1"/>
  <c r="CA339" i="1"/>
  <c r="BW327" i="1"/>
  <c r="BW333" i="1"/>
  <c r="BW329" i="1"/>
  <c r="BW336" i="1"/>
  <c r="BW342" i="1"/>
  <c r="BS323" i="1"/>
  <c r="BS338" i="1"/>
  <c r="BS325" i="1"/>
  <c r="BS339" i="1"/>
  <c r="BO329" i="1"/>
  <c r="BO335" i="1"/>
  <c r="BO331" i="1"/>
  <c r="BO336" i="1"/>
  <c r="BO342" i="1"/>
  <c r="BK321" i="1"/>
  <c r="BK322" i="1"/>
  <c r="BK327" i="1"/>
  <c r="BK339" i="1"/>
  <c r="CA299" i="1"/>
  <c r="BK294" i="1"/>
  <c r="BM296" i="1"/>
  <c r="BM291" i="1"/>
  <c r="BM298" i="1"/>
  <c r="BM305" i="1"/>
  <c r="BM292" i="1"/>
  <c r="BM299" i="1"/>
  <c r="BM302" i="1"/>
  <c r="BQ297" i="1"/>
  <c r="BQ304" i="1"/>
  <c r="BQ288" i="1"/>
  <c r="BQ306" i="1"/>
  <c r="BQ290" i="1"/>
  <c r="BQ305" i="1"/>
  <c r="BQ311" i="1"/>
  <c r="BQ291" i="1"/>
  <c r="BQ294" i="1"/>
  <c r="BU305" i="1"/>
  <c r="BU289" i="1"/>
  <c r="BU296" i="1"/>
  <c r="BU291" i="1"/>
  <c r="BU294" i="1"/>
  <c r="BU297" i="1"/>
  <c r="BU303" i="1"/>
  <c r="BY299" i="1"/>
  <c r="BY306" i="1"/>
  <c r="BY297" i="1"/>
  <c r="BY304" i="1"/>
  <c r="BY288" i="1"/>
  <c r="BY310" i="1"/>
  <c r="BY309" i="1"/>
  <c r="BY289" i="1"/>
  <c r="CC296" i="1"/>
  <c r="CC307" i="1"/>
  <c r="CC291" i="1"/>
  <c r="CC305" i="1"/>
  <c r="CC289" i="1"/>
  <c r="CC292" i="1"/>
  <c r="CC302" i="1"/>
  <c r="CC301" i="1"/>
  <c r="CG297" i="1"/>
  <c r="CG288" i="1"/>
  <c r="CG299" i="1"/>
  <c r="CG306" i="1"/>
  <c r="CG305" i="1"/>
  <c r="CG308" i="1"/>
  <c r="CG311" i="1"/>
  <c r="CG294" i="1"/>
  <c r="CG302" i="1"/>
  <c r="CG307" i="1"/>
  <c r="CC293" i="1"/>
  <c r="CC294" i="1"/>
  <c r="CC303" i="1"/>
  <c r="BY308" i="1"/>
  <c r="BY294" i="1"/>
  <c r="BY295" i="1"/>
  <c r="BU304" i="1"/>
  <c r="BU309" i="1"/>
  <c r="BU310" i="1"/>
  <c r="BQ296" i="1"/>
  <c r="BQ301" i="1"/>
  <c r="BM309" i="1"/>
  <c r="BM288" i="1"/>
  <c r="CI297" i="1"/>
  <c r="BK297" i="1"/>
  <c r="BO304" i="1"/>
  <c r="BS293" i="1"/>
  <c r="CA291" i="1"/>
  <c r="CI296" i="1"/>
  <c r="CG296" i="1"/>
  <c r="CG301" i="1"/>
  <c r="CC309" i="1"/>
  <c r="CC288" i="1"/>
  <c r="BY296" i="1"/>
  <c r="BY301" i="1"/>
  <c r="BY311" i="1"/>
  <c r="BU288" i="1"/>
  <c r="BU293" i="1"/>
  <c r="BQ302" i="1"/>
  <c r="BQ307" i="1"/>
  <c r="BQ289" i="1"/>
  <c r="BM294" i="1"/>
  <c r="BM303" i="1"/>
  <c r="BM304" i="1"/>
  <c r="CE310" i="1"/>
  <c r="BK304" i="1"/>
  <c r="BJ310" i="1"/>
  <c r="BJ306" i="1"/>
  <c r="BJ302" i="1"/>
  <c r="BJ298" i="1"/>
  <c r="BJ294" i="1"/>
  <c r="BJ290" i="1"/>
  <c r="BK280" i="1"/>
  <c r="BK276" i="1"/>
  <c r="BK272" i="1"/>
  <c r="BK268" i="1"/>
  <c r="BK264" i="1"/>
  <c r="BK260" i="1"/>
  <c r="BK279" i="1"/>
  <c r="BK275" i="1"/>
  <c r="BK271" i="1"/>
  <c r="BK267" i="1"/>
  <c r="BK263" i="1"/>
  <c r="BK259" i="1"/>
  <c r="BK278" i="1"/>
  <c r="BK274" i="1"/>
  <c r="BK270" i="1"/>
  <c r="BK266" i="1"/>
  <c r="BK262" i="1"/>
  <c r="BK258" i="1"/>
  <c r="BO280" i="1"/>
  <c r="BO276" i="1"/>
  <c r="BO272" i="1"/>
  <c r="BO268" i="1"/>
  <c r="BO264" i="1"/>
  <c r="BO260" i="1"/>
  <c r="BO279" i="1"/>
  <c r="BO275" i="1"/>
  <c r="BO271" i="1"/>
  <c r="BO267" i="1"/>
  <c r="BO263" i="1"/>
  <c r="BO259" i="1"/>
  <c r="BO278" i="1"/>
  <c r="BO274" i="1"/>
  <c r="BO270" i="1"/>
  <c r="BO266" i="1"/>
  <c r="BO262" i="1"/>
  <c r="BO258" i="1"/>
  <c r="BS280" i="1"/>
  <c r="BS276" i="1"/>
  <c r="BS272" i="1"/>
  <c r="BS268" i="1"/>
  <c r="BS264" i="1"/>
  <c r="BS260" i="1"/>
  <c r="BS279" i="1"/>
  <c r="BS275" i="1"/>
  <c r="BS271" i="1"/>
  <c r="BS267" i="1"/>
  <c r="BS263" i="1"/>
  <c r="BS259" i="1"/>
  <c r="BS278" i="1"/>
  <c r="BS274" i="1"/>
  <c r="BS270" i="1"/>
  <c r="BS266" i="1"/>
  <c r="BS262" i="1"/>
  <c r="BS258" i="1"/>
  <c r="BW280" i="1"/>
  <c r="BW276" i="1"/>
  <c r="BW272" i="1"/>
  <c r="BW268" i="1"/>
  <c r="BW264" i="1"/>
  <c r="BW260" i="1"/>
  <c r="BW279" i="1"/>
  <c r="BW275" i="1"/>
  <c r="BW271" i="1"/>
  <c r="BW267" i="1"/>
  <c r="BW263" i="1"/>
  <c r="BW259" i="1"/>
  <c r="BW278" i="1"/>
  <c r="BW274" i="1"/>
  <c r="BW270" i="1"/>
  <c r="BW266" i="1"/>
  <c r="BW262" i="1"/>
  <c r="BW258" i="1"/>
  <c r="CA280" i="1"/>
  <c r="CA276" i="1"/>
  <c r="CA272" i="1"/>
  <c r="CA268" i="1"/>
  <c r="CA264" i="1"/>
  <c r="CA260" i="1"/>
  <c r="CA279" i="1"/>
  <c r="CA275" i="1"/>
  <c r="CA271" i="1"/>
  <c r="CA267" i="1"/>
  <c r="CA263" i="1"/>
  <c r="CA259" i="1"/>
  <c r="CA278" i="1"/>
  <c r="CA274" i="1"/>
  <c r="CA270" i="1"/>
  <c r="CA266" i="1"/>
  <c r="CA262" i="1"/>
  <c r="CA258" i="1"/>
  <c r="CE280" i="1"/>
  <c r="CE276" i="1"/>
  <c r="CE272" i="1"/>
  <c r="CE268" i="1"/>
  <c r="CE264" i="1"/>
  <c r="CE260" i="1"/>
  <c r="CE279" i="1"/>
  <c r="CE275" i="1"/>
  <c r="CE271" i="1"/>
  <c r="CE267" i="1"/>
  <c r="CE263" i="1"/>
  <c r="CE259" i="1"/>
  <c r="CE278" i="1"/>
  <c r="CE274" i="1"/>
  <c r="CE270" i="1"/>
  <c r="CE266" i="1"/>
  <c r="CE262" i="1"/>
  <c r="CE258" i="1"/>
  <c r="CI280" i="1"/>
  <c r="CI276" i="1"/>
  <c r="CI272" i="1"/>
  <c r="CI268" i="1"/>
  <c r="CI264" i="1"/>
  <c r="CI260" i="1"/>
  <c r="CI279" i="1"/>
  <c r="CI275" i="1"/>
  <c r="CI271" i="1"/>
  <c r="CI267" i="1"/>
  <c r="CI263" i="1"/>
  <c r="CI259" i="1"/>
  <c r="CI278" i="1"/>
  <c r="CI274" i="1"/>
  <c r="CI270" i="1"/>
  <c r="CI266" i="1"/>
  <c r="CI262" i="1"/>
  <c r="CI258" i="1"/>
  <c r="CI269" i="1"/>
  <c r="CE261" i="1"/>
  <c r="CE277" i="1"/>
  <c r="CA269" i="1"/>
  <c r="BW261" i="1"/>
  <c r="BW277" i="1"/>
  <c r="BS269" i="1"/>
  <c r="BO261" i="1"/>
  <c r="BO277" i="1"/>
  <c r="BK269" i="1"/>
  <c r="CI261" i="1"/>
  <c r="CI277" i="1"/>
  <c r="CE269" i="1"/>
  <c r="CA261" i="1"/>
  <c r="CA277" i="1"/>
  <c r="BW269" i="1"/>
  <c r="BS261" i="1"/>
  <c r="BS277" i="1"/>
  <c r="BO269" i="1"/>
  <c r="BK261" i="1"/>
  <c r="BK277" i="1"/>
  <c r="BV227" i="1"/>
  <c r="BJ243" i="1"/>
  <c r="BJ240" i="1"/>
  <c r="BJ237" i="1"/>
  <c r="BK237" i="1"/>
  <c r="BK244" i="1"/>
  <c r="BK228" i="1"/>
  <c r="BK235" i="1"/>
  <c r="BK242" i="1"/>
  <c r="BK226" i="1"/>
  <c r="BK241" i="1"/>
  <c r="BK248" i="1"/>
  <c r="BK232" i="1"/>
  <c r="BK239" i="1"/>
  <c r="BK246" i="1"/>
  <c r="BK230" i="1"/>
  <c r="BO234" i="1"/>
  <c r="BO245" i="1"/>
  <c r="BO229" i="1"/>
  <c r="BO236" i="1"/>
  <c r="BO243" i="1"/>
  <c r="BO227" i="1"/>
  <c r="BO238" i="1"/>
  <c r="BO249" i="1"/>
  <c r="BO233" i="1"/>
  <c r="BO240" i="1"/>
  <c r="BO247" i="1"/>
  <c r="BO231" i="1"/>
  <c r="BS235" i="1"/>
  <c r="BS242" i="1"/>
  <c r="BS226" i="1"/>
  <c r="BS237" i="1"/>
  <c r="BS244" i="1"/>
  <c r="BS228" i="1"/>
  <c r="BS239" i="1"/>
  <c r="BS246" i="1"/>
  <c r="BS230" i="1"/>
  <c r="BS241" i="1"/>
  <c r="BS248" i="1"/>
  <c r="BS232" i="1"/>
  <c r="BW236" i="1"/>
  <c r="BW243" i="1"/>
  <c r="BW227" i="1"/>
  <c r="BW234" i="1"/>
  <c r="BW245" i="1"/>
  <c r="BW229" i="1"/>
  <c r="BW240" i="1"/>
  <c r="BW247" i="1"/>
  <c r="BW231" i="1"/>
  <c r="BW238" i="1"/>
  <c r="BW249" i="1"/>
  <c r="BW233" i="1"/>
  <c r="CA237" i="1"/>
  <c r="CA244" i="1"/>
  <c r="CA228" i="1"/>
  <c r="CA235" i="1"/>
  <c r="CA242" i="1"/>
  <c r="CA226" i="1"/>
  <c r="CA241" i="1"/>
  <c r="CA248" i="1"/>
  <c r="CA232" i="1"/>
  <c r="CA239" i="1"/>
  <c r="CA246" i="1"/>
  <c r="CA230" i="1"/>
  <c r="CE234" i="1"/>
  <c r="CE245" i="1"/>
  <c r="CE229" i="1"/>
  <c r="CE236" i="1"/>
  <c r="CE243" i="1"/>
  <c r="CE227" i="1"/>
  <c r="CE238" i="1"/>
  <c r="CE249" i="1"/>
  <c r="CE233" i="1"/>
  <c r="CE240" i="1"/>
  <c r="CE247" i="1"/>
  <c r="CE231" i="1"/>
  <c r="CI235" i="1"/>
  <c r="CI242" i="1"/>
  <c r="CI226" i="1"/>
  <c r="CI237" i="1"/>
  <c r="CI244" i="1"/>
  <c r="CI228" i="1"/>
  <c r="CI239" i="1"/>
  <c r="CI246" i="1"/>
  <c r="CI230" i="1"/>
  <c r="CI241" i="1"/>
  <c r="CI248" i="1"/>
  <c r="CI232" i="1"/>
  <c r="BJ246" i="1"/>
  <c r="BJ230" i="1"/>
  <c r="BJ241" i="1"/>
  <c r="BJ248" i="1"/>
  <c r="BJ232" i="1"/>
  <c r="BJ239" i="1"/>
  <c r="BN231" i="1"/>
  <c r="BV238" i="1"/>
  <c r="CH246" i="1"/>
  <c r="BZ238" i="1"/>
  <c r="BJ227" i="1"/>
  <c r="BJ247" i="1"/>
  <c r="BJ244" i="1"/>
  <c r="BJ245" i="1"/>
  <c r="BJ238" i="1"/>
  <c r="CC218" i="1"/>
  <c r="CC202" i="1"/>
  <c r="BU210" i="1"/>
  <c r="BM218" i="1"/>
  <c r="BM202" i="1"/>
  <c r="BQ197" i="1"/>
  <c r="BU211" i="1"/>
  <c r="BM201" i="1"/>
  <c r="BQ199" i="1"/>
  <c r="BU201" i="1"/>
  <c r="BY199" i="1"/>
  <c r="CC201" i="1"/>
  <c r="CG199" i="1"/>
  <c r="CI215" i="1"/>
  <c r="CE200" i="1"/>
  <c r="CE209" i="1"/>
  <c r="CA217" i="1"/>
  <c r="BW202" i="1"/>
  <c r="BW207" i="1"/>
  <c r="BS215" i="1"/>
  <c r="BO200" i="1"/>
  <c r="BO209" i="1"/>
  <c r="BK215" i="1"/>
  <c r="BK210" i="1"/>
  <c r="CG210" i="1"/>
  <c r="BY218" i="1"/>
  <c r="BY202" i="1"/>
  <c r="BQ210" i="1"/>
  <c r="BM195" i="1"/>
  <c r="BQ213" i="1"/>
  <c r="BY208" i="1"/>
  <c r="CC205" i="1"/>
  <c r="CG208" i="1"/>
  <c r="BM208" i="1"/>
  <c r="BQ205" i="1"/>
  <c r="BU203" i="1"/>
  <c r="BY200" i="1"/>
  <c r="CC197" i="1"/>
  <c r="CG195" i="1"/>
  <c r="CG216" i="1"/>
  <c r="BO213" i="1"/>
  <c r="BS202" i="1"/>
  <c r="BS213" i="1"/>
  <c r="BW206" i="1"/>
  <c r="CA218" i="1"/>
  <c r="CE203" i="1"/>
  <c r="CI196" i="1"/>
  <c r="BK198" i="1"/>
  <c r="BL175" i="1"/>
  <c r="BP164" i="1"/>
  <c r="CH164" i="1"/>
  <c r="CH168" i="1"/>
  <c r="CH176" i="1"/>
  <c r="CH180" i="1"/>
  <c r="CH184" i="1"/>
  <c r="CD168" i="1"/>
  <c r="CD172" i="1"/>
  <c r="CD176" i="1"/>
  <c r="CD184" i="1"/>
  <c r="BZ164" i="1"/>
  <c r="BZ168" i="1"/>
  <c r="BZ176" i="1"/>
  <c r="BZ180" i="1"/>
  <c r="BZ184" i="1"/>
  <c r="BV168" i="1"/>
  <c r="BV172" i="1"/>
  <c r="BV176" i="1"/>
  <c r="BV184" i="1"/>
  <c r="BR164" i="1"/>
  <c r="BR168" i="1"/>
  <c r="BR176" i="1"/>
  <c r="BR180" i="1"/>
  <c r="BR184" i="1"/>
  <c r="BN168" i="1"/>
  <c r="BN172" i="1"/>
  <c r="BN176" i="1"/>
  <c r="BN184" i="1"/>
  <c r="BJ180" i="1"/>
  <c r="BJ183" i="1"/>
  <c r="CH166" i="1"/>
  <c r="CH170" i="1"/>
  <c r="CH174" i="1"/>
  <c r="CH182" i="1"/>
  <c r="CD166" i="1"/>
  <c r="CD170" i="1"/>
  <c r="CD178" i="1"/>
  <c r="CD182" i="1"/>
  <c r="BZ166" i="1"/>
  <c r="BZ174" i="1"/>
  <c r="BZ178" i="1"/>
  <c r="BZ182" i="1"/>
  <c r="BV170" i="1"/>
  <c r="BV174" i="1"/>
  <c r="BV178" i="1"/>
  <c r="BR166" i="1"/>
  <c r="BR170" i="1"/>
  <c r="BR174" i="1"/>
  <c r="BR182" i="1"/>
  <c r="BN166" i="1"/>
  <c r="BN170" i="1"/>
  <c r="BN178" i="1"/>
  <c r="BN182" i="1"/>
  <c r="BK175" i="1"/>
  <c r="BK170" i="1"/>
  <c r="BK176" i="1"/>
  <c r="BK166" i="1"/>
  <c r="BJ137" i="1"/>
  <c r="BJ145" i="1"/>
  <c r="BJ149" i="1"/>
  <c r="BJ153" i="1"/>
  <c r="BJ138" i="1"/>
  <c r="BJ142" i="1"/>
  <c r="BJ146" i="1"/>
  <c r="BJ135" i="1"/>
  <c r="BJ139" i="1"/>
  <c r="BJ143" i="1"/>
  <c r="BJ151" i="1"/>
  <c r="BJ136" i="1"/>
  <c r="BJ140" i="1"/>
  <c r="BJ148" i="1"/>
  <c r="BJ152" i="1"/>
  <c r="CD136" i="1"/>
  <c r="BT146" i="1"/>
  <c r="BP137" i="1"/>
  <c r="BP154" i="1"/>
  <c r="CG153" i="1"/>
  <c r="BM140" i="1"/>
  <c r="BM133" i="1"/>
  <c r="BP152" i="1"/>
  <c r="CD147" i="1"/>
  <c r="BJ156" i="1"/>
  <c r="BM152" i="1"/>
  <c r="BM145" i="1"/>
  <c r="CE155" i="1"/>
  <c r="CE140" i="1"/>
  <c r="CE133" i="1"/>
  <c r="CE153" i="1"/>
  <c r="CA145" i="1"/>
  <c r="CD152" i="1"/>
  <c r="BN134" i="1"/>
  <c r="BN152" i="1"/>
  <c r="BN151" i="1"/>
  <c r="BP141" i="1"/>
  <c r="BT147" i="1"/>
  <c r="BT155" i="1"/>
  <c r="BX148" i="1"/>
  <c r="BP153" i="1"/>
  <c r="BP148" i="1"/>
  <c r="CE154" i="1"/>
  <c r="BM148" i="1"/>
  <c r="CG140" i="1"/>
  <c r="BM143" i="1"/>
  <c r="CG147" i="1"/>
  <c r="BM135" i="1"/>
  <c r="BX151" i="1"/>
  <c r="BP143" i="1"/>
  <c r="CH149" i="1"/>
  <c r="CH153" i="1"/>
  <c r="CH138" i="1"/>
  <c r="CD156" i="1"/>
  <c r="BN154" i="1"/>
  <c r="BN146" i="1"/>
  <c r="BJ154" i="1"/>
  <c r="CG142" i="1"/>
  <c r="BM150" i="1"/>
  <c r="CH137" i="1"/>
  <c r="CD153" i="1"/>
  <c r="BN138" i="1"/>
  <c r="BN153" i="1"/>
  <c r="BL135" i="1"/>
  <c r="BL139" i="1"/>
  <c r="BL143" i="1"/>
  <c r="BL151" i="1"/>
  <c r="BL136" i="1"/>
  <c r="BL140" i="1"/>
  <c r="BL148" i="1"/>
  <c r="BL152" i="1"/>
  <c r="BL137" i="1"/>
  <c r="BL145" i="1"/>
  <c r="BL149" i="1"/>
  <c r="BL153" i="1"/>
  <c r="BL138" i="1"/>
  <c r="BL142" i="1"/>
  <c r="BL146" i="1"/>
  <c r="BX143" i="1"/>
  <c r="BT154" i="1"/>
  <c r="BP133" i="1"/>
  <c r="BM141" i="1"/>
  <c r="CG136" i="1"/>
  <c r="CG150" i="1"/>
  <c r="CD154" i="1"/>
  <c r="BK136" i="1"/>
  <c r="BK140" i="1"/>
  <c r="BK144" i="1"/>
  <c r="BK148" i="1"/>
  <c r="BK152" i="1"/>
  <c r="BK137" i="1"/>
  <c r="BK141" i="1"/>
  <c r="BK145" i="1"/>
  <c r="BK149" i="1"/>
  <c r="BK153" i="1"/>
  <c r="BK134" i="1"/>
  <c r="BK138" i="1"/>
  <c r="BK142" i="1"/>
  <c r="BK146" i="1"/>
  <c r="BK150" i="1"/>
  <c r="BK135" i="1"/>
  <c r="BK139" i="1"/>
  <c r="BK143" i="1"/>
  <c r="BK147" i="1"/>
  <c r="BK151" i="1"/>
  <c r="BK155" i="1"/>
  <c r="CE147" i="1"/>
  <c r="CE144" i="1"/>
  <c r="CE137" i="1"/>
  <c r="BK133" i="1"/>
  <c r="CA140" i="1"/>
  <c r="CA149" i="1"/>
  <c r="CD133" i="1"/>
  <c r="BN150" i="1"/>
  <c r="BN141" i="1"/>
  <c r="BN144" i="1"/>
  <c r="BT151" i="1"/>
  <c r="BT156" i="1"/>
  <c r="BT148" i="1"/>
  <c r="BX149" i="1"/>
  <c r="BX147" i="1"/>
  <c r="BP146" i="1"/>
  <c r="BP140" i="1"/>
  <c r="BK154" i="1"/>
  <c r="BM147" i="1"/>
  <c r="BM134" i="1"/>
  <c r="CG146" i="1"/>
  <c r="CG141" i="1"/>
  <c r="BM142" i="1"/>
  <c r="BT152" i="1"/>
  <c r="CH146" i="1"/>
  <c r="CH147" i="1"/>
  <c r="CH154" i="1"/>
  <c r="BN148" i="1"/>
  <c r="BN155" i="1"/>
  <c r="CG148" i="1"/>
  <c r="BU150" i="1"/>
  <c r="BM156" i="1"/>
  <c r="CE143" i="1"/>
  <c r="CH143" i="1"/>
  <c r="CH141" i="1"/>
  <c r="BJ155" i="1"/>
  <c r="CE135" i="1"/>
  <c r="BQ145" i="1"/>
  <c r="BQ134" i="1"/>
  <c r="BQ133" i="1"/>
  <c r="BQ140" i="1"/>
  <c r="BQ146" i="1"/>
  <c r="BQ143" i="1"/>
  <c r="BQ137" i="1"/>
  <c r="CI135" i="1"/>
  <c r="CI134" i="1"/>
  <c r="CI145" i="1"/>
  <c r="CI140" i="1"/>
  <c r="CI155" i="1"/>
  <c r="CI147" i="1"/>
  <c r="CI156" i="1"/>
  <c r="BQ151" i="1"/>
  <c r="BQ156" i="1"/>
  <c r="CI143" i="1"/>
  <c r="BQ148" i="1"/>
  <c r="BQ135" i="1"/>
  <c r="BS142" i="1"/>
  <c r="BS150" i="1"/>
  <c r="BS143" i="1"/>
  <c r="BS151" i="1"/>
  <c r="BS141" i="1"/>
  <c r="BS136" i="1"/>
  <c r="BS147" i="1"/>
  <c r="BW135" i="1"/>
  <c r="BW151" i="1"/>
  <c r="BW150" i="1"/>
  <c r="BW141" i="1"/>
  <c r="BW152" i="1"/>
  <c r="BW136" i="1"/>
  <c r="BW146" i="1"/>
  <c r="BW143" i="1"/>
  <c r="BZ155" i="1"/>
  <c r="BZ140" i="1"/>
  <c r="BZ153" i="1"/>
  <c r="BZ152" i="1"/>
  <c r="BZ134" i="1"/>
  <c r="BZ135" i="1"/>
  <c r="BZ146" i="1"/>
  <c r="CC153" i="1"/>
  <c r="CC143" i="1"/>
  <c r="BS155" i="1"/>
  <c r="BS152" i="1"/>
  <c r="BW154" i="1"/>
  <c r="CI138" i="1"/>
  <c r="CI133" i="1"/>
  <c r="BW144" i="1"/>
  <c r="BW137" i="1"/>
  <c r="BZ142" i="1"/>
  <c r="BZ150" i="1"/>
  <c r="BQ154" i="1"/>
  <c r="BQ141" i="1"/>
  <c r="CI142" i="1"/>
  <c r="BZ137" i="1"/>
  <c r="BZ145" i="1"/>
  <c r="CC150" i="1"/>
  <c r="CI151" i="1"/>
  <c r="BQ138" i="1"/>
  <c r="BQ144" i="1"/>
  <c r="BT136" i="1"/>
  <c r="BT134" i="1"/>
  <c r="BT153" i="1"/>
  <c r="BT140" i="1"/>
  <c r="BT133" i="1"/>
  <c r="CD140" i="1"/>
  <c r="CD145" i="1"/>
  <c r="CD137" i="1"/>
  <c r="CD143" i="1"/>
  <c r="CD149" i="1"/>
  <c r="CD135" i="1"/>
  <c r="CG137" i="1"/>
  <c r="CG144" i="1"/>
  <c r="CG143" i="1"/>
  <c r="CG156" i="1"/>
  <c r="CG133" i="1"/>
  <c r="CG138" i="1"/>
  <c r="CA139" i="1"/>
  <c r="CE136" i="1"/>
  <c r="CE152" i="1"/>
  <c r="CE141" i="1"/>
  <c r="CE138" i="1"/>
  <c r="CA156" i="1"/>
  <c r="BR151" i="1"/>
  <c r="BR142" i="1"/>
  <c r="BR141" i="1"/>
  <c r="CE134" i="1"/>
  <c r="BU135" i="1"/>
  <c r="CE151" i="1"/>
  <c r="CH155" i="1"/>
  <c r="CH139" i="1"/>
  <c r="CH150" i="1"/>
  <c r="CH145" i="1"/>
  <c r="BR146" i="1"/>
  <c r="BU137" i="1"/>
  <c r="CH144" i="1"/>
  <c r="BR139" i="1"/>
  <c r="CF151" i="1"/>
  <c r="CF138" i="1"/>
  <c r="CF156" i="1"/>
  <c r="BU146" i="1"/>
  <c r="BU139" i="1"/>
  <c r="CC134" i="1"/>
  <c r="BU151" i="1"/>
  <c r="BX133" i="1"/>
  <c r="CC155" i="1"/>
  <c r="BU148" i="1"/>
  <c r="BU154" i="1"/>
  <c r="BS139" i="1"/>
  <c r="CA155" i="1"/>
  <c r="CI139" i="1"/>
  <c r="BS140" i="1"/>
  <c r="BS156" i="1"/>
  <c r="BS145" i="1"/>
  <c r="CA146" i="1"/>
  <c r="CI154" i="1"/>
  <c r="CI148" i="1"/>
  <c r="CI137" i="1"/>
  <c r="CI153" i="1"/>
  <c r="CA148" i="1"/>
  <c r="CA137" i="1"/>
  <c r="CA153" i="1"/>
  <c r="CD141" i="1"/>
  <c r="BV136" i="1"/>
  <c r="BV150" i="1"/>
  <c r="BV149" i="1"/>
  <c r="BX134" i="1"/>
  <c r="CF141" i="1"/>
  <c r="BX135" i="1"/>
  <c r="CF137" i="1"/>
  <c r="CF155" i="1"/>
  <c r="CF154" i="1"/>
  <c r="BX153" i="1"/>
  <c r="BX156" i="1"/>
  <c r="BX150" i="1"/>
  <c r="BU145" i="1"/>
  <c r="CC148" i="1"/>
  <c r="BU138" i="1"/>
  <c r="CC137" i="1"/>
  <c r="CC151" i="1"/>
  <c r="CC142" i="1"/>
  <c r="BU149" i="1"/>
  <c r="BU144" i="1"/>
  <c r="CA135" i="1"/>
  <c r="CD148" i="1"/>
  <c r="CD146" i="1"/>
  <c r="BV145" i="1"/>
  <c r="BV155" i="1"/>
  <c r="CC146" i="1"/>
  <c r="CC145" i="1"/>
  <c r="BU153" i="1"/>
  <c r="CD134" i="1"/>
  <c r="CD151" i="1"/>
  <c r="BV156" i="1"/>
  <c r="CC139" i="1"/>
  <c r="CA150" i="1"/>
  <c r="CF150" i="1"/>
  <c r="CF139" i="1"/>
  <c r="BX137" i="1"/>
  <c r="BX154" i="1"/>
  <c r="CF134" i="1"/>
  <c r="CC141" i="1"/>
  <c r="CF152" i="1"/>
  <c r="CC149" i="1"/>
  <c r="BU133" i="1"/>
  <c r="CF144" i="1"/>
  <c r="BX142" i="1"/>
  <c r="CC156" i="1"/>
  <c r="CC136" i="1"/>
  <c r="BX136" i="1"/>
  <c r="CA147" i="1"/>
  <c r="BS144" i="1"/>
  <c r="BS133" i="1"/>
  <c r="BS149" i="1"/>
  <c r="CA138" i="1"/>
  <c r="CI146" i="1"/>
  <c r="CI136" i="1"/>
  <c r="CI152" i="1"/>
  <c r="CI141" i="1"/>
  <c r="CA136" i="1"/>
  <c r="CA152" i="1"/>
  <c r="CA141" i="1"/>
  <c r="CD144" i="1"/>
  <c r="BV152" i="1"/>
  <c r="BV143" i="1"/>
  <c r="BV142" i="1"/>
  <c r="BX152" i="1"/>
  <c r="CF133" i="1"/>
  <c r="CF153" i="1"/>
  <c r="CF148" i="1"/>
  <c r="CF147" i="1"/>
  <c r="BX155" i="1"/>
  <c r="BX146" i="1"/>
  <c r="BX145" i="1"/>
  <c r="BU140" i="1"/>
  <c r="CC147" i="1"/>
  <c r="BU156" i="1"/>
  <c r="BU141" i="1"/>
  <c r="CC140" i="1"/>
  <c r="CC144" i="1"/>
  <c r="BU142" i="1"/>
  <c r="CF143" i="1"/>
  <c r="CI150" i="1"/>
  <c r="CD150" i="1"/>
  <c r="CD139" i="1"/>
  <c r="BV147" i="1"/>
  <c r="BV148" i="1"/>
  <c r="BU152" i="1"/>
  <c r="CC152" i="1"/>
  <c r="BU155" i="1"/>
  <c r="CD138" i="1"/>
  <c r="BQ185" i="1"/>
  <c r="BQ169" i="1"/>
  <c r="BQ176" i="1"/>
  <c r="BQ187" i="1"/>
  <c r="BQ171" i="1"/>
  <c r="BQ178" i="1"/>
  <c r="BQ181" i="1"/>
  <c r="BQ165" i="1"/>
  <c r="BQ172" i="1"/>
  <c r="BQ183" i="1"/>
  <c r="BQ167" i="1"/>
  <c r="BQ174" i="1"/>
  <c r="BY187" i="1"/>
  <c r="BY171" i="1"/>
  <c r="BY178" i="1"/>
  <c r="BY185" i="1"/>
  <c r="BY169" i="1"/>
  <c r="BY176" i="1"/>
  <c r="BY183" i="1"/>
  <c r="BY167" i="1"/>
  <c r="BY174" i="1"/>
  <c r="BY181" i="1"/>
  <c r="BY165" i="1"/>
  <c r="BY172" i="1"/>
  <c r="CG185" i="1"/>
  <c r="CG169" i="1"/>
  <c r="CG176" i="1"/>
  <c r="CG187" i="1"/>
  <c r="CG171" i="1"/>
  <c r="CG178" i="1"/>
  <c r="CG181" i="1"/>
  <c r="CG165" i="1"/>
  <c r="CG172" i="1"/>
  <c r="CG183" i="1"/>
  <c r="CG167" i="1"/>
  <c r="CG174" i="1"/>
  <c r="CG182" i="1"/>
  <c r="CG173" i="1"/>
  <c r="CC167" i="1"/>
  <c r="BY180" i="1"/>
  <c r="BY175" i="1"/>
  <c r="BU165" i="1"/>
  <c r="BQ182" i="1"/>
  <c r="BQ173" i="1"/>
  <c r="AB23" i="8"/>
  <c r="CG168" i="1"/>
  <c r="BY184" i="1"/>
  <c r="BQ168" i="1"/>
  <c r="BU186" i="1"/>
  <c r="BU170" i="1"/>
  <c r="BU177" i="1"/>
  <c r="BU184" i="1"/>
  <c r="BU168" i="1"/>
  <c r="BU179" i="1"/>
  <c r="BU182" i="1"/>
  <c r="BU166" i="1"/>
  <c r="BU173" i="1"/>
  <c r="BU180" i="1"/>
  <c r="BU164" i="1"/>
  <c r="BU175" i="1"/>
  <c r="CC184" i="1"/>
  <c r="CC168" i="1"/>
  <c r="CC179" i="1"/>
  <c r="CC186" i="1"/>
  <c r="CC170" i="1"/>
  <c r="CC177" i="1"/>
  <c r="CC180" i="1"/>
  <c r="CC164" i="1"/>
  <c r="CC175" i="1"/>
  <c r="CC182" i="1"/>
  <c r="CC166" i="1"/>
  <c r="CC173" i="1"/>
  <c r="CG164" i="1"/>
  <c r="CC181" i="1"/>
  <c r="CC172" i="1"/>
  <c r="BY166" i="1"/>
  <c r="BU183" i="1"/>
  <c r="BU174" i="1"/>
  <c r="BQ164" i="1"/>
  <c r="AC24" i="8"/>
  <c r="CG186" i="1"/>
  <c r="CG177" i="1"/>
  <c r="CC171" i="1"/>
  <c r="CC176" i="1"/>
  <c r="BY170" i="1"/>
  <c r="BY179" i="1"/>
  <c r="BU169" i="1"/>
  <c r="BU178" i="1"/>
  <c r="BQ186" i="1"/>
  <c r="BQ177" i="1"/>
  <c r="CG166" i="1"/>
  <c r="CG175" i="1"/>
  <c r="CG180" i="1"/>
  <c r="CC165" i="1"/>
  <c r="CC174" i="1"/>
  <c r="CC183" i="1"/>
  <c r="BY164" i="1"/>
  <c r="BY173" i="1"/>
  <c r="BY182" i="1"/>
  <c r="BU167" i="1"/>
  <c r="BU172" i="1"/>
  <c r="BU181" i="1"/>
  <c r="BQ166" i="1"/>
  <c r="BQ175" i="1"/>
  <c r="BQ180" i="1"/>
  <c r="BX187" i="1"/>
  <c r="BT182" i="1"/>
  <c r="BX173" i="1"/>
  <c r="CB183" i="1"/>
  <c r="CF168" i="1"/>
  <c r="CF174" i="1"/>
  <c r="BP18" i="1"/>
  <c r="BT19" i="1"/>
  <c r="BT15" i="1"/>
  <c r="CF18" i="1"/>
  <c r="BX25" i="1"/>
  <c r="BP11" i="1"/>
  <c r="BT25" i="1"/>
  <c r="CB11" i="1"/>
  <c r="CF10" i="1"/>
  <c r="BP22" i="1"/>
  <c r="BP16" i="1"/>
  <c r="BX24" i="1"/>
  <c r="BT17" i="1"/>
  <c r="BO23" i="1"/>
  <c r="BS21" i="1"/>
  <c r="CI31" i="1"/>
  <c r="BQ25" i="1"/>
  <c r="BM16" i="1"/>
  <c r="BM29" i="1"/>
  <c r="BQ14" i="1"/>
  <c r="BM10" i="1"/>
  <c r="BM17" i="1"/>
  <c r="BW15" i="1"/>
  <c r="BM12" i="1"/>
  <c r="BW32" i="1"/>
  <c r="BY13" i="1"/>
  <c r="CC24" i="1"/>
  <c r="CG29" i="1"/>
  <c r="BL16" i="1"/>
  <c r="BP23" i="1"/>
  <c r="BT29" i="1"/>
  <c r="BX32" i="1"/>
  <c r="CF13" i="1"/>
  <c r="BQ30" i="1"/>
  <c r="BQ28" i="1"/>
  <c r="BU11" i="1"/>
  <c r="BU30" i="1"/>
  <c r="BY10" i="1"/>
  <c r="BY21" i="1"/>
  <c r="BY28" i="1"/>
  <c r="CC11" i="1"/>
  <c r="CC20" i="1"/>
  <c r="CG10" i="1"/>
  <c r="CG27" i="1"/>
  <c r="CG20" i="1"/>
  <c r="BJ103" i="1"/>
  <c r="BN110" i="1"/>
  <c r="BN121" i="1"/>
  <c r="BN105" i="1"/>
  <c r="BN112" i="1"/>
  <c r="BN119" i="1"/>
  <c r="BN103" i="1"/>
  <c r="BN118" i="1"/>
  <c r="BN102" i="1"/>
  <c r="BN113" i="1"/>
  <c r="BN120" i="1"/>
  <c r="BN111" i="1"/>
  <c r="BN122" i="1"/>
  <c r="BN106" i="1"/>
  <c r="BN117" i="1"/>
  <c r="BN124" i="1"/>
  <c r="BN108" i="1"/>
  <c r="BN115" i="1"/>
  <c r="BN104" i="1"/>
  <c r="BR111" i="1"/>
  <c r="BR118" i="1"/>
  <c r="BR102" i="1"/>
  <c r="BR113" i="1"/>
  <c r="BR120" i="1"/>
  <c r="BR104" i="1"/>
  <c r="BR119" i="1"/>
  <c r="BR103" i="1"/>
  <c r="BR123" i="1"/>
  <c r="BR107" i="1"/>
  <c r="BR114" i="1"/>
  <c r="BR125" i="1"/>
  <c r="BR109" i="1"/>
  <c r="BR116" i="1"/>
  <c r="BR110" i="1"/>
  <c r="BY118" i="1"/>
  <c r="BY102" i="1"/>
  <c r="BY113" i="1"/>
  <c r="BY120" i="1"/>
  <c r="BY104" i="1"/>
  <c r="BY111" i="1"/>
  <c r="BY114" i="1"/>
  <c r="BY125" i="1"/>
  <c r="BY109" i="1"/>
  <c r="BY116" i="1"/>
  <c r="BY123" i="1"/>
  <c r="BY107" i="1"/>
  <c r="BY122" i="1"/>
  <c r="BY117" i="1"/>
  <c r="BY108" i="1"/>
  <c r="BY106" i="1"/>
  <c r="BY115" i="1"/>
  <c r="BY110" i="1"/>
  <c r="BY105" i="1"/>
  <c r="BY119" i="1"/>
  <c r="BY124" i="1"/>
  <c r="CC119" i="1"/>
  <c r="CC103" i="1"/>
  <c r="CC110" i="1"/>
  <c r="CC121" i="1"/>
  <c r="CC105" i="1"/>
  <c r="CC112" i="1"/>
  <c r="CC115" i="1"/>
  <c r="CC122" i="1"/>
  <c r="CC106" i="1"/>
  <c r="CC117" i="1"/>
  <c r="CC124" i="1"/>
  <c r="CC108" i="1"/>
  <c r="CC123" i="1"/>
  <c r="CC114" i="1"/>
  <c r="CC109" i="1"/>
  <c r="CC107" i="1"/>
  <c r="CC125" i="1"/>
  <c r="CC111" i="1"/>
  <c r="CC102" i="1"/>
  <c r="CC120" i="1"/>
  <c r="CC116" i="1"/>
  <c r="CG120" i="1"/>
  <c r="CG104" i="1"/>
  <c r="CG111" i="1"/>
  <c r="CG118" i="1"/>
  <c r="CG102" i="1"/>
  <c r="CG113" i="1"/>
  <c r="CG116" i="1"/>
  <c r="CG123" i="1"/>
  <c r="CG107" i="1"/>
  <c r="CG114" i="1"/>
  <c r="CG125" i="1"/>
  <c r="CG109" i="1"/>
  <c r="CG124" i="1"/>
  <c r="CG115" i="1"/>
  <c r="CG106" i="1"/>
  <c r="CG108" i="1"/>
  <c r="CG122" i="1"/>
  <c r="CG112" i="1"/>
  <c r="CG103" i="1"/>
  <c r="CG121" i="1"/>
  <c r="CG117" i="1"/>
  <c r="CC104" i="1"/>
  <c r="BY112" i="1"/>
  <c r="BM119" i="1"/>
  <c r="BM103" i="1"/>
  <c r="BM110" i="1"/>
  <c r="BM121" i="1"/>
  <c r="BM105" i="1"/>
  <c r="BM112" i="1"/>
  <c r="BM115" i="1"/>
  <c r="BM122" i="1"/>
  <c r="BM106" i="1"/>
  <c r="BM117" i="1"/>
  <c r="BM124" i="1"/>
  <c r="BM108" i="1"/>
  <c r="BQ120" i="1"/>
  <c r="BQ104" i="1"/>
  <c r="BQ111" i="1"/>
  <c r="BQ118" i="1"/>
  <c r="BQ102" i="1"/>
  <c r="BQ113" i="1"/>
  <c r="BQ116" i="1"/>
  <c r="BQ123" i="1"/>
  <c r="BQ107" i="1"/>
  <c r="BQ114" i="1"/>
  <c r="BQ125" i="1"/>
  <c r="BQ109" i="1"/>
  <c r="BU121" i="1"/>
  <c r="BU105" i="1"/>
  <c r="BU112" i="1"/>
  <c r="BU119" i="1"/>
  <c r="BU103" i="1"/>
  <c r="BU110" i="1"/>
  <c r="BU117" i="1"/>
  <c r="BU124" i="1"/>
  <c r="BU108" i="1"/>
  <c r="BU115" i="1"/>
  <c r="BU122" i="1"/>
  <c r="BU106" i="1"/>
  <c r="BX79" i="1"/>
  <c r="CB81" i="1"/>
  <c r="CF71" i="1"/>
  <c r="BK74" i="1"/>
  <c r="BK78" i="1"/>
  <c r="BK82" i="1"/>
  <c r="BK86" i="1"/>
  <c r="BK90" i="1"/>
  <c r="BK93" i="1"/>
  <c r="BK72" i="1"/>
  <c r="BK77" i="1"/>
  <c r="BK83" i="1"/>
  <c r="BK88" i="1"/>
  <c r="BK71" i="1"/>
  <c r="BK75" i="1"/>
  <c r="BK80" i="1"/>
  <c r="BK85" i="1"/>
  <c r="BK91" i="1"/>
  <c r="BK94" i="1"/>
  <c r="BO93" i="1"/>
  <c r="BO92" i="1"/>
  <c r="BO85" i="1"/>
  <c r="BO84" i="1"/>
  <c r="BO77" i="1"/>
  <c r="BO78" i="1"/>
  <c r="BO94" i="1"/>
  <c r="BO83" i="1"/>
  <c r="BO80" i="1"/>
  <c r="BO71" i="1"/>
  <c r="BO91" i="1"/>
  <c r="BO88" i="1"/>
  <c r="BO86" i="1"/>
  <c r="BO75" i="1"/>
  <c r="BO74" i="1"/>
  <c r="BS93" i="1"/>
  <c r="BS92" i="1"/>
  <c r="BS85" i="1"/>
  <c r="BS84" i="1"/>
  <c r="BS77" i="1"/>
  <c r="BS78" i="1"/>
  <c r="BS94" i="1"/>
  <c r="BS83" i="1"/>
  <c r="BS80" i="1"/>
  <c r="BS71" i="1"/>
  <c r="BS91" i="1"/>
  <c r="BS88" i="1"/>
  <c r="BS86" i="1"/>
  <c r="BS75" i="1"/>
  <c r="BS74" i="1"/>
  <c r="BZ71" i="1"/>
  <c r="CD91" i="1"/>
  <c r="CH83" i="1"/>
  <c r="BX94" i="1"/>
  <c r="BX93" i="1"/>
  <c r="BX86" i="1"/>
  <c r="BX85" i="1"/>
  <c r="BX76" i="1"/>
  <c r="BX77" i="1"/>
  <c r="BX91" i="1"/>
  <c r="BX82" i="1"/>
  <c r="BX78" i="1"/>
  <c r="BX75" i="1"/>
  <c r="BX90" i="1"/>
  <c r="BX87" i="1"/>
  <c r="BX83" i="1"/>
  <c r="BX72" i="1"/>
  <c r="BX71" i="1"/>
  <c r="CB94" i="1"/>
  <c r="CB93" i="1"/>
  <c r="CB86" i="1"/>
  <c r="CB85" i="1"/>
  <c r="CB76" i="1"/>
  <c r="CB77" i="1"/>
  <c r="CB91" i="1"/>
  <c r="CB82" i="1"/>
  <c r="CB78" i="1"/>
  <c r="CB75" i="1"/>
  <c r="CB90" i="1"/>
  <c r="CB87" i="1"/>
  <c r="CB83" i="1"/>
  <c r="CB72" i="1"/>
  <c r="CB71" i="1"/>
  <c r="CF93" i="1"/>
  <c r="CF94" i="1"/>
  <c r="CF85" i="1"/>
  <c r="CF84" i="1"/>
  <c r="CF77" i="1"/>
  <c r="CF78" i="1"/>
  <c r="CF92" i="1"/>
  <c r="CF81" i="1"/>
  <c r="CF79" i="1"/>
  <c r="CF76" i="1"/>
  <c r="CF89" i="1"/>
  <c r="CF88" i="1"/>
  <c r="CF82" i="1"/>
  <c r="CF73" i="1"/>
  <c r="CF72" i="1"/>
  <c r="BX73" i="1"/>
  <c r="BX80" i="1"/>
  <c r="BX92" i="1"/>
  <c r="CB74" i="1"/>
  <c r="CB89" i="1"/>
  <c r="CF74" i="1"/>
  <c r="CF86" i="1"/>
  <c r="CF91" i="1"/>
  <c r="BX74" i="1"/>
  <c r="BX89" i="1"/>
  <c r="CB73" i="1"/>
  <c r="CB80" i="1"/>
  <c r="CB92" i="1"/>
  <c r="CF75" i="1"/>
  <c r="CF90" i="1"/>
  <c r="BL88" i="1"/>
  <c r="BL86" i="1"/>
  <c r="BL87" i="1"/>
  <c r="BL78" i="1"/>
  <c r="BL79" i="1"/>
  <c r="BL71" i="1"/>
  <c r="BP88" i="1"/>
  <c r="BP86" i="1"/>
  <c r="BP87" i="1"/>
  <c r="BP78" i="1"/>
  <c r="BP79" i="1"/>
  <c r="BP71" i="1"/>
  <c r="BT88" i="1"/>
  <c r="BT86" i="1"/>
  <c r="BT87" i="1"/>
  <c r="BT78" i="1"/>
  <c r="BT79" i="1"/>
  <c r="BT71" i="1"/>
  <c r="BW93" i="1"/>
  <c r="BW85" i="1"/>
  <c r="BW77" i="1"/>
  <c r="CA93" i="1"/>
  <c r="CA94" i="1"/>
  <c r="CA85" i="1"/>
  <c r="CA84" i="1"/>
  <c r="CA77" i="1"/>
  <c r="CA78" i="1"/>
  <c r="CI93" i="1"/>
  <c r="CI89" i="1"/>
  <c r="CI85" i="1"/>
  <c r="CI81" i="1"/>
  <c r="CI77" i="1"/>
  <c r="CI73" i="1"/>
  <c r="BO60" i="1"/>
  <c r="BZ58" i="1"/>
  <c r="BZ59" i="1"/>
  <c r="BZ52" i="1"/>
  <c r="BZ53" i="1"/>
  <c r="BZ45" i="1"/>
  <c r="BZ42" i="1"/>
  <c r="BZ56" i="1"/>
  <c r="BZ55" i="1"/>
  <c r="BZ46" i="1"/>
  <c r="BZ43" i="1"/>
  <c r="BZ63" i="1"/>
  <c r="BZ54" i="1"/>
  <c r="BZ51" i="1"/>
  <c r="BZ41" i="1"/>
  <c r="BZ57" i="1"/>
  <c r="BZ47" i="1"/>
  <c r="CD59" i="1"/>
  <c r="CD60" i="1"/>
  <c r="CD51" i="1"/>
  <c r="CD52" i="1"/>
  <c r="CD44" i="1"/>
  <c r="CD43" i="1"/>
  <c r="CD57" i="1"/>
  <c r="CD56" i="1"/>
  <c r="CD54" i="1"/>
  <c r="CD42" i="1"/>
  <c r="CD55" i="1"/>
  <c r="CD53" i="1"/>
  <c r="CD50" i="1"/>
  <c r="CD40" i="1"/>
  <c r="CD62" i="1"/>
  <c r="CD48" i="1"/>
  <c r="CH63" i="1"/>
  <c r="CH59" i="1"/>
  <c r="CH55" i="1"/>
  <c r="CH62" i="1"/>
  <c r="CH57" i="1"/>
  <c r="CH52" i="1"/>
  <c r="CH48" i="1"/>
  <c r="CH44" i="1"/>
  <c r="CH40" i="1"/>
  <c r="CH61" i="1"/>
  <c r="CH56" i="1"/>
  <c r="CH51" i="1"/>
  <c r="CH47" i="1"/>
  <c r="CH43" i="1"/>
  <c r="CH53" i="1"/>
  <c r="CH45" i="1"/>
  <c r="CH46" i="1"/>
  <c r="CH58" i="1"/>
  <c r="CD41" i="1"/>
  <c r="CD49" i="1"/>
  <c r="BZ48" i="1"/>
  <c r="BZ62" i="1"/>
  <c r="BL60" i="1"/>
  <c r="BT54" i="1"/>
  <c r="BW59" i="1"/>
  <c r="CH41" i="1"/>
  <c r="CH50" i="1"/>
  <c r="CD46" i="1"/>
  <c r="CD61" i="1"/>
  <c r="BZ44" i="1"/>
  <c r="BZ61" i="1"/>
  <c r="BM59" i="1"/>
  <c r="BM60" i="1"/>
  <c r="BM51" i="1"/>
  <c r="BM44" i="1"/>
  <c r="BM43" i="1"/>
  <c r="BQ59" i="1"/>
  <c r="BQ51" i="1"/>
  <c r="BQ52" i="1"/>
  <c r="BQ44" i="1"/>
  <c r="BU59" i="1"/>
  <c r="BU60" i="1"/>
  <c r="BU51" i="1"/>
  <c r="BU44" i="1"/>
  <c r="BU43" i="1"/>
  <c r="CB44" i="1"/>
  <c r="BM42" i="1"/>
  <c r="BM56" i="1"/>
  <c r="BM57" i="1"/>
  <c r="BQ42" i="1"/>
  <c r="BQ56" i="1"/>
  <c r="BQ57" i="1"/>
  <c r="BU42" i="1"/>
  <c r="BU56" i="1"/>
  <c r="BU57" i="1"/>
  <c r="BM30" i="1"/>
  <c r="BM9" i="1"/>
  <c r="BM24" i="1"/>
  <c r="BM32" i="1"/>
  <c r="BM23" i="1"/>
  <c r="BM11" i="1"/>
  <c r="BM21" i="1"/>
  <c r="BM19" i="1"/>
  <c r="BM18" i="1"/>
  <c r="BQ32" i="1"/>
  <c r="BQ24" i="1"/>
  <c r="BQ16" i="1"/>
  <c r="BQ29" i="1"/>
  <c r="BQ21" i="1"/>
  <c r="BQ12" i="1"/>
  <c r="BQ17" i="1"/>
  <c r="BQ22" i="1"/>
  <c r="BQ26" i="1"/>
  <c r="BQ20" i="1"/>
  <c r="BU12" i="1"/>
  <c r="BU15" i="1"/>
  <c r="BU23" i="1"/>
  <c r="BU18" i="1"/>
  <c r="BU20" i="1"/>
  <c r="BU31" i="1"/>
  <c r="BU14" i="1"/>
  <c r="BU19" i="1"/>
  <c r="BU9" i="1"/>
  <c r="BU24" i="1"/>
  <c r="BU26" i="1"/>
  <c r="BU10" i="1"/>
  <c r="BU21" i="1"/>
  <c r="BU32" i="1"/>
  <c r="BU22" i="1"/>
  <c r="BY12" i="1"/>
  <c r="BY15" i="1"/>
  <c r="BY23" i="1"/>
  <c r="BY26" i="1"/>
  <c r="BY20" i="1"/>
  <c r="BY31" i="1"/>
  <c r="BY11" i="1"/>
  <c r="BY25" i="1"/>
  <c r="BY32" i="1"/>
  <c r="BY29" i="1"/>
  <c r="BY16" i="1"/>
  <c r="BY27" i="1"/>
  <c r="BY24" i="1"/>
  <c r="CC12" i="1"/>
  <c r="CC15" i="1"/>
  <c r="CC23" i="1"/>
  <c r="CC32" i="1"/>
  <c r="CC28" i="1"/>
  <c r="CC18" i="1"/>
  <c r="CC14" i="1"/>
  <c r="CC19" i="1"/>
  <c r="CC30" i="1"/>
  <c r="CC29" i="1"/>
  <c r="CC26" i="1"/>
  <c r="CC17" i="1"/>
  <c r="CC13" i="1"/>
  <c r="CC9" i="1"/>
  <c r="CG12" i="1"/>
  <c r="CG15" i="1"/>
  <c r="CG23" i="1"/>
  <c r="CG18" i="1"/>
  <c r="CG32" i="1"/>
  <c r="CG28" i="1"/>
  <c r="CG11" i="1"/>
  <c r="CG25" i="1"/>
  <c r="CG26" i="1"/>
  <c r="CG24" i="1"/>
  <c r="CG14" i="1"/>
  <c r="CG21" i="1"/>
  <c r="CG30" i="1"/>
  <c r="CG31" i="1"/>
  <c r="BL30" i="1"/>
  <c r="BL27" i="1"/>
  <c r="BL32" i="1"/>
  <c r="BL21" i="1"/>
  <c r="BL17" i="1"/>
  <c r="BL20" i="1"/>
  <c r="BL19" i="1"/>
  <c r="BP31" i="1"/>
  <c r="BP30" i="1"/>
  <c r="BP15" i="1"/>
  <c r="BP28" i="1"/>
  <c r="BT11" i="1"/>
  <c r="BT16" i="1"/>
  <c r="BT24" i="1"/>
  <c r="BT30" i="1"/>
  <c r="BT23" i="1"/>
  <c r="BT13" i="1"/>
  <c r="BT27" i="1"/>
  <c r="BT32" i="1"/>
  <c r="BT31" i="1"/>
  <c r="BX18" i="1"/>
  <c r="BX29" i="1"/>
  <c r="BX12" i="1"/>
  <c r="CB15" i="1"/>
  <c r="CB20" i="1"/>
  <c r="CB28" i="1"/>
  <c r="CB14" i="1"/>
  <c r="CB31" i="1"/>
  <c r="CB9" i="1"/>
  <c r="CB26" i="1"/>
  <c r="CB25" i="1"/>
  <c r="CB23" i="1"/>
  <c r="CF20" i="1"/>
  <c r="CF28" i="1"/>
  <c r="CF17" i="1"/>
  <c r="CF31" i="1"/>
  <c r="CF9" i="1"/>
  <c r="CF16" i="1"/>
  <c r="CF21" i="1"/>
  <c r="CF27" i="1"/>
  <c r="BJ22" i="1"/>
  <c r="BZ23" i="1"/>
  <c r="BM932" i="1"/>
  <c r="BP963" i="1"/>
  <c r="CB963" i="1"/>
  <c r="BR901" i="1"/>
  <c r="BX963" i="1"/>
  <c r="CB684" i="1"/>
  <c r="BR436" i="1"/>
  <c r="BN312" i="1"/>
  <c r="BO157" i="1"/>
  <c r="BL963" i="1"/>
  <c r="BK901" i="1"/>
  <c r="BP901" i="1"/>
  <c r="BT901" i="1"/>
  <c r="BT746" i="1"/>
  <c r="CD436" i="1"/>
  <c r="BR157" i="1"/>
  <c r="BW157" i="1"/>
  <c r="BW622" i="1"/>
  <c r="CE622" i="1"/>
  <c r="BL622" i="1"/>
  <c r="CB622" i="1"/>
  <c r="CI560" i="1"/>
  <c r="BN529" i="1"/>
  <c r="BW436" i="1"/>
  <c r="BQ188" i="1"/>
  <c r="CB95" i="1"/>
  <c r="AC39" i="5"/>
  <c r="AB62" i="5"/>
  <c r="AC62" i="5"/>
  <c r="AB61" i="5"/>
  <c r="AB39" i="5"/>
  <c r="AC61" i="5"/>
  <c r="AF423" i="1" l="1"/>
  <c r="CA157" i="1"/>
  <c r="BV157" i="1"/>
  <c r="CH157" i="1"/>
  <c r="CE157" i="1"/>
  <c r="CD157" i="1"/>
  <c r="BZ157" i="1"/>
  <c r="BN157" i="1"/>
  <c r="BK157" i="1"/>
  <c r="BS281" i="1"/>
  <c r="CD467" i="1"/>
  <c r="BZ467" i="1"/>
  <c r="BJ467" i="1"/>
  <c r="CE560" i="1"/>
  <c r="BK560" i="1"/>
  <c r="CH715" i="1"/>
  <c r="BQ126" i="1"/>
  <c r="BJ808" i="1"/>
  <c r="BZ808" i="1"/>
  <c r="CD219" i="1"/>
  <c r="CH436" i="1"/>
  <c r="BV436" i="1"/>
  <c r="BN436" i="1"/>
  <c r="CD653" i="1"/>
  <c r="BP684" i="1"/>
  <c r="BX746" i="1"/>
  <c r="CE436" i="1"/>
  <c r="BJ436" i="1"/>
  <c r="BM436" i="1"/>
  <c r="BR64" i="1"/>
  <c r="BZ715" i="1"/>
  <c r="CE901" i="1"/>
  <c r="AC62" i="9"/>
  <c r="BC12" i="1"/>
  <c r="AY12" i="1"/>
  <c r="AU12" i="1"/>
  <c r="AQ12" i="1"/>
  <c r="AM12" i="1"/>
  <c r="AI12" i="1"/>
  <c r="BF11" i="1"/>
  <c r="BG11" i="1"/>
  <c r="AF43" i="1"/>
  <c r="BG42" i="1"/>
  <c r="AM51" i="1"/>
  <c r="AQ51" i="1"/>
  <c r="AU51" i="1"/>
  <c r="AY51" i="1"/>
  <c r="BG817" i="1"/>
  <c r="BG824" i="1"/>
  <c r="AQ826" i="1"/>
  <c r="AU826" i="1"/>
  <c r="AY826" i="1"/>
  <c r="BC826" i="1"/>
  <c r="AM857" i="1"/>
  <c r="AF919" i="1"/>
  <c r="AJ919" i="1"/>
  <c r="AM919" i="1"/>
  <c r="AR919" i="1"/>
  <c r="AV919" i="1"/>
  <c r="AZ919" i="1"/>
  <c r="BG947" i="1"/>
  <c r="AG950" i="1"/>
  <c r="AO950" i="1"/>
  <c r="AQ74" i="1"/>
  <c r="AH82" i="1"/>
  <c r="AL82" i="1"/>
  <c r="AX82" i="1"/>
  <c r="AG113" i="1"/>
  <c r="AK113" i="1"/>
  <c r="AO113" i="1"/>
  <c r="AS113" i="1"/>
  <c r="BA113" i="1"/>
  <c r="BE113" i="1"/>
  <c r="BF133" i="1"/>
  <c r="AO136" i="1"/>
  <c r="BE136" i="1"/>
  <c r="BF141" i="1"/>
  <c r="AJ144" i="1"/>
  <c r="AN144" i="1"/>
  <c r="AV144" i="1"/>
  <c r="AZ144" i="1"/>
  <c r="BD144" i="1"/>
  <c r="BF143" i="1"/>
  <c r="BG197" i="1"/>
  <c r="AU198" i="1"/>
  <c r="BG204" i="1"/>
  <c r="BF258" i="1"/>
  <c r="AL260" i="1"/>
  <c r="BG265" i="1"/>
  <c r="AO268" i="1"/>
  <c r="AS268" i="1"/>
  <c r="AW268" i="1"/>
  <c r="BA268" i="1"/>
  <c r="BF296" i="1"/>
  <c r="AJ299" i="1"/>
  <c r="AN299" i="1"/>
  <c r="AR299" i="1"/>
  <c r="AV299" i="1"/>
  <c r="AZ299" i="1"/>
  <c r="BF298" i="1"/>
  <c r="BG321" i="1"/>
  <c r="AI330" i="1"/>
  <c r="AQ330" i="1"/>
  <c r="AU330" i="1"/>
  <c r="AY330" i="1"/>
  <c r="AM415" i="1"/>
  <c r="AU415" i="1"/>
  <c r="AT415" i="1"/>
  <c r="AJ446" i="1"/>
  <c r="AN446" i="1"/>
  <c r="AR446" i="1"/>
  <c r="AV446" i="1"/>
  <c r="AZ446" i="1"/>
  <c r="BD446" i="1"/>
  <c r="AM539" i="1"/>
  <c r="BG575" i="1"/>
  <c r="AH578" i="1"/>
  <c r="BA578" i="1"/>
  <c r="BG599" i="1"/>
  <c r="AH609" i="1"/>
  <c r="AP609" i="1"/>
  <c r="AT609" i="1"/>
  <c r="AH632" i="1"/>
  <c r="AL632" i="1"/>
  <c r="AP632" i="1"/>
  <c r="AT632" i="1"/>
  <c r="AX632" i="1"/>
  <c r="BB632" i="1"/>
  <c r="AL640" i="1"/>
  <c r="AP640" i="1"/>
  <c r="BG660" i="1"/>
  <c r="BF662" i="1"/>
  <c r="BG670" i="1"/>
  <c r="AO725" i="1"/>
  <c r="AU725" i="1"/>
  <c r="BC725" i="1"/>
  <c r="AS733" i="1"/>
  <c r="AR756" i="1"/>
  <c r="AJ795" i="1"/>
  <c r="AZ795" i="1"/>
  <c r="BG941" i="1"/>
  <c r="BG940" i="1"/>
  <c r="BF910" i="1"/>
  <c r="AB343" i="1"/>
  <c r="BV529" i="1"/>
  <c r="CD529" i="1"/>
  <c r="BZ529" i="1"/>
  <c r="CH529" i="1"/>
  <c r="BQ529" i="1"/>
  <c r="BK519" i="1"/>
  <c r="CE521" i="1"/>
  <c r="BO511" i="1"/>
  <c r="CE506" i="1"/>
  <c r="BW520" i="1"/>
  <c r="CI511" i="1"/>
  <c r="CI518" i="1"/>
  <c r="BU529" i="1"/>
  <c r="BM529" i="1"/>
  <c r="BO507" i="1"/>
  <c r="CI522" i="1"/>
  <c r="BS517" i="1"/>
  <c r="CI507" i="1"/>
  <c r="CA523" i="1"/>
  <c r="BW512" i="1"/>
  <c r="BS516" i="1"/>
  <c r="BW527" i="1"/>
  <c r="BG507" i="1"/>
  <c r="AS516" i="1"/>
  <c r="BA516" i="1"/>
  <c r="AB529" i="1"/>
  <c r="BW518" i="1"/>
  <c r="CI510" i="1"/>
  <c r="CG496" i="1"/>
  <c r="BG476" i="1"/>
  <c r="BG482" i="1"/>
  <c r="AC62" i="8"/>
  <c r="AB62" i="9"/>
  <c r="AC30" i="10"/>
  <c r="BK962" i="1"/>
  <c r="BO962" i="1"/>
  <c r="BW943" i="1"/>
  <c r="CE943" i="1"/>
  <c r="BO951" i="1"/>
  <c r="BW940" i="1"/>
  <c r="CE958" i="1"/>
  <c r="CI939" i="1"/>
  <c r="CI963" i="1" s="1"/>
  <c r="BO948" i="1"/>
  <c r="BW962" i="1"/>
  <c r="CA961" i="1"/>
  <c r="CI943" i="1"/>
  <c r="CI949" i="1"/>
  <c r="CI955" i="1"/>
  <c r="CI946" i="1"/>
  <c r="CE946" i="1"/>
  <c r="CE947" i="1"/>
  <c r="CE952" i="1"/>
  <c r="CE962" i="1"/>
  <c r="CA941" i="1"/>
  <c r="CA945" i="1"/>
  <c r="CA942" i="1"/>
  <c r="CA939" i="1"/>
  <c r="CA963" i="1" s="1"/>
  <c r="BW942" i="1"/>
  <c r="BW960" i="1"/>
  <c r="BW961" i="1"/>
  <c r="BW958" i="1"/>
  <c r="BS941" i="1"/>
  <c r="BS948" i="1"/>
  <c r="BS952" i="1"/>
  <c r="BO959" i="1"/>
  <c r="BO961" i="1"/>
  <c r="BO952" i="1"/>
  <c r="BO939" i="1"/>
  <c r="BO963" i="1" s="1"/>
  <c r="BK942" i="1"/>
  <c r="BK940" i="1"/>
  <c r="BK949" i="1"/>
  <c r="BK960" i="1"/>
  <c r="CE961" i="1"/>
  <c r="BW956" i="1"/>
  <c r="BK946" i="1"/>
  <c r="BK950" i="1"/>
  <c r="CI945" i="1"/>
  <c r="BK944" i="1"/>
  <c r="BS955" i="1"/>
  <c r="CA947" i="1"/>
  <c r="CE954" i="1"/>
  <c r="BK943" i="1"/>
  <c r="BS953" i="1"/>
  <c r="BW953" i="1"/>
  <c r="CE939" i="1"/>
  <c r="CE963" i="1" s="1"/>
  <c r="BO950" i="1"/>
  <c r="BW939" i="1"/>
  <c r="BW963" i="1" s="1"/>
  <c r="CE948" i="1"/>
  <c r="CI962" i="1"/>
  <c r="CI961" i="1"/>
  <c r="CI951" i="1"/>
  <c r="CI960" i="1"/>
  <c r="CE953" i="1"/>
  <c r="CE945" i="1"/>
  <c r="CE950" i="1"/>
  <c r="CE957" i="1"/>
  <c r="CA948" i="1"/>
  <c r="CA946" i="1"/>
  <c r="CA957" i="1"/>
  <c r="CA955" i="1"/>
  <c r="BW957" i="1"/>
  <c r="BW946" i="1"/>
  <c r="BW951" i="1"/>
  <c r="BS942" i="1"/>
  <c r="BS961" i="1"/>
  <c r="BS949" i="1"/>
  <c r="BS954" i="1"/>
  <c r="BO957" i="1"/>
  <c r="BO942" i="1"/>
  <c r="BO943" i="1"/>
  <c r="BO953" i="1"/>
  <c r="BK956" i="1"/>
  <c r="BK953" i="1"/>
  <c r="BK952" i="1"/>
  <c r="BK955" i="1"/>
  <c r="CA940" i="1"/>
  <c r="BS956" i="1"/>
  <c r="BK951" i="1"/>
  <c r="BS943" i="1"/>
  <c r="BG948" i="1"/>
  <c r="AV942" i="1"/>
  <c r="AI942" i="1"/>
  <c r="AM942" i="1"/>
  <c r="AQ942" i="1"/>
  <c r="AU942" i="1"/>
  <c r="AY942" i="1"/>
  <c r="BC942" i="1"/>
  <c r="AF950" i="1"/>
  <c r="AN950" i="1"/>
  <c r="AV950" i="1"/>
  <c r="BO960" i="1"/>
  <c r="BS940" i="1"/>
  <c r="CA956" i="1"/>
  <c r="CI941" i="1"/>
  <c r="BK948" i="1"/>
  <c r="BS946" i="1"/>
  <c r="CA953" i="1"/>
  <c r="CI953" i="1"/>
  <c r="BK939" i="1"/>
  <c r="BK963" i="1" s="1"/>
  <c r="BS962" i="1"/>
  <c r="BW959" i="1"/>
  <c r="CE951" i="1"/>
  <c r="CI940" i="1"/>
  <c r="CI954" i="1"/>
  <c r="CI942" i="1"/>
  <c r="CI950" i="1"/>
  <c r="CE940" i="1"/>
  <c r="CE942" i="1"/>
  <c r="CE949" i="1"/>
  <c r="CA954" i="1"/>
  <c r="CA949" i="1"/>
  <c r="CA962" i="1"/>
  <c r="BW947" i="1"/>
  <c r="BW949" i="1"/>
  <c r="BW954" i="1"/>
  <c r="BS959" i="1"/>
  <c r="BS958" i="1"/>
  <c r="BS950" i="1"/>
  <c r="BO940" i="1"/>
  <c r="BO946" i="1"/>
  <c r="BO941" i="1"/>
  <c r="BO956" i="1"/>
  <c r="BK947" i="1"/>
  <c r="BK957" i="1"/>
  <c r="CA951" i="1"/>
  <c r="AK950" i="1"/>
  <c r="AS950" i="1"/>
  <c r="BA950" i="1"/>
  <c r="BG949" i="1"/>
  <c r="BU854" i="1"/>
  <c r="BU863" i="1"/>
  <c r="BU857" i="1"/>
  <c r="BU853" i="1"/>
  <c r="BU867" i="1"/>
  <c r="CF870" i="1"/>
  <c r="BY865" i="1"/>
  <c r="BY866" i="1"/>
  <c r="BM848" i="1"/>
  <c r="BQ850" i="1"/>
  <c r="CC862" i="1"/>
  <c r="CG857" i="1"/>
  <c r="CG851" i="1"/>
  <c r="CG864" i="1"/>
  <c r="CC847" i="1"/>
  <c r="CC866" i="1"/>
  <c r="CG854" i="1"/>
  <c r="CC855" i="1"/>
  <c r="BY869" i="1"/>
  <c r="CC853" i="1"/>
  <c r="CG863" i="1"/>
  <c r="BQ854" i="1"/>
  <c r="CG855" i="1"/>
  <c r="BM856" i="1"/>
  <c r="CC846" i="1"/>
  <c r="BM859" i="1"/>
  <c r="BM861" i="1"/>
  <c r="BP870" i="1"/>
  <c r="BU862" i="1"/>
  <c r="BU858" i="1"/>
  <c r="BY849" i="1"/>
  <c r="BY850" i="1"/>
  <c r="BU851" i="1"/>
  <c r="BM864" i="1"/>
  <c r="BQ866" i="1"/>
  <c r="BU866" i="1"/>
  <c r="BU859" i="1"/>
  <c r="CC854" i="1"/>
  <c r="CG850" i="1"/>
  <c r="CG848" i="1"/>
  <c r="CG869" i="1"/>
  <c r="CC850" i="1"/>
  <c r="CC867" i="1"/>
  <c r="BY853" i="1"/>
  <c r="BY859" i="1"/>
  <c r="BY858" i="1"/>
  <c r="CG868" i="1"/>
  <c r="BN851" i="1"/>
  <c r="BY851" i="1"/>
  <c r="BQ848" i="1"/>
  <c r="BJ867" i="1"/>
  <c r="BM851" i="1"/>
  <c r="BM849" i="1"/>
  <c r="CG852" i="1"/>
  <c r="BU855" i="1"/>
  <c r="BM854" i="1"/>
  <c r="BN850" i="1"/>
  <c r="BZ864" i="1"/>
  <c r="BQ860" i="1"/>
  <c r="BN862" i="1"/>
  <c r="BU856" i="1"/>
  <c r="BJ848" i="1"/>
  <c r="CD859" i="1"/>
  <c r="BZ858" i="1"/>
  <c r="BR856" i="1"/>
  <c r="BZ850" i="1"/>
  <c r="BN863" i="1"/>
  <c r="BZ867" i="1"/>
  <c r="BM869" i="1"/>
  <c r="CC868" i="1"/>
  <c r="AU857" i="1"/>
  <c r="BA857" i="1"/>
  <c r="BG856" i="1"/>
  <c r="BU846" i="1"/>
  <c r="BU868" i="1"/>
  <c r="BU864" i="1"/>
  <c r="BY854" i="1"/>
  <c r="BY856" i="1"/>
  <c r="BU850" i="1"/>
  <c r="BM858" i="1"/>
  <c r="BQ861" i="1"/>
  <c r="BQ859" i="1"/>
  <c r="BX870" i="1"/>
  <c r="CC848" i="1"/>
  <c r="CG859" i="1"/>
  <c r="CG853" i="1"/>
  <c r="CG867" i="1"/>
  <c r="CC856" i="1"/>
  <c r="CC858" i="1"/>
  <c r="BY867" i="1"/>
  <c r="BY848" i="1"/>
  <c r="CG860" i="1"/>
  <c r="BN852" i="1"/>
  <c r="BM860" i="1"/>
  <c r="CC857" i="1"/>
  <c r="BM867" i="1"/>
  <c r="BQ852" i="1"/>
  <c r="BJ859" i="1"/>
  <c r="BQ863" i="1"/>
  <c r="BQ864" i="1"/>
  <c r="BN861" i="1"/>
  <c r="CD846" i="1"/>
  <c r="BQ846" i="1"/>
  <c r="BR849" i="1"/>
  <c r="CC860" i="1"/>
  <c r="BV857" i="1"/>
  <c r="CH848" i="1"/>
  <c r="BJ866" i="1"/>
  <c r="CD867" i="1"/>
  <c r="CD847" i="1"/>
  <c r="CD860" i="1"/>
  <c r="BZ865" i="1"/>
  <c r="BY855" i="1"/>
  <c r="BM857" i="1"/>
  <c r="BN869" i="1"/>
  <c r="BN859" i="1"/>
  <c r="CD851" i="1"/>
  <c r="AL857" i="1"/>
  <c r="CA826" i="1"/>
  <c r="CA835" i="1"/>
  <c r="CA825" i="1"/>
  <c r="CA824" i="1"/>
  <c r="CA833" i="1"/>
  <c r="CA828" i="1"/>
  <c r="BS816" i="1"/>
  <c r="BS815" i="1"/>
  <c r="BS820" i="1"/>
  <c r="BS818" i="1"/>
  <c r="BS824" i="1"/>
  <c r="BK837" i="1"/>
  <c r="BS838" i="1"/>
  <c r="CE838" i="1"/>
  <c r="BO820" i="1"/>
  <c r="CE820" i="1"/>
  <c r="BO831" i="1"/>
  <c r="CA823" i="1"/>
  <c r="CI815" i="1"/>
  <c r="BK838" i="1"/>
  <c r="CA834" i="1"/>
  <c r="CI819" i="1"/>
  <c r="CI834" i="1"/>
  <c r="CI823" i="1"/>
  <c r="CE834" i="1"/>
  <c r="CE815" i="1"/>
  <c r="CA832" i="1"/>
  <c r="CA830" i="1"/>
  <c r="CA831" i="1"/>
  <c r="BW838" i="1"/>
  <c r="BW825" i="1"/>
  <c r="BS817" i="1"/>
  <c r="BS819" i="1"/>
  <c r="BO827" i="1"/>
  <c r="BO815" i="1"/>
  <c r="BO818" i="1"/>
  <c r="BK835" i="1"/>
  <c r="BK830" i="1"/>
  <c r="BO817" i="1"/>
  <c r="BK824" i="1"/>
  <c r="CI822" i="1"/>
  <c r="CE836" i="1"/>
  <c r="BL831" i="1"/>
  <c r="BL819" i="1"/>
  <c r="BL835" i="1"/>
  <c r="BL824" i="1"/>
  <c r="BL818" i="1"/>
  <c r="BL827" i="1"/>
  <c r="BP819" i="1"/>
  <c r="BP816" i="1"/>
  <c r="BP822" i="1"/>
  <c r="BP832" i="1"/>
  <c r="BP817" i="1"/>
  <c r="BX818" i="1"/>
  <c r="BX825" i="1"/>
  <c r="BX816" i="1"/>
  <c r="BX815" i="1"/>
  <c r="CB820" i="1"/>
  <c r="CB819" i="1"/>
  <c r="CF837" i="1"/>
  <c r="CF836" i="1"/>
  <c r="CF830" i="1"/>
  <c r="CF832" i="1"/>
  <c r="BO828" i="1"/>
  <c r="BW819" i="1"/>
  <c r="CE829" i="1"/>
  <c r="BS837" i="1"/>
  <c r="CE831" i="1"/>
  <c r="BS832" i="1"/>
  <c r="CA821" i="1"/>
  <c r="BS821" i="1"/>
  <c r="CE823" i="1"/>
  <c r="CI827" i="1"/>
  <c r="CI828" i="1"/>
  <c r="CI833" i="1"/>
  <c r="CE830" i="1"/>
  <c r="CE819" i="1"/>
  <c r="CA822" i="1"/>
  <c r="BW815" i="1"/>
  <c r="BW824" i="1"/>
  <c r="BW821" i="1"/>
  <c r="BS836" i="1"/>
  <c r="BS830" i="1"/>
  <c r="BO833" i="1"/>
  <c r="BO822" i="1"/>
  <c r="BK829" i="1"/>
  <c r="BK828" i="1"/>
  <c r="BK821" i="1"/>
  <c r="BK819" i="1"/>
  <c r="CI817" i="1"/>
  <c r="BK816" i="1"/>
  <c r="BK820" i="1"/>
  <c r="BK832" i="1"/>
  <c r="BK834" i="1"/>
  <c r="BK817" i="1"/>
  <c r="BO838" i="1"/>
  <c r="BO826" i="1"/>
  <c r="BO824" i="1"/>
  <c r="BO834" i="1"/>
  <c r="BO837" i="1"/>
  <c r="BO830" i="1"/>
  <c r="BW818" i="1"/>
  <c r="BW837" i="1"/>
  <c r="BW829" i="1"/>
  <c r="BW831" i="1"/>
  <c r="BW828" i="1"/>
  <c r="CE822" i="1"/>
  <c r="CE821" i="1"/>
  <c r="CE816" i="1"/>
  <c r="CI825" i="1"/>
  <c r="CI832" i="1"/>
  <c r="CI831" i="1"/>
  <c r="CI829" i="1"/>
  <c r="CA818" i="1"/>
  <c r="BO825" i="1"/>
  <c r="CA827" i="1"/>
  <c r="CI824" i="1"/>
  <c r="BW817" i="1"/>
  <c r="CI826" i="1"/>
  <c r="BK836" i="1"/>
  <c r="BS823" i="1"/>
  <c r="CE837" i="1"/>
  <c r="BS822" i="1"/>
  <c r="CI821" i="1"/>
  <c r="CI816" i="1"/>
  <c r="CI838" i="1"/>
  <c r="CE825" i="1"/>
  <c r="CE827" i="1"/>
  <c r="CE824" i="1"/>
  <c r="CA819" i="1"/>
  <c r="CA817" i="1"/>
  <c r="BW820" i="1"/>
  <c r="BW836" i="1"/>
  <c r="BW826" i="1"/>
  <c r="BS831" i="1"/>
  <c r="BS828" i="1"/>
  <c r="BO832" i="1"/>
  <c r="BO829" i="1"/>
  <c r="BK833" i="1"/>
  <c r="BK818" i="1"/>
  <c r="BK825" i="1"/>
  <c r="BW835" i="1"/>
  <c r="BK826" i="1"/>
  <c r="BO836" i="1"/>
  <c r="BW833" i="1"/>
  <c r="CE832" i="1"/>
  <c r="BS829" i="1"/>
  <c r="BO823" i="1"/>
  <c r="CI820" i="1"/>
  <c r="CA820" i="1"/>
  <c r="AJ826" i="1"/>
  <c r="AN826" i="1"/>
  <c r="AR826" i="1"/>
  <c r="AZ826" i="1"/>
  <c r="BD826" i="1"/>
  <c r="BJ831" i="1"/>
  <c r="BJ827" i="1"/>
  <c r="BJ830" i="1"/>
  <c r="BJ826" i="1"/>
  <c r="BN832" i="1"/>
  <c r="BN829" i="1"/>
  <c r="BN825" i="1"/>
  <c r="BN817" i="1"/>
  <c r="BR827" i="1"/>
  <c r="BR825" i="1"/>
  <c r="BR838" i="1"/>
  <c r="BR830" i="1"/>
  <c r="BV837" i="1"/>
  <c r="BV829" i="1"/>
  <c r="BV823" i="1"/>
  <c r="BV833" i="1"/>
  <c r="BV824" i="1"/>
  <c r="BZ834" i="1"/>
  <c r="BZ817" i="1"/>
  <c r="BZ838" i="1"/>
  <c r="BZ818" i="1"/>
  <c r="BZ830" i="1"/>
  <c r="CD819" i="1"/>
  <c r="CD824" i="1"/>
  <c r="CD821" i="1"/>
  <c r="CD833" i="1"/>
  <c r="CD827" i="1"/>
  <c r="CH826" i="1"/>
  <c r="CH831" i="1"/>
  <c r="CH836" i="1"/>
  <c r="AM826" i="1"/>
  <c r="W28" i="10"/>
  <c r="O28" i="10"/>
  <c r="G28" i="10"/>
  <c r="W24" i="10"/>
  <c r="O24" i="10"/>
  <c r="G24" i="10"/>
  <c r="W20" i="10"/>
  <c r="O20" i="10"/>
  <c r="G20" i="10"/>
  <c r="W16" i="10"/>
  <c r="BQ806" i="1"/>
  <c r="BU790" i="1"/>
  <c r="CC798" i="1"/>
  <c r="CG789" i="1"/>
  <c r="CG787" i="1"/>
  <c r="CG807" i="1"/>
  <c r="CC805" i="1"/>
  <c r="CC803" i="1"/>
  <c r="BY797" i="1"/>
  <c r="BY799" i="1"/>
  <c r="BU793" i="1"/>
  <c r="BU791" i="1"/>
  <c r="BQ789" i="1"/>
  <c r="BQ787" i="1"/>
  <c r="BQ807" i="1"/>
  <c r="BM805" i="1"/>
  <c r="BM803" i="1"/>
  <c r="BM794" i="1"/>
  <c r="BY794" i="1"/>
  <c r="CG786" i="1"/>
  <c r="BV808" i="1"/>
  <c r="CG796" i="1"/>
  <c r="BY796" i="1"/>
  <c r="BQ796" i="1"/>
  <c r="BU800" i="1"/>
  <c r="BY784" i="1"/>
  <c r="BQ800" i="1"/>
  <c r="BU784" i="1"/>
  <c r="BY788" i="1"/>
  <c r="CD808" i="1"/>
  <c r="BY800" i="1"/>
  <c r="BQ798" i="1"/>
  <c r="BY806" i="1"/>
  <c r="CG806" i="1"/>
  <c r="CG793" i="1"/>
  <c r="CG791" i="1"/>
  <c r="CC789" i="1"/>
  <c r="CC787" i="1"/>
  <c r="CC807" i="1"/>
  <c r="BY805" i="1"/>
  <c r="BY803" i="1"/>
  <c r="BU797" i="1"/>
  <c r="BU799" i="1"/>
  <c r="BQ793" i="1"/>
  <c r="BQ791" i="1"/>
  <c r="BM789" i="1"/>
  <c r="BM787" i="1"/>
  <c r="BM807" i="1"/>
  <c r="BQ794" i="1"/>
  <c r="BY786" i="1"/>
  <c r="CG802" i="1"/>
  <c r="BY802" i="1"/>
  <c r="BM788" i="1"/>
  <c r="CH808" i="1"/>
  <c r="CG784" i="1"/>
  <c r="BQ784" i="1"/>
  <c r="BY792" i="1"/>
  <c r="BM796" i="1"/>
  <c r="BM792" i="1"/>
  <c r="BU796" i="1"/>
  <c r="BG784" i="1"/>
  <c r="AM787" i="1"/>
  <c r="AQ787" i="1"/>
  <c r="AU787" i="1"/>
  <c r="AY787" i="1"/>
  <c r="BC787" i="1"/>
  <c r="BG785" i="1"/>
  <c r="AG787" i="1"/>
  <c r="AK787" i="1"/>
  <c r="AO787" i="1"/>
  <c r="AW787" i="1"/>
  <c r="BF792" i="1"/>
  <c r="AH795" i="1"/>
  <c r="AP795" i="1"/>
  <c r="AX795" i="1"/>
  <c r="BM806" i="1"/>
  <c r="BQ790" i="1"/>
  <c r="BY790" i="1"/>
  <c r="CG798" i="1"/>
  <c r="CG797" i="1"/>
  <c r="CG799" i="1"/>
  <c r="CC793" i="1"/>
  <c r="CC791" i="1"/>
  <c r="BY789" i="1"/>
  <c r="BY787" i="1"/>
  <c r="BY807" i="1"/>
  <c r="BU805" i="1"/>
  <c r="BU803" i="1"/>
  <c r="BQ797" i="1"/>
  <c r="BQ799" i="1"/>
  <c r="BM793" i="1"/>
  <c r="BM791" i="1"/>
  <c r="BQ786" i="1"/>
  <c r="CC794" i="1"/>
  <c r="BN808" i="1"/>
  <c r="BR808" i="1"/>
  <c r="CC788" i="1"/>
  <c r="BU804" i="1"/>
  <c r="BM804" i="1"/>
  <c r="BY804" i="1"/>
  <c r="CC792" i="1"/>
  <c r="BU792" i="1"/>
  <c r="CC800" i="1"/>
  <c r="BG793" i="1"/>
  <c r="BW773" i="1"/>
  <c r="CI765" i="1"/>
  <c r="BS759" i="1"/>
  <c r="AH756" i="1"/>
  <c r="AL756" i="1"/>
  <c r="AP756" i="1"/>
  <c r="AT756" i="1"/>
  <c r="AX756" i="1"/>
  <c r="BB756" i="1"/>
  <c r="AK764" i="1"/>
  <c r="AS764" i="1"/>
  <c r="BK762" i="1"/>
  <c r="BW775" i="1"/>
  <c r="CI760" i="1"/>
  <c r="BO766" i="1"/>
  <c r="BW763" i="1"/>
  <c r="CI776" i="1"/>
  <c r="CA768" i="1"/>
  <c r="CE771" i="1"/>
  <c r="CI775" i="1"/>
  <c r="CE768" i="1"/>
  <c r="BO758" i="1"/>
  <c r="BF753" i="1"/>
  <c r="AN756" i="1"/>
  <c r="AV756" i="1"/>
  <c r="AZ756" i="1"/>
  <c r="BD756" i="1"/>
  <c r="BF761" i="1"/>
  <c r="BF762" i="1"/>
  <c r="CI735" i="1"/>
  <c r="BW727" i="1"/>
  <c r="BO743" i="1"/>
  <c r="CB746" i="1"/>
  <c r="CA742" i="1"/>
  <c r="BS730" i="1"/>
  <c r="BS744" i="1"/>
  <c r="CI725" i="1"/>
  <c r="CA740" i="1"/>
  <c r="CI722" i="1"/>
  <c r="BJ746" i="1"/>
  <c r="BK729" i="1"/>
  <c r="BK736" i="1"/>
  <c r="AQ725" i="1"/>
  <c r="CE727" i="1"/>
  <c r="BW743" i="1"/>
  <c r="CI726" i="1"/>
  <c r="BW740" i="1"/>
  <c r="CA736" i="1"/>
  <c r="BW738" i="1"/>
  <c r="CE736" i="1"/>
  <c r="BK737" i="1"/>
  <c r="BK744" i="1"/>
  <c r="BF730" i="1"/>
  <c r="AJ733" i="1"/>
  <c r="AN733" i="1"/>
  <c r="AR733" i="1"/>
  <c r="AV733" i="1"/>
  <c r="AZ733" i="1"/>
  <c r="BD733" i="1"/>
  <c r="CE743" i="1"/>
  <c r="BS735" i="1"/>
  <c r="CF746" i="1"/>
  <c r="CE724" i="1"/>
  <c r="BS737" i="1"/>
  <c r="CE725" i="1"/>
  <c r="CA734" i="1"/>
  <c r="BO725" i="1"/>
  <c r="CI730" i="1"/>
  <c r="BO730" i="1"/>
  <c r="CA724" i="1"/>
  <c r="BK745" i="1"/>
  <c r="BG722" i="1"/>
  <c r="AK725" i="1"/>
  <c r="AS725" i="1"/>
  <c r="AW725" i="1"/>
  <c r="BA725" i="1"/>
  <c r="BE725" i="1"/>
  <c r="BG730" i="1"/>
  <c r="AK733" i="1"/>
  <c r="AO733" i="1"/>
  <c r="AW733" i="1"/>
  <c r="BE733" i="1"/>
  <c r="AU733" i="1"/>
  <c r="BG732" i="1"/>
  <c r="BY701" i="1"/>
  <c r="BM714" i="1"/>
  <c r="CG709" i="1"/>
  <c r="CC703" i="1"/>
  <c r="BU697" i="1"/>
  <c r="BQ713" i="1"/>
  <c r="CG696" i="1"/>
  <c r="BU714" i="1"/>
  <c r="BU712" i="1"/>
  <c r="CG697" i="1"/>
  <c r="BY695" i="1"/>
  <c r="BU705" i="1"/>
  <c r="BM706" i="1"/>
  <c r="AJ694" i="1"/>
  <c r="AN694" i="1"/>
  <c r="AR694" i="1"/>
  <c r="AV694" i="1"/>
  <c r="AZ694" i="1"/>
  <c r="BD694" i="1"/>
  <c r="CG699" i="1"/>
  <c r="BN715" i="1"/>
  <c r="CD715" i="1"/>
  <c r="BV715" i="1"/>
  <c r="BJ715" i="1"/>
  <c r="CC705" i="1"/>
  <c r="CC696" i="1"/>
  <c r="BY713" i="1"/>
  <c r="BU699" i="1"/>
  <c r="BM713" i="1"/>
  <c r="BF691" i="1"/>
  <c r="BG692" i="1"/>
  <c r="BF699" i="1"/>
  <c r="AL702" i="1"/>
  <c r="AT702" i="1"/>
  <c r="BB702" i="1"/>
  <c r="BF700" i="1"/>
  <c r="AJ702" i="1"/>
  <c r="AR702" i="1"/>
  <c r="AZ702" i="1"/>
  <c r="CH679" i="1"/>
  <c r="BJ660" i="1"/>
  <c r="BJ673" i="1"/>
  <c r="BJ681" i="1"/>
  <c r="BV680" i="1"/>
  <c r="BN665" i="1"/>
  <c r="BZ663" i="1"/>
  <c r="CD665" i="1"/>
  <c r="BV672" i="1"/>
  <c r="CD661" i="1"/>
  <c r="BJ677" i="1"/>
  <c r="BL684" i="1"/>
  <c r="BN661" i="1"/>
  <c r="BR678" i="1"/>
  <c r="BR682" i="1"/>
  <c r="CH676" i="1"/>
  <c r="BZ660" i="1"/>
  <c r="BR667" i="1"/>
  <c r="CH667" i="1"/>
  <c r="BX684" i="1"/>
  <c r="CF684" i="1"/>
  <c r="BV679" i="1"/>
  <c r="BR674" i="1"/>
  <c r="BV683" i="1"/>
  <c r="BN674" i="1"/>
  <c r="CD674" i="1"/>
  <c r="AL663" i="1"/>
  <c r="AX663" i="1"/>
  <c r="AL671" i="1"/>
  <c r="BF669" i="1"/>
  <c r="AZ671" i="1"/>
  <c r="BF670" i="1"/>
  <c r="BM643" i="1"/>
  <c r="BQ635" i="1"/>
  <c r="BU635" i="1"/>
  <c r="BY637" i="1"/>
  <c r="CC640" i="1"/>
  <c r="CG642" i="1"/>
  <c r="BM640" i="1"/>
  <c r="BQ632" i="1"/>
  <c r="BU633" i="1"/>
  <c r="BY636" i="1"/>
  <c r="CC639" i="1"/>
  <c r="CG640" i="1"/>
  <c r="BM639" i="1"/>
  <c r="BQ631" i="1"/>
  <c r="BU632" i="1"/>
  <c r="BY635" i="1"/>
  <c r="CC637" i="1"/>
  <c r="CG639" i="1"/>
  <c r="CG633" i="1"/>
  <c r="CG649" i="1"/>
  <c r="CC642" i="1"/>
  <c r="BY634" i="1"/>
  <c r="BY650" i="1"/>
  <c r="BU642" i="1"/>
  <c r="BQ633" i="1"/>
  <c r="BQ649" i="1"/>
  <c r="BQ642" i="1"/>
  <c r="BM633" i="1"/>
  <c r="BM649" i="1"/>
  <c r="BM642" i="1"/>
  <c r="BU641" i="1"/>
  <c r="BQ652" i="1"/>
  <c r="BU636" i="1"/>
  <c r="CC641" i="1"/>
  <c r="CG638" i="1"/>
  <c r="BN653" i="1"/>
  <c r="BM635" i="1"/>
  <c r="BU651" i="1"/>
  <c r="BU629" i="1"/>
  <c r="BY632" i="1"/>
  <c r="CC635" i="1"/>
  <c r="CG636" i="1"/>
  <c r="BM632" i="1"/>
  <c r="BU649" i="1"/>
  <c r="BY652" i="1"/>
  <c r="BY631" i="1"/>
  <c r="CC633" i="1"/>
  <c r="CG635" i="1"/>
  <c r="BM631" i="1"/>
  <c r="BU648" i="1"/>
  <c r="BY651" i="1"/>
  <c r="BY629" i="1"/>
  <c r="CC632" i="1"/>
  <c r="CG634" i="1"/>
  <c r="CG637" i="1"/>
  <c r="CC630" i="1"/>
  <c r="CC646" i="1"/>
  <c r="BY638" i="1"/>
  <c r="BU630" i="1"/>
  <c r="BU646" i="1"/>
  <c r="BQ637" i="1"/>
  <c r="BQ630" i="1"/>
  <c r="BQ646" i="1"/>
  <c r="BM637" i="1"/>
  <c r="BM630" i="1"/>
  <c r="BM646" i="1"/>
  <c r="BY644" i="1"/>
  <c r="BY649" i="1"/>
  <c r="BU652" i="1"/>
  <c r="CC636" i="1"/>
  <c r="AI632" i="1"/>
  <c r="AM632" i="1"/>
  <c r="AQ632" i="1"/>
  <c r="AU632" i="1"/>
  <c r="AY632" i="1"/>
  <c r="BC632" i="1"/>
  <c r="BG631" i="1"/>
  <c r="AI640" i="1"/>
  <c r="AM640" i="1"/>
  <c r="AQ640" i="1"/>
  <c r="AU640" i="1"/>
  <c r="AY640" i="1"/>
  <c r="BC640" i="1"/>
  <c r="BG638" i="1"/>
  <c r="CH653" i="1"/>
  <c r="BV653" i="1"/>
  <c r="BQ651" i="1"/>
  <c r="BU645" i="1"/>
  <c r="BY648" i="1"/>
  <c r="CC651" i="1"/>
  <c r="CC629" i="1"/>
  <c r="CG631" i="1"/>
  <c r="BQ648" i="1"/>
  <c r="BU644" i="1"/>
  <c r="BY647" i="1"/>
  <c r="CC649" i="1"/>
  <c r="CG651" i="1"/>
  <c r="CG630" i="1"/>
  <c r="BQ647" i="1"/>
  <c r="BU643" i="1"/>
  <c r="BY645" i="1"/>
  <c r="CC648" i="1"/>
  <c r="CG650" i="1"/>
  <c r="CG652" i="1"/>
  <c r="CG641" i="1"/>
  <c r="CC634" i="1"/>
  <c r="CC650" i="1"/>
  <c r="BY642" i="1"/>
  <c r="BU634" i="1"/>
  <c r="BU650" i="1"/>
  <c r="BQ641" i="1"/>
  <c r="BQ634" i="1"/>
  <c r="BQ650" i="1"/>
  <c r="BM641" i="1"/>
  <c r="BM634" i="1"/>
  <c r="BU631" i="1"/>
  <c r="CC647" i="1"/>
  <c r="BQ636" i="1"/>
  <c r="AN632" i="1"/>
  <c r="AR632" i="1"/>
  <c r="AV632" i="1"/>
  <c r="AZ632" i="1"/>
  <c r="BD632" i="1"/>
  <c r="BB640" i="1"/>
  <c r="AH601" i="1"/>
  <c r="AL601" i="1"/>
  <c r="AP601" i="1"/>
  <c r="AX601" i="1"/>
  <c r="BB601" i="1"/>
  <c r="BB609" i="1"/>
  <c r="BS622" i="1"/>
  <c r="BQ579" i="1"/>
  <c r="BY581" i="1"/>
  <c r="BQ586" i="1"/>
  <c r="BE578" i="1"/>
  <c r="BC578" i="1"/>
  <c r="CC589" i="1"/>
  <c r="BM578" i="1"/>
  <c r="BM591" i="1" s="1"/>
  <c r="BD578" i="1"/>
  <c r="BG567" i="1"/>
  <c r="AK570" i="1"/>
  <c r="AS570" i="1"/>
  <c r="BA570" i="1"/>
  <c r="BF568" i="1"/>
  <c r="BG569" i="1"/>
  <c r="AU570" i="1"/>
  <c r="AY570" i="1"/>
  <c r="AG578" i="1"/>
  <c r="AK578" i="1"/>
  <c r="AO578" i="1"/>
  <c r="AS578" i="1"/>
  <c r="AW578" i="1"/>
  <c r="BG576" i="1"/>
  <c r="AM578" i="1"/>
  <c r="AU578" i="1"/>
  <c r="AY578" i="1"/>
  <c r="BG577" i="1"/>
  <c r="BY591" i="1"/>
  <c r="BQ591" i="1"/>
  <c r="BF567" i="1"/>
  <c r="AH570" i="1"/>
  <c r="AL570" i="1"/>
  <c r="AP570" i="1"/>
  <c r="AT570" i="1"/>
  <c r="AX570" i="1"/>
  <c r="BB570" i="1"/>
  <c r="BF575" i="1"/>
  <c r="AL578" i="1"/>
  <c r="AP578" i="1"/>
  <c r="AT578" i="1"/>
  <c r="AX578" i="1"/>
  <c r="BB578" i="1"/>
  <c r="BF576" i="1"/>
  <c r="AJ578" i="1"/>
  <c r="AN578" i="1"/>
  <c r="AR578" i="1"/>
  <c r="AV578" i="1"/>
  <c r="AZ578" i="1"/>
  <c r="BF577" i="1"/>
  <c r="CA560" i="1"/>
  <c r="BW560" i="1"/>
  <c r="AL539" i="1"/>
  <c r="AT539" i="1"/>
  <c r="BB539" i="1"/>
  <c r="AH547" i="1"/>
  <c r="AP547" i="1"/>
  <c r="AX547" i="1"/>
  <c r="AN547" i="1"/>
  <c r="AV547" i="1"/>
  <c r="BF546" i="1"/>
  <c r="BS560" i="1"/>
  <c r="AU539" i="1"/>
  <c r="BC539" i="1"/>
  <c r="BG545" i="1"/>
  <c r="CG529" i="1"/>
  <c r="CJ509" i="1"/>
  <c r="BR529" i="1"/>
  <c r="CC529" i="1"/>
  <c r="BY529" i="1"/>
  <c r="BG505" i="1"/>
  <c r="AQ508" i="1"/>
  <c r="AY508" i="1"/>
  <c r="AI516" i="1"/>
  <c r="AM516" i="1"/>
  <c r="AQ516" i="1"/>
  <c r="AU516" i="1"/>
  <c r="AY516" i="1"/>
  <c r="BC516" i="1"/>
  <c r="BG514" i="1"/>
  <c r="AO516" i="1"/>
  <c r="BE516" i="1"/>
  <c r="BG515" i="1"/>
  <c r="BJ529" i="1"/>
  <c r="BF506" i="1"/>
  <c r="BG506" i="1"/>
  <c r="BL496" i="1"/>
  <c r="CB489" i="1"/>
  <c r="BK476" i="1"/>
  <c r="BK483" i="1"/>
  <c r="BK485" i="1"/>
  <c r="BK481" i="1"/>
  <c r="BK478" i="1"/>
  <c r="BK487" i="1"/>
  <c r="BK497" i="1"/>
  <c r="BK486" i="1"/>
  <c r="BK490" i="1"/>
  <c r="BK480" i="1"/>
  <c r="BK477" i="1"/>
  <c r="BK484" i="1"/>
  <c r="BO491" i="1"/>
  <c r="BO481" i="1"/>
  <c r="BO477" i="1"/>
  <c r="BO482" i="1"/>
  <c r="BO497" i="1"/>
  <c r="BO475" i="1"/>
  <c r="BO489" i="1"/>
  <c r="BO494" i="1"/>
  <c r="BO492" i="1"/>
  <c r="BS476" i="1"/>
  <c r="BS481" i="1"/>
  <c r="BS497" i="1"/>
  <c r="BS490" i="1"/>
  <c r="BS496" i="1"/>
  <c r="BS489" i="1"/>
  <c r="BS482" i="1"/>
  <c r="BS494" i="1"/>
  <c r="BS484" i="1"/>
  <c r="BS477" i="1"/>
  <c r="BS491" i="1"/>
  <c r="BW485" i="1"/>
  <c r="BW480" i="1"/>
  <c r="BW495" i="1"/>
  <c r="BW497" i="1"/>
  <c r="BW486" i="1"/>
  <c r="BW487" i="1"/>
  <c r="BW491" i="1"/>
  <c r="BW482" i="1"/>
  <c r="BW488" i="1"/>
  <c r="BW489" i="1"/>
  <c r="BW492" i="1"/>
  <c r="CA483" i="1"/>
  <c r="CA489" i="1"/>
  <c r="CA477" i="1"/>
  <c r="CA478" i="1"/>
  <c r="CA491" i="1"/>
  <c r="CA490" i="1"/>
  <c r="CA476" i="1"/>
  <c r="CA488" i="1"/>
  <c r="CA481" i="1"/>
  <c r="CE491" i="1"/>
  <c r="CE477" i="1"/>
  <c r="CE481" i="1"/>
  <c r="CE486" i="1"/>
  <c r="CE479" i="1"/>
  <c r="CE474" i="1"/>
  <c r="CE489" i="1"/>
  <c r="CE475" i="1"/>
  <c r="CE492" i="1"/>
  <c r="CE490" i="1"/>
  <c r="CE485" i="1"/>
  <c r="CI493" i="1"/>
  <c r="CI476" i="1"/>
  <c r="CI481" i="1"/>
  <c r="CI497" i="1"/>
  <c r="CI494" i="1"/>
  <c r="CI490" i="1"/>
  <c r="CI477" i="1"/>
  <c r="CI491" i="1"/>
  <c r="CI484" i="1"/>
  <c r="BL484" i="1"/>
  <c r="BL483" i="1"/>
  <c r="BL486" i="1"/>
  <c r="BL476" i="1"/>
  <c r="BP491" i="1"/>
  <c r="BP474" i="1"/>
  <c r="BT490" i="1"/>
  <c r="BT492" i="1"/>
  <c r="BT478" i="1"/>
  <c r="BT494" i="1"/>
  <c r="BX482" i="1"/>
  <c r="BX490" i="1"/>
  <c r="BX477" i="1"/>
  <c r="CB487" i="1"/>
  <c r="CB485" i="1"/>
  <c r="CF481" i="1"/>
  <c r="CF476" i="1"/>
  <c r="CF492" i="1"/>
  <c r="BX479" i="1"/>
  <c r="BT497" i="1"/>
  <c r="CF497" i="1"/>
  <c r="BP485" i="1"/>
  <c r="BL488" i="1"/>
  <c r="CF491" i="1"/>
  <c r="BX491" i="1"/>
  <c r="BT481" i="1"/>
  <c r="BL494" i="1"/>
  <c r="BT482" i="1"/>
  <c r="BF474" i="1"/>
  <c r="AJ477" i="1"/>
  <c r="AN477" i="1"/>
  <c r="AR477" i="1"/>
  <c r="AV477" i="1"/>
  <c r="AZ477" i="1"/>
  <c r="BD477" i="1"/>
  <c r="BG475" i="1"/>
  <c r="AF485" i="1"/>
  <c r="AJ485" i="1"/>
  <c r="AN485" i="1"/>
  <c r="AR485" i="1"/>
  <c r="AV485" i="1"/>
  <c r="AZ485" i="1"/>
  <c r="BD485" i="1"/>
  <c r="AH485" i="1"/>
  <c r="AP485" i="1"/>
  <c r="AT485" i="1"/>
  <c r="AX485" i="1"/>
  <c r="BF484" i="1"/>
  <c r="AG485" i="1"/>
  <c r="AK485" i="1"/>
  <c r="AS485" i="1"/>
  <c r="AW485" i="1"/>
  <c r="BA485" i="1"/>
  <c r="BE485" i="1"/>
  <c r="BQ452" i="1"/>
  <c r="BU444" i="1"/>
  <c r="BY452" i="1"/>
  <c r="CG452" i="1"/>
  <c r="CG447" i="1"/>
  <c r="CG445" i="1"/>
  <c r="CG460" i="1"/>
  <c r="CC450" i="1"/>
  <c r="CC444" i="1"/>
  <c r="CC459" i="1"/>
  <c r="BY449" i="1"/>
  <c r="BY443" i="1"/>
  <c r="BY462" i="1"/>
  <c r="BU448" i="1"/>
  <c r="BU450" i="1"/>
  <c r="BU461" i="1"/>
  <c r="BQ447" i="1"/>
  <c r="BQ449" i="1"/>
  <c r="BQ460" i="1"/>
  <c r="BM450" i="1"/>
  <c r="BM448" i="1"/>
  <c r="BM459" i="1"/>
  <c r="BQ462" i="1"/>
  <c r="CC460" i="1"/>
  <c r="BM456" i="1"/>
  <c r="BU463" i="1"/>
  <c r="CC462" i="1"/>
  <c r="BY450" i="1"/>
  <c r="BY461" i="1"/>
  <c r="BQ464" i="1"/>
  <c r="BM463" i="1"/>
  <c r="BM444" i="1"/>
  <c r="BU466" i="1"/>
  <c r="BQ459" i="1"/>
  <c r="BG443" i="1"/>
  <c r="BG445" i="1"/>
  <c r="AQ446" i="1"/>
  <c r="AY446" i="1"/>
  <c r="AK454" i="1"/>
  <c r="AO454" i="1"/>
  <c r="AS454" i="1"/>
  <c r="AW454" i="1"/>
  <c r="BA454" i="1"/>
  <c r="BE454" i="1"/>
  <c r="AM454" i="1"/>
  <c r="AQ454" i="1"/>
  <c r="AU454" i="1"/>
  <c r="AY454" i="1"/>
  <c r="BC454" i="1"/>
  <c r="BG453" i="1"/>
  <c r="BM446" i="1"/>
  <c r="BQ458" i="1"/>
  <c r="BY454" i="1"/>
  <c r="CC446" i="1"/>
  <c r="CG454" i="1"/>
  <c r="BN467" i="1"/>
  <c r="CG462" i="1"/>
  <c r="CG456" i="1"/>
  <c r="CG451" i="1"/>
  <c r="CC461" i="1"/>
  <c r="CC455" i="1"/>
  <c r="CC454" i="1"/>
  <c r="BY460" i="1"/>
  <c r="BY458" i="1"/>
  <c r="BY453" i="1"/>
  <c r="BU459" i="1"/>
  <c r="BU457" i="1"/>
  <c r="BU452" i="1"/>
  <c r="BQ466" i="1"/>
  <c r="BQ456" i="1"/>
  <c r="BQ451" i="1"/>
  <c r="BM465" i="1"/>
  <c r="BM455" i="1"/>
  <c r="BM454" i="1"/>
  <c r="BU443" i="1"/>
  <c r="BU467" i="1" s="1"/>
  <c r="CG449" i="1"/>
  <c r="BQ465" i="1"/>
  <c r="CG448" i="1"/>
  <c r="CG467" i="1" s="1"/>
  <c r="BQ455" i="1"/>
  <c r="CC448" i="1"/>
  <c r="BM447" i="1"/>
  <c r="CC465" i="1"/>
  <c r="AH446" i="1"/>
  <c r="AL446" i="1"/>
  <c r="AP446" i="1"/>
  <c r="AT446" i="1"/>
  <c r="AX446" i="1"/>
  <c r="BB446" i="1"/>
  <c r="AJ454" i="1"/>
  <c r="AZ454" i="1"/>
  <c r="BX423" i="1"/>
  <c r="BT422" i="1"/>
  <c r="CB416" i="1"/>
  <c r="CB425" i="1"/>
  <c r="BT425" i="1"/>
  <c r="CI434" i="1"/>
  <c r="CI424" i="1"/>
  <c r="CI423" i="1"/>
  <c r="BX418" i="1"/>
  <c r="CF414" i="1"/>
  <c r="CF433" i="1"/>
  <c r="BX421" i="1"/>
  <c r="CI413" i="1"/>
  <c r="CI427" i="1"/>
  <c r="BY436" i="1"/>
  <c r="CC436" i="1"/>
  <c r="CI420" i="1"/>
  <c r="BP430" i="1"/>
  <c r="BL427" i="1"/>
  <c r="CB427" i="1"/>
  <c r="CB423" i="1"/>
  <c r="BX430" i="1"/>
  <c r="CB420" i="1"/>
  <c r="BT416" i="1"/>
  <c r="BT429" i="1"/>
  <c r="CI414" i="1"/>
  <c r="CI429" i="1"/>
  <c r="CI412" i="1"/>
  <c r="CF434" i="1"/>
  <c r="CF424" i="1"/>
  <c r="BX412" i="1"/>
  <c r="BX433" i="1"/>
  <c r="CI425" i="1"/>
  <c r="BZ436" i="1"/>
  <c r="BP432" i="1"/>
  <c r="BP414" i="1"/>
  <c r="BL430" i="1"/>
  <c r="CI418" i="1"/>
  <c r="AH415" i="1"/>
  <c r="AL415" i="1"/>
  <c r="AP415" i="1"/>
  <c r="AX415" i="1"/>
  <c r="BB415" i="1"/>
  <c r="BG413" i="1"/>
  <c r="AK415" i="1"/>
  <c r="AO415" i="1"/>
  <c r="AS415" i="1"/>
  <c r="AW415" i="1"/>
  <c r="BA415" i="1"/>
  <c r="BE415" i="1"/>
  <c r="AN415" i="1"/>
  <c r="AR415" i="1"/>
  <c r="AV415" i="1"/>
  <c r="AZ415" i="1"/>
  <c r="BD415" i="1"/>
  <c r="AH423" i="1"/>
  <c r="AL423" i="1"/>
  <c r="AP423" i="1"/>
  <c r="AT423" i="1"/>
  <c r="AX423" i="1"/>
  <c r="BB423" i="1"/>
  <c r="BF421" i="1"/>
  <c r="AJ423" i="1"/>
  <c r="AR423" i="1"/>
  <c r="AZ423" i="1"/>
  <c r="BT423" i="1"/>
  <c r="CB415" i="1"/>
  <c r="CB422" i="1"/>
  <c r="BT420" i="1"/>
  <c r="BL433" i="1"/>
  <c r="CI419" i="1"/>
  <c r="CI417" i="1"/>
  <c r="CI428" i="1"/>
  <c r="BP434" i="1"/>
  <c r="CF428" i="1"/>
  <c r="BX424" i="1"/>
  <c r="BL421" i="1"/>
  <c r="CG436" i="1"/>
  <c r="CI431" i="1"/>
  <c r="BG412" i="1"/>
  <c r="AQ415" i="1"/>
  <c r="BC415" i="1"/>
  <c r="BG414" i="1"/>
  <c r="BG420" i="1"/>
  <c r="BG421" i="1"/>
  <c r="BP403" i="1"/>
  <c r="BT386" i="1"/>
  <c r="BX392" i="1"/>
  <c r="CF403" i="1"/>
  <c r="BT388" i="1"/>
  <c r="CF396" i="1"/>
  <c r="CF395" i="1"/>
  <c r="CF393" i="1"/>
  <c r="CF392" i="1"/>
  <c r="CB394" i="1"/>
  <c r="CB392" i="1"/>
  <c r="CB391" i="1"/>
  <c r="BX393" i="1"/>
  <c r="BX391" i="1"/>
  <c r="BX390" i="1"/>
  <c r="BT396" i="1"/>
  <c r="BT390" i="1"/>
  <c r="BT389" i="1"/>
  <c r="BP395" i="1"/>
  <c r="BP389" i="1"/>
  <c r="BP392" i="1"/>
  <c r="BL394" i="1"/>
  <c r="BL396" i="1"/>
  <c r="BL391" i="1"/>
  <c r="BP391" i="1"/>
  <c r="BX389" i="1"/>
  <c r="CF391" i="1"/>
  <c r="BL386" i="1"/>
  <c r="BT398" i="1"/>
  <c r="CF387" i="1"/>
  <c r="BL392" i="1"/>
  <c r="CF402" i="1"/>
  <c r="CF384" i="1"/>
  <c r="BX395" i="1"/>
  <c r="CB401" i="1"/>
  <c r="CB399" i="1"/>
  <c r="BL402" i="1"/>
  <c r="BP385" i="1"/>
  <c r="BT391" i="1"/>
  <c r="CB402" i="1"/>
  <c r="CF381" i="1"/>
  <c r="BL395" i="1"/>
  <c r="BX394" i="1"/>
  <c r="CF385" i="1"/>
  <c r="CF388" i="1"/>
  <c r="CF398" i="1"/>
  <c r="CB384" i="1"/>
  <c r="CB387" i="1"/>
  <c r="CB397" i="1"/>
  <c r="BX383" i="1"/>
  <c r="BX386" i="1"/>
  <c r="BX404" i="1"/>
  <c r="BT382" i="1"/>
  <c r="BT385" i="1"/>
  <c r="BT403" i="1"/>
  <c r="BP381" i="1"/>
  <c r="BP388" i="1"/>
  <c r="BP402" i="1"/>
  <c r="BL388" i="1"/>
  <c r="BL387" i="1"/>
  <c r="BL401" i="1"/>
  <c r="BP386" i="1"/>
  <c r="BX388" i="1"/>
  <c r="CF382" i="1"/>
  <c r="BL404" i="1"/>
  <c r="BX385" i="1"/>
  <c r="CF401" i="1"/>
  <c r="BP398" i="1"/>
  <c r="BP384" i="1"/>
  <c r="BT381" i="1"/>
  <c r="BT399" i="1"/>
  <c r="BP400" i="1"/>
  <c r="BL384" i="1"/>
  <c r="BP390" i="1"/>
  <c r="BX401" i="1"/>
  <c r="CB388" i="1"/>
  <c r="CF394" i="1"/>
  <c r="BP396" i="1"/>
  <c r="BX399" i="1"/>
  <c r="CF390" i="1"/>
  <c r="CF404" i="1"/>
  <c r="CF383" i="1"/>
  <c r="CB389" i="1"/>
  <c r="CB403" i="1"/>
  <c r="CB382" i="1"/>
  <c r="BX396" i="1"/>
  <c r="BX402" i="1"/>
  <c r="BX381" i="1"/>
  <c r="BT395" i="1"/>
  <c r="BT401" i="1"/>
  <c r="BT384" i="1"/>
  <c r="BP394" i="1"/>
  <c r="BP404" i="1"/>
  <c r="BP383" i="1"/>
  <c r="BL393" i="1"/>
  <c r="BL403" i="1"/>
  <c r="BL382" i="1"/>
  <c r="BL390" i="1"/>
  <c r="BT392" i="1"/>
  <c r="CB390" i="1"/>
  <c r="BP387" i="1"/>
  <c r="BX382" i="1"/>
  <c r="BT394" i="1"/>
  <c r="CF389" i="1"/>
  <c r="BL383" i="1"/>
  <c r="Q18" i="10"/>
  <c r="I18" i="10"/>
  <c r="W15" i="10"/>
  <c r="O15" i="10"/>
  <c r="G15" i="10"/>
  <c r="AB30" i="10"/>
  <c r="AI384" i="1"/>
  <c r="AM384" i="1"/>
  <c r="AQ384" i="1"/>
  <c r="AU384" i="1"/>
  <c r="AY384" i="1"/>
  <c r="BC384" i="1"/>
  <c r="AH384" i="1"/>
  <c r="BG383" i="1"/>
  <c r="AI392" i="1"/>
  <c r="AM392" i="1"/>
  <c r="AQ392" i="1"/>
  <c r="AU392" i="1"/>
  <c r="AY392" i="1"/>
  <c r="BC392" i="1"/>
  <c r="AO392" i="1"/>
  <c r="AW392" i="1"/>
  <c r="BE392" i="1"/>
  <c r="BG391" i="1"/>
  <c r="AC30" i="5"/>
  <c r="O16" i="10"/>
  <c r="G16" i="10"/>
  <c r="W12" i="10"/>
  <c r="O12" i="10"/>
  <c r="G12" i="10"/>
  <c r="W8" i="10"/>
  <c r="O8" i="10"/>
  <c r="G8" i="10"/>
  <c r="AB62" i="8"/>
  <c r="BL372" i="1"/>
  <c r="BP353" i="1"/>
  <c r="BT355" i="1"/>
  <c r="BX372" i="1"/>
  <c r="BX362" i="1"/>
  <c r="CB368" i="1"/>
  <c r="CF357" i="1"/>
  <c r="BJ365" i="1"/>
  <c r="BL354" i="1"/>
  <c r="BL356" i="1"/>
  <c r="BP369" i="1"/>
  <c r="BT356" i="1"/>
  <c r="BT350" i="1"/>
  <c r="BX371" i="1"/>
  <c r="CB354" i="1"/>
  <c r="CB352" i="1"/>
  <c r="CF373" i="1"/>
  <c r="BJ367" i="1"/>
  <c r="BJ351" i="1"/>
  <c r="BJ372" i="1"/>
  <c r="BL358" i="1"/>
  <c r="CB366" i="1"/>
  <c r="CF368" i="1"/>
  <c r="CF351" i="1"/>
  <c r="CB369" i="1"/>
  <c r="CB362" i="1"/>
  <c r="BX370" i="1"/>
  <c r="BT359" i="1"/>
  <c r="BT367" i="1"/>
  <c r="BT364" i="1"/>
  <c r="BP352" i="1"/>
  <c r="BP361" i="1"/>
  <c r="BL361" i="1"/>
  <c r="BL369" i="1"/>
  <c r="BL362" i="1"/>
  <c r="CF367" i="1"/>
  <c r="CF359" i="1"/>
  <c r="BT351" i="1"/>
  <c r="BT358" i="1"/>
  <c r="BX350" i="1"/>
  <c r="BL353" i="1"/>
  <c r="BX369" i="1"/>
  <c r="BL373" i="1"/>
  <c r="BL359" i="1"/>
  <c r="BP373" i="1"/>
  <c r="BT354" i="1"/>
  <c r="BX356" i="1"/>
  <c r="CB373" i="1"/>
  <c r="CB363" i="1"/>
  <c r="CF369" i="1"/>
  <c r="BJ361" i="1"/>
  <c r="BL365" i="1"/>
  <c r="BP371" i="1"/>
  <c r="BP364" i="1"/>
  <c r="BT363" i="1"/>
  <c r="BX373" i="1"/>
  <c r="BX358" i="1"/>
  <c r="CB365" i="1"/>
  <c r="CF371" i="1"/>
  <c r="CF360" i="1"/>
  <c r="BJ363" i="1"/>
  <c r="BJ364" i="1"/>
  <c r="BP350" i="1"/>
  <c r="CB351" i="1"/>
  <c r="CF366" i="1"/>
  <c r="CF363" i="1"/>
  <c r="CB371" i="1"/>
  <c r="BX354" i="1"/>
  <c r="BX363" i="1"/>
  <c r="BT368" i="1"/>
  <c r="BT369" i="1"/>
  <c r="BP356" i="1"/>
  <c r="BP372" i="1"/>
  <c r="BP351" i="1"/>
  <c r="BL366" i="1"/>
  <c r="BL367" i="1"/>
  <c r="CF361" i="1"/>
  <c r="BJ362" i="1"/>
  <c r="BJ368" i="1"/>
  <c r="BJ366" i="1"/>
  <c r="AJ353" i="1"/>
  <c r="AN353" i="1"/>
  <c r="AR353" i="1"/>
  <c r="AV353" i="1"/>
  <c r="AZ353" i="1"/>
  <c r="BD353" i="1"/>
  <c r="AJ361" i="1"/>
  <c r="AN361" i="1"/>
  <c r="AR361" i="1"/>
  <c r="AV361" i="1"/>
  <c r="AZ361" i="1"/>
  <c r="BD361" i="1"/>
  <c r="BF359" i="1"/>
  <c r="BF360" i="1"/>
  <c r="BL357" i="1"/>
  <c r="BP370" i="1"/>
  <c r="BP360" i="1"/>
  <c r="BT366" i="1"/>
  <c r="BX355" i="1"/>
  <c r="CB357" i="1"/>
  <c r="CF370" i="1"/>
  <c r="CF364" i="1"/>
  <c r="BJ357" i="1"/>
  <c r="BL368" i="1"/>
  <c r="BP355" i="1"/>
  <c r="BP357" i="1"/>
  <c r="BT370" i="1"/>
  <c r="BX357" i="1"/>
  <c r="BX351" i="1"/>
  <c r="CB372" i="1"/>
  <c r="CF355" i="1"/>
  <c r="CF353" i="1"/>
  <c r="BJ359" i="1"/>
  <c r="BJ356" i="1"/>
  <c r="BT357" i="1"/>
  <c r="CF358" i="1"/>
  <c r="CB355" i="1"/>
  <c r="CB364" i="1"/>
  <c r="BX366" i="1"/>
  <c r="BX353" i="1"/>
  <c r="BT353" i="1"/>
  <c r="BP358" i="1"/>
  <c r="BP366" i="1"/>
  <c r="BP363" i="1"/>
  <c r="BL351" i="1"/>
  <c r="BX359" i="1"/>
  <c r="BX361" i="1"/>
  <c r="BJ352" i="1"/>
  <c r="BJ358" i="1"/>
  <c r="BJ360" i="1"/>
  <c r="BP359" i="1"/>
  <c r="CB360" i="1"/>
  <c r="AI361" i="1"/>
  <c r="AY361" i="1"/>
  <c r="BP331" i="1"/>
  <c r="BL335" i="1"/>
  <c r="BP327" i="1"/>
  <c r="BP323" i="1"/>
  <c r="BJ326" i="1"/>
  <c r="BT334" i="1"/>
  <c r="BP338" i="1"/>
  <c r="BT332" i="1"/>
  <c r="BL341" i="1"/>
  <c r="BT336" i="1"/>
  <c r="BT342" i="1"/>
  <c r="BT326" i="1"/>
  <c r="BL337" i="1"/>
  <c r="BT322" i="1"/>
  <c r="BJ336" i="1"/>
  <c r="BO323" i="1"/>
  <c r="CD392" i="1"/>
  <c r="CD403" i="1"/>
  <c r="BJ387" i="1"/>
  <c r="CH393" i="1"/>
  <c r="BG381" i="1"/>
  <c r="CH397" i="1"/>
  <c r="CD389" i="1"/>
  <c r="BV396" i="1"/>
  <c r="BN399" i="1"/>
  <c r="BJ384" i="1"/>
  <c r="BV388" i="1"/>
  <c r="BG389" i="1"/>
  <c r="BJ396" i="1"/>
  <c r="CD390" i="1"/>
  <c r="BV393" i="1"/>
  <c r="BN389" i="1"/>
  <c r="BR357" i="1"/>
  <c r="BZ353" i="1"/>
  <c r="BR367" i="1"/>
  <c r="BV355" i="1"/>
  <c r="CD355" i="1"/>
  <c r="BR364" i="1"/>
  <c r="CH364" i="1"/>
  <c r="BZ358" i="1"/>
  <c r="BR366" i="1"/>
  <c r="BZ366" i="1"/>
  <c r="BF351" i="1"/>
  <c r="BN369" i="1"/>
  <c r="BV365" i="1"/>
  <c r="CD357" i="1"/>
  <c r="BZ363" i="1"/>
  <c r="CH367" i="1"/>
  <c r="BV356" i="1"/>
  <c r="CH356" i="1"/>
  <c r="CH362" i="1"/>
  <c r="BN357" i="1"/>
  <c r="BZ369" i="1"/>
  <c r="CD353" i="1"/>
  <c r="BN371" i="1"/>
  <c r="BV371" i="1"/>
  <c r="BZ351" i="1"/>
  <c r="CH363" i="1"/>
  <c r="CF301" i="1"/>
  <c r="CB301" i="1"/>
  <c r="BT308" i="1"/>
  <c r="BL288" i="1"/>
  <c r="CB305" i="1"/>
  <c r="CF298" i="1"/>
  <c r="BX305" i="1"/>
  <c r="BP301" i="1"/>
  <c r="BL301" i="1"/>
  <c r="CF288" i="1"/>
  <c r="BV312" i="1"/>
  <c r="BT296" i="1"/>
  <c r="CB295" i="1"/>
  <c r="BX295" i="1"/>
  <c r="BP298" i="1"/>
  <c r="CH312" i="1"/>
  <c r="CA281" i="1"/>
  <c r="BJ257" i="1"/>
  <c r="CD276" i="1"/>
  <c r="BR278" i="1"/>
  <c r="CD279" i="1"/>
  <c r="BR270" i="1"/>
  <c r="CD278" i="1"/>
  <c r="BV266" i="1"/>
  <c r="BJ265" i="1"/>
  <c r="BV268" i="1"/>
  <c r="CE281" i="1"/>
  <c r="CH257" i="1"/>
  <c r="BR271" i="1"/>
  <c r="CH269" i="1"/>
  <c r="BV271" i="1"/>
  <c r="CH272" i="1"/>
  <c r="BZ260" i="1"/>
  <c r="BE268" i="1"/>
  <c r="BV274" i="1"/>
  <c r="BJ264" i="1"/>
  <c r="BV261" i="1"/>
  <c r="BJ263" i="1"/>
  <c r="BV264" i="1"/>
  <c r="BR266" i="1"/>
  <c r="CA250" i="1"/>
  <c r="AL237" i="1"/>
  <c r="AP237" i="1"/>
  <c r="AT237" i="1"/>
  <c r="AX237" i="1"/>
  <c r="BB237" i="1"/>
  <c r="CB250" i="1"/>
  <c r="AY237" i="1"/>
  <c r="BJ250" i="1"/>
  <c r="CF250" i="1"/>
  <c r="BX250" i="1"/>
  <c r="BT250" i="1"/>
  <c r="BP250" i="1"/>
  <c r="BL250" i="1"/>
  <c r="CB200" i="1"/>
  <c r="BP208" i="1"/>
  <c r="CB212" i="1"/>
  <c r="BP195" i="1"/>
  <c r="CF200" i="1"/>
  <c r="BT210" i="1"/>
  <c r="BR198" i="1"/>
  <c r="BN215" i="1"/>
  <c r="CF196" i="1"/>
  <c r="CB213" i="1"/>
  <c r="BR200" i="1"/>
  <c r="BL203" i="1"/>
  <c r="CH201" i="1"/>
  <c r="AL198" i="1"/>
  <c r="BV219" i="1"/>
  <c r="CF199" i="1"/>
  <c r="BT207" i="1"/>
  <c r="CF195" i="1"/>
  <c r="BX206" i="1"/>
  <c r="BL202" i="1"/>
  <c r="BX216" i="1"/>
  <c r="BP200" i="1"/>
  <c r="BN202" i="1"/>
  <c r="BP198" i="1"/>
  <c r="CB197" i="1"/>
  <c r="BG164" i="1"/>
  <c r="AN167" i="1"/>
  <c r="BG172" i="1"/>
  <c r="AL175" i="1"/>
  <c r="AB27" i="8"/>
  <c r="AC22" i="8"/>
  <c r="BU188" i="1"/>
  <c r="CI157" i="1"/>
  <c r="AI136" i="1"/>
  <c r="AQ144" i="1"/>
  <c r="BG142" i="1"/>
  <c r="BS157" i="1"/>
  <c r="BM126" i="1"/>
  <c r="BO114" i="1"/>
  <c r="BW122" i="1"/>
  <c r="CA106" i="1"/>
  <c r="CI106" i="1"/>
  <c r="CI104" i="1"/>
  <c r="CI124" i="1"/>
  <c r="CI121" i="1"/>
  <c r="CE120" i="1"/>
  <c r="CE117" i="1"/>
  <c r="CA112" i="1"/>
  <c r="CA113" i="1"/>
  <c r="BW116" i="1"/>
  <c r="BW117" i="1"/>
  <c r="BS124" i="1"/>
  <c r="BO104" i="1"/>
  <c r="BO109" i="1"/>
  <c r="BK116" i="1"/>
  <c r="BK117" i="1"/>
  <c r="BS103" i="1"/>
  <c r="CI103" i="1"/>
  <c r="BW115" i="1"/>
  <c r="BW123" i="1"/>
  <c r="CI118" i="1"/>
  <c r="BO118" i="1"/>
  <c r="BG111" i="1"/>
  <c r="BK122" i="1"/>
  <c r="BO106" i="1"/>
  <c r="BW114" i="1"/>
  <c r="CE114" i="1"/>
  <c r="CI108" i="1"/>
  <c r="CI105" i="1"/>
  <c r="CE104" i="1"/>
  <c r="CE124" i="1"/>
  <c r="CE121" i="1"/>
  <c r="CA120" i="1"/>
  <c r="CA117" i="1"/>
  <c r="BW120" i="1"/>
  <c r="BS104" i="1"/>
  <c r="BS109" i="1"/>
  <c r="BO108" i="1"/>
  <c r="BO117" i="1"/>
  <c r="BK120" i="1"/>
  <c r="BK125" i="1"/>
  <c r="BK111" i="1"/>
  <c r="CA111" i="1"/>
  <c r="CI123" i="1"/>
  <c r="CE107" i="1"/>
  <c r="BO110" i="1"/>
  <c r="CA118" i="1"/>
  <c r="CG126" i="1"/>
  <c r="BY126" i="1"/>
  <c r="BK114" i="1"/>
  <c r="BS122" i="1"/>
  <c r="CA122" i="1"/>
  <c r="CE106" i="1"/>
  <c r="CI112" i="1"/>
  <c r="CI113" i="1"/>
  <c r="CE108" i="1"/>
  <c r="CE105" i="1"/>
  <c r="CA104" i="1"/>
  <c r="CA124" i="1"/>
  <c r="CA125" i="1"/>
  <c r="BW109" i="1"/>
  <c r="BS108" i="1"/>
  <c r="BO120" i="1"/>
  <c r="BO125" i="1"/>
  <c r="BK124" i="1"/>
  <c r="BK123" i="1"/>
  <c r="CI107" i="1"/>
  <c r="CI115" i="1"/>
  <c r="BK118" i="1"/>
  <c r="CI102" i="1"/>
  <c r="CH80" i="1"/>
  <c r="CD87" i="1"/>
  <c r="BZ90" i="1"/>
  <c r="BV81" i="1"/>
  <c r="BR74" i="1"/>
  <c r="CH92" i="1"/>
  <c r="CH77" i="1"/>
  <c r="CD85" i="1"/>
  <c r="BZ86" i="1"/>
  <c r="BV94" i="1"/>
  <c r="BJ87" i="1"/>
  <c r="BN78" i="1"/>
  <c r="BJ77" i="1"/>
  <c r="CD79" i="1"/>
  <c r="BB74" i="1"/>
  <c r="AP82" i="1"/>
  <c r="BB82" i="1"/>
  <c r="CF95" i="1"/>
  <c r="CH93" i="1"/>
  <c r="BV72" i="1"/>
  <c r="BV78" i="1"/>
  <c r="BJ78" i="1"/>
  <c r="BN64" i="1"/>
  <c r="CJ42" i="1"/>
  <c r="CB47" i="1"/>
  <c r="BT53" i="1"/>
  <c r="CD64" i="1"/>
  <c r="BZ64" i="1"/>
  <c r="BX54" i="1"/>
  <c r="CB57" i="1"/>
  <c r="BC51" i="1"/>
  <c r="BX52" i="1"/>
  <c r="BP48" i="1"/>
  <c r="CH64" i="1"/>
  <c r="BF48" i="1"/>
  <c r="CJ41" i="1"/>
  <c r="BX62" i="1"/>
  <c r="BP42" i="1"/>
  <c r="BL926" i="1"/>
  <c r="BL911" i="1"/>
  <c r="BL919" i="1"/>
  <c r="BL920" i="1"/>
  <c r="BL909" i="1"/>
  <c r="BL925" i="1"/>
  <c r="BL910" i="1"/>
  <c r="BP923" i="1"/>
  <c r="BP931" i="1"/>
  <c r="BP914" i="1"/>
  <c r="BT919" i="1"/>
  <c r="BT926" i="1"/>
  <c r="BT910" i="1"/>
  <c r="BT909" i="1"/>
  <c r="BT930" i="1"/>
  <c r="BX926" i="1"/>
  <c r="BX910" i="1"/>
  <c r="BX913" i="1"/>
  <c r="BX912" i="1"/>
  <c r="BX916" i="1"/>
  <c r="CB911" i="1"/>
  <c r="CB921" i="1"/>
  <c r="CB931" i="1"/>
  <c r="CB910" i="1"/>
  <c r="CB908" i="1"/>
  <c r="CB912" i="1"/>
  <c r="CF931" i="1"/>
  <c r="CF919" i="1"/>
  <c r="CF910" i="1"/>
  <c r="CF922" i="1"/>
  <c r="BW928" i="1"/>
  <c r="BW926" i="1"/>
  <c r="CB918" i="1"/>
  <c r="CB919" i="1"/>
  <c r="CB926" i="1"/>
  <c r="CB925" i="1"/>
  <c r="CF911" i="1"/>
  <c r="CF915" i="1"/>
  <c r="BL930" i="1"/>
  <c r="BL929" i="1"/>
  <c r="BL912" i="1"/>
  <c r="BL931" i="1"/>
  <c r="BL923" i="1"/>
  <c r="CF923" i="1"/>
  <c r="BP920" i="1"/>
  <c r="CF913" i="1"/>
  <c r="BX928" i="1"/>
  <c r="BX920" i="1"/>
  <c r="BX915" i="1"/>
  <c r="BP929" i="1"/>
  <c r="BP909" i="1"/>
  <c r="BP910" i="1"/>
  <c r="BP911" i="1"/>
  <c r="BT913" i="1"/>
  <c r="BT924" i="1"/>
  <c r="BT914" i="1"/>
  <c r="BT911" i="1"/>
  <c r="BX911" i="1"/>
  <c r="BX917" i="1"/>
  <c r="BX925" i="1"/>
  <c r="BX922" i="1"/>
  <c r="CA930" i="1"/>
  <c r="CF909" i="1"/>
  <c r="CB927" i="1"/>
  <c r="CB922" i="1"/>
  <c r="CB916" i="1"/>
  <c r="BP908" i="1"/>
  <c r="BP917" i="1"/>
  <c r="BP918" i="1"/>
  <c r="BP915" i="1"/>
  <c r="BT921" i="1"/>
  <c r="BT917" i="1"/>
  <c r="BT918" i="1"/>
  <c r="BT915" i="1"/>
  <c r="BT932" i="1" s="1"/>
  <c r="BX921" i="1"/>
  <c r="BX924" i="1"/>
  <c r="BX930" i="1"/>
  <c r="BX923" i="1"/>
  <c r="CB923" i="1"/>
  <c r="CB924" i="1"/>
  <c r="CB909" i="1"/>
  <c r="CE925" i="1"/>
  <c r="CF930" i="1"/>
  <c r="BL922" i="1"/>
  <c r="BL921" i="1"/>
  <c r="BL928" i="1"/>
  <c r="BL908" i="1"/>
  <c r="BL927" i="1"/>
  <c r="CF908" i="1"/>
  <c r="BL915" i="1"/>
  <c r="CF912" i="1"/>
  <c r="BY932" i="1"/>
  <c r="BT912" i="1"/>
  <c r="BJ930" i="1"/>
  <c r="BJ919" i="1"/>
  <c r="BJ923" i="1"/>
  <c r="BJ910" i="1"/>
  <c r="BJ926" i="1"/>
  <c r="BJ917" i="1"/>
  <c r="BJ915" i="1"/>
  <c r="BN928" i="1"/>
  <c r="BN913" i="1"/>
  <c r="BN910" i="1"/>
  <c r="BN932" i="1" s="1"/>
  <c r="BN912" i="1"/>
  <c r="BN931" i="1"/>
  <c r="BN920" i="1"/>
  <c r="BN915" i="1"/>
  <c r="BR925" i="1"/>
  <c r="BR915" i="1"/>
  <c r="BR909" i="1"/>
  <c r="BR910" i="1"/>
  <c r="BR908" i="1"/>
  <c r="BR932" i="1" s="1"/>
  <c r="BR911" i="1"/>
  <c r="BV929" i="1"/>
  <c r="BV915" i="1"/>
  <c r="BV931" i="1"/>
  <c r="BV908" i="1"/>
  <c r="BV932" i="1" s="1"/>
  <c r="BZ918" i="1"/>
  <c r="BZ930" i="1"/>
  <c r="BZ920" i="1"/>
  <c r="BZ910" i="1"/>
  <c r="BZ926" i="1"/>
  <c r="BZ921" i="1"/>
  <c r="BZ919" i="1"/>
  <c r="CD928" i="1"/>
  <c r="CD919" i="1"/>
  <c r="CD929" i="1"/>
  <c r="CD908" i="1"/>
  <c r="CD932" i="1" s="1"/>
  <c r="CD926" i="1"/>
  <c r="CD922" i="1"/>
  <c r="CH913" i="1"/>
  <c r="CH932" i="1" s="1"/>
  <c r="CH920" i="1"/>
  <c r="CH922" i="1"/>
  <c r="CH926" i="1"/>
  <c r="CH924" i="1"/>
  <c r="CH921" i="1"/>
  <c r="CG932" i="1"/>
  <c r="AR911" i="1"/>
  <c r="AI919" i="1"/>
  <c r="AQ919" i="1"/>
  <c r="AU919" i="1"/>
  <c r="BC919" i="1"/>
  <c r="BG917" i="1"/>
  <c r="BG918" i="1"/>
  <c r="CG894" i="1"/>
  <c r="BW901" i="1"/>
  <c r="BJ893" i="1"/>
  <c r="BJ887" i="1"/>
  <c r="BJ895" i="1"/>
  <c r="BJ885" i="1"/>
  <c r="BJ897" i="1"/>
  <c r="BJ891" i="1"/>
  <c r="BJ898" i="1"/>
  <c r="BJ890" i="1"/>
  <c r="BJ888" i="1"/>
  <c r="BN881" i="1"/>
  <c r="BN888" i="1"/>
  <c r="BN900" i="1"/>
  <c r="BN887" i="1"/>
  <c r="BN878" i="1"/>
  <c r="BN877" i="1"/>
  <c r="BN897" i="1"/>
  <c r="BN882" i="1"/>
  <c r="BN890" i="1"/>
  <c r="BN885" i="1"/>
  <c r="BN895" i="1"/>
  <c r="BR891" i="1"/>
  <c r="BR895" i="1"/>
  <c r="BR896" i="1"/>
  <c r="BR888" i="1"/>
  <c r="BR890" i="1"/>
  <c r="BR878" i="1"/>
  <c r="BR885" i="1"/>
  <c r="BR900" i="1"/>
  <c r="BR882" i="1"/>
  <c r="BV895" i="1"/>
  <c r="BV884" i="1"/>
  <c r="BV888" i="1"/>
  <c r="BV891" i="1"/>
  <c r="BV880" i="1"/>
  <c r="BV896" i="1"/>
  <c r="BV900" i="1"/>
  <c r="BV883" i="1"/>
  <c r="BV882" i="1"/>
  <c r="BV879" i="1"/>
  <c r="BV892" i="1"/>
  <c r="BV887" i="1"/>
  <c r="BZ879" i="1"/>
  <c r="BZ883" i="1"/>
  <c r="BZ878" i="1"/>
  <c r="BZ884" i="1"/>
  <c r="BZ882" i="1"/>
  <c r="BZ900" i="1"/>
  <c r="BZ895" i="1"/>
  <c r="BZ887" i="1"/>
  <c r="BZ886" i="1"/>
  <c r="BZ899" i="1"/>
  <c r="BZ896" i="1"/>
  <c r="CD895" i="1"/>
  <c r="CD878" i="1"/>
  <c r="CD889" i="1"/>
  <c r="CD899" i="1"/>
  <c r="CD881" i="1"/>
  <c r="CD884" i="1"/>
  <c r="CD897" i="1"/>
  <c r="CD886" i="1"/>
  <c r="CD883" i="1"/>
  <c r="CD896" i="1"/>
  <c r="CD890" i="1"/>
  <c r="CD882" i="1"/>
  <c r="CH895" i="1"/>
  <c r="CH884" i="1"/>
  <c r="CH880" i="1"/>
  <c r="CH877" i="1"/>
  <c r="CH894" i="1"/>
  <c r="CH883" i="1"/>
  <c r="CH878" i="1"/>
  <c r="CH888" i="1"/>
  <c r="CH885" i="1"/>
  <c r="CH899" i="1"/>
  <c r="BN901" i="1"/>
  <c r="BQ884" i="1"/>
  <c r="BQ893" i="1"/>
  <c r="BQ885" i="1"/>
  <c r="CC895" i="1"/>
  <c r="CC890" i="1"/>
  <c r="BY881" i="1"/>
  <c r="BX901" i="1"/>
  <c r="BL901" i="1"/>
  <c r="BS901" i="1"/>
  <c r="BM893" i="1"/>
  <c r="BZ901" i="1"/>
  <c r="BV901" i="1"/>
  <c r="CH901" i="1"/>
  <c r="BM888" i="1"/>
  <c r="CI901" i="1"/>
  <c r="AP880" i="1"/>
  <c r="AQ888" i="1"/>
  <c r="BE888" i="1"/>
  <c r="BO877" i="1"/>
  <c r="BO901" i="1" s="1"/>
  <c r="BK898" i="1"/>
  <c r="CH858" i="1"/>
  <c r="BV868" i="1"/>
  <c r="BV851" i="1"/>
  <c r="BV869" i="1"/>
  <c r="BR851" i="1"/>
  <c r="BR862" i="1"/>
  <c r="BR868" i="1"/>
  <c r="CH853" i="1"/>
  <c r="CH861" i="1"/>
  <c r="CH849" i="1"/>
  <c r="CH847" i="1"/>
  <c r="CH855" i="1"/>
  <c r="BJ864" i="1"/>
  <c r="BJ856" i="1"/>
  <c r="CD865" i="1"/>
  <c r="BZ863" i="1"/>
  <c r="BZ854" i="1"/>
  <c r="BN868" i="1"/>
  <c r="BR857" i="1"/>
  <c r="BN856" i="1"/>
  <c r="BR860" i="1"/>
  <c r="BV867" i="1"/>
  <c r="BQ869" i="1"/>
  <c r="BU849" i="1"/>
  <c r="BJ862" i="1"/>
  <c r="BJ852" i="1"/>
  <c r="BY863" i="1"/>
  <c r="BQ865" i="1"/>
  <c r="BY862" i="1"/>
  <c r="BJ850" i="1"/>
  <c r="BM863" i="1"/>
  <c r="BQ849" i="1"/>
  <c r="BJ868" i="1"/>
  <c r="BR866" i="1"/>
  <c r="BZ857" i="1"/>
  <c r="CD868" i="1"/>
  <c r="BM865" i="1"/>
  <c r="BY846" i="1"/>
  <c r="BN847" i="1"/>
  <c r="BQ847" i="1"/>
  <c r="BM846" i="1"/>
  <c r="CG846" i="1"/>
  <c r="BN857" i="1"/>
  <c r="BZ846" i="1"/>
  <c r="CD866" i="1"/>
  <c r="BN853" i="1"/>
  <c r="BZ853" i="1"/>
  <c r="CD869" i="1"/>
  <c r="BZ866" i="1"/>
  <c r="BJ858" i="1"/>
  <c r="CD863" i="1"/>
  <c r="CD858" i="1"/>
  <c r="BQ853" i="1"/>
  <c r="BV859" i="1"/>
  <c r="BJ854" i="1"/>
  <c r="BZ862" i="1"/>
  <c r="CH862" i="1"/>
  <c r="BV855" i="1"/>
  <c r="BV849" i="1"/>
  <c r="BV848" i="1"/>
  <c r="BR847" i="1"/>
  <c r="BR848" i="1"/>
  <c r="BR859" i="1"/>
  <c r="CH866" i="1"/>
  <c r="CH854" i="1"/>
  <c r="CH865" i="1"/>
  <c r="BJ847" i="1"/>
  <c r="CB870" i="1"/>
  <c r="CD856" i="1"/>
  <c r="CD861" i="1"/>
  <c r="BZ861" i="1"/>
  <c r="BN854" i="1"/>
  <c r="BR855" i="1"/>
  <c r="BN849" i="1"/>
  <c r="BR850" i="1"/>
  <c r="BV856" i="1"/>
  <c r="BM866" i="1"/>
  <c r="BQ862" i="1"/>
  <c r="BY852" i="1"/>
  <c r="BJ865" i="1"/>
  <c r="BQ851" i="1"/>
  <c r="BM862" i="1"/>
  <c r="BQ858" i="1"/>
  <c r="CC865" i="1"/>
  <c r="BY847" i="1"/>
  <c r="BM868" i="1"/>
  <c r="BY857" i="1"/>
  <c r="BN855" i="1"/>
  <c r="BR853" i="1"/>
  <c r="BZ859" i="1"/>
  <c r="CD854" i="1"/>
  <c r="CG856" i="1"/>
  <c r="CG870" i="1" s="1"/>
  <c r="BN848" i="1"/>
  <c r="BQ857" i="1"/>
  <c r="BN866" i="1"/>
  <c r="BZ856" i="1"/>
  <c r="CD848" i="1"/>
  <c r="BR863" i="1"/>
  <c r="BZ860" i="1"/>
  <c r="CD852" i="1"/>
  <c r="CD849" i="1"/>
  <c r="BQ868" i="1"/>
  <c r="AH857" i="1"/>
  <c r="AX857" i="1"/>
  <c r="AB23" i="9"/>
  <c r="AC12" i="9"/>
  <c r="BU870" i="1"/>
  <c r="BB849" i="1"/>
  <c r="BY836" i="1"/>
  <c r="BY838" i="1"/>
  <c r="BT819" i="1"/>
  <c r="CF829" i="1"/>
  <c r="BP835" i="1"/>
  <c r="BT833" i="1"/>
  <c r="BX823" i="1"/>
  <c r="CB831" i="1"/>
  <c r="CF831" i="1"/>
  <c r="CB829" i="1"/>
  <c r="BX820" i="1"/>
  <c r="BX827" i="1"/>
  <c r="BT823" i="1"/>
  <c r="BP815" i="1"/>
  <c r="BP838" i="1"/>
  <c r="BL833" i="1"/>
  <c r="BN835" i="1"/>
  <c r="BJ815" i="1"/>
  <c r="BR821" i="1"/>
  <c r="BV818" i="1"/>
  <c r="BZ828" i="1"/>
  <c r="CD832" i="1"/>
  <c r="BJ835" i="1"/>
  <c r="CH827" i="1"/>
  <c r="BJ817" i="1"/>
  <c r="BR837" i="1"/>
  <c r="BV817" i="1"/>
  <c r="BZ826" i="1"/>
  <c r="CD826" i="1"/>
  <c r="CH824" i="1"/>
  <c r="BN816" i="1"/>
  <c r="BJ836" i="1"/>
  <c r="BR829" i="1"/>
  <c r="BV834" i="1"/>
  <c r="BZ820" i="1"/>
  <c r="CD815" i="1"/>
  <c r="CH832" i="1"/>
  <c r="CH825" i="1"/>
  <c r="CH830" i="1"/>
  <c r="CD818" i="1"/>
  <c r="BZ815" i="1"/>
  <c r="BZ824" i="1"/>
  <c r="BV827" i="1"/>
  <c r="BR823" i="1"/>
  <c r="BR816" i="1"/>
  <c r="BN831" i="1"/>
  <c r="BN815" i="1"/>
  <c r="BN830" i="1"/>
  <c r="BJ828" i="1"/>
  <c r="BJ822" i="1"/>
  <c r="BP824" i="1"/>
  <c r="BL834" i="1"/>
  <c r="BT827" i="1"/>
  <c r="CB827" i="1"/>
  <c r="CF820" i="1"/>
  <c r="BX833" i="1"/>
  <c r="BT832" i="1"/>
  <c r="BP833" i="1"/>
  <c r="BP829" i="1"/>
  <c r="BX838" i="1"/>
  <c r="BR826" i="1"/>
  <c r="BT822" i="1"/>
  <c r="BT821" i="1"/>
  <c r="CB817" i="1"/>
  <c r="CB839" i="1" s="1"/>
  <c r="BT824" i="1"/>
  <c r="AS787" i="1"/>
  <c r="BA787" i="1"/>
  <c r="AF795" i="1"/>
  <c r="AN795" i="1"/>
  <c r="AV795" i="1"/>
  <c r="BD795" i="1"/>
  <c r="BB787" i="1"/>
  <c r="BP795" i="1"/>
  <c r="CF804" i="1"/>
  <c r="BW798" i="1"/>
  <c r="BM790" i="1"/>
  <c r="BU806" i="1"/>
  <c r="BY798" i="1"/>
  <c r="CC790" i="1"/>
  <c r="CG785" i="1"/>
  <c r="CG801" i="1"/>
  <c r="CG795" i="1"/>
  <c r="CC785" i="1"/>
  <c r="CC801" i="1"/>
  <c r="CC795" i="1"/>
  <c r="BY785" i="1"/>
  <c r="BY801" i="1"/>
  <c r="BU785" i="1"/>
  <c r="BU801" i="1"/>
  <c r="BU795" i="1"/>
  <c r="BQ785" i="1"/>
  <c r="BQ801" i="1"/>
  <c r="BQ795" i="1"/>
  <c r="BM785" i="1"/>
  <c r="BM801" i="1"/>
  <c r="BM795" i="1"/>
  <c r="BO807" i="1"/>
  <c r="BM786" i="1"/>
  <c r="BU786" i="1"/>
  <c r="CC786" i="1"/>
  <c r="CE804" i="1"/>
  <c r="BW784" i="1"/>
  <c r="BK794" i="1"/>
  <c r="BQ802" i="1"/>
  <c r="BL792" i="1"/>
  <c r="BT796" i="1"/>
  <c r="CF793" i="1"/>
  <c r="BP802" i="1"/>
  <c r="CB806" i="1"/>
  <c r="CF795" i="1"/>
  <c r="BL785" i="1"/>
  <c r="BX795" i="1"/>
  <c r="CF799" i="1"/>
  <c r="CF806" i="1"/>
  <c r="CF801" i="1"/>
  <c r="CB793" i="1"/>
  <c r="CB787" i="1"/>
  <c r="CB784" i="1"/>
  <c r="CB795" i="1"/>
  <c r="BX805" i="1"/>
  <c r="BX798" i="1"/>
  <c r="BX785" i="1"/>
  <c r="BX792" i="1"/>
  <c r="BX808" i="1" s="1"/>
  <c r="BT792" i="1"/>
  <c r="BT801" i="1"/>
  <c r="BT786" i="1"/>
  <c r="BT808" i="1" s="1"/>
  <c r="BP791" i="1"/>
  <c r="BP796" i="1"/>
  <c r="BP804" i="1"/>
  <c r="BP786" i="1"/>
  <c r="BP808" i="1" s="1"/>
  <c r="BL805" i="1"/>
  <c r="BL799" i="1"/>
  <c r="BL784" i="1"/>
  <c r="BL807" i="1"/>
  <c r="BM784" i="1"/>
  <c r="BM808" i="1" s="1"/>
  <c r="CG792" i="1"/>
  <c r="BQ804" i="1"/>
  <c r="CG788" i="1"/>
  <c r="CG800" i="1"/>
  <c r="BM767" i="1"/>
  <c r="BM770" i="1"/>
  <c r="BM755" i="1"/>
  <c r="BM760" i="1"/>
  <c r="BQ758" i="1"/>
  <c r="BQ766" i="1"/>
  <c r="BU766" i="1"/>
  <c r="BU767" i="1"/>
  <c r="BY770" i="1"/>
  <c r="BY761" i="1"/>
  <c r="BY776" i="1"/>
  <c r="BY756" i="1"/>
  <c r="BY766" i="1"/>
  <c r="CG759" i="1"/>
  <c r="CG757" i="1"/>
  <c r="CC760" i="1"/>
  <c r="BQ768" i="1"/>
  <c r="CG754" i="1"/>
  <c r="CC773" i="1"/>
  <c r="BY775" i="1"/>
  <c r="BQ761" i="1"/>
  <c r="CG761" i="1"/>
  <c r="BF754" i="1"/>
  <c r="BF756" i="1" s="1"/>
  <c r="BJ762" i="1"/>
  <c r="BJ760" i="1"/>
  <c r="BJ768" i="1"/>
  <c r="BN776" i="1"/>
  <c r="BN766" i="1"/>
  <c r="BN758" i="1"/>
  <c r="BN753" i="1"/>
  <c r="BN769" i="1"/>
  <c r="BN759" i="1"/>
  <c r="BN775" i="1"/>
  <c r="BR770" i="1"/>
  <c r="BR754" i="1"/>
  <c r="BR761" i="1"/>
  <c r="BR767" i="1"/>
  <c r="BV762" i="1"/>
  <c r="BV770" i="1"/>
  <c r="BV753" i="1"/>
  <c r="BV769" i="1"/>
  <c r="BV759" i="1"/>
  <c r="BV775" i="1"/>
  <c r="BZ774" i="1"/>
  <c r="BZ766" i="1"/>
  <c r="BZ761" i="1"/>
  <c r="BZ767" i="1"/>
  <c r="CD770" i="1"/>
  <c r="CD753" i="1"/>
  <c r="CD769" i="1"/>
  <c r="CD759" i="1"/>
  <c r="CD775" i="1"/>
  <c r="CH776" i="1"/>
  <c r="CH758" i="1"/>
  <c r="CH761" i="1"/>
  <c r="CH767" i="1"/>
  <c r="CH760" i="1"/>
  <c r="BQ755" i="1"/>
  <c r="CG765" i="1"/>
  <c r="BU753" i="1"/>
  <c r="BU775" i="1"/>
  <c r="BU774" i="1"/>
  <c r="CG764" i="1"/>
  <c r="BQ756" i="1"/>
  <c r="BZ776" i="1"/>
  <c r="AF756" i="1"/>
  <c r="BU765" i="1"/>
  <c r="BY771" i="1"/>
  <c r="BQ774" i="1"/>
  <c r="CC771" i="1"/>
  <c r="CH770" i="1"/>
  <c r="BQ767" i="1"/>
  <c r="BJ773" i="1"/>
  <c r="BR776" i="1"/>
  <c r="CD776" i="1"/>
  <c r="BL776" i="1"/>
  <c r="BL772" i="1"/>
  <c r="BP761" i="1"/>
  <c r="BT769" i="1"/>
  <c r="BX755" i="1"/>
  <c r="CB765" i="1"/>
  <c r="CB776" i="1"/>
  <c r="CF764" i="1"/>
  <c r="BL764" i="1"/>
  <c r="BP759" i="1"/>
  <c r="BP766" i="1"/>
  <c r="BT771" i="1"/>
  <c r="BX757" i="1"/>
  <c r="BX762" i="1"/>
  <c r="CB753" i="1"/>
  <c r="CF759" i="1"/>
  <c r="CF769" i="1"/>
  <c r="BP763" i="1"/>
  <c r="BT765" i="1"/>
  <c r="BX763" i="1"/>
  <c r="CF763" i="1"/>
  <c r="BL773" i="1"/>
  <c r="BX753" i="1"/>
  <c r="BP754" i="1"/>
  <c r="BT773" i="1"/>
  <c r="CB770" i="1"/>
  <c r="CF758" i="1"/>
  <c r="CF777" i="1" s="1"/>
  <c r="BP765" i="1"/>
  <c r="CB771" i="1"/>
  <c r="BT757" i="1"/>
  <c r="BT762" i="1"/>
  <c r="BA764" i="1"/>
  <c r="BM729" i="1"/>
  <c r="BM736" i="1"/>
  <c r="BM742" i="1"/>
  <c r="BM732" i="1"/>
  <c r="BM739" i="1"/>
  <c r="BY735" i="1"/>
  <c r="BY729" i="1"/>
  <c r="BY732" i="1"/>
  <c r="BY734" i="1"/>
  <c r="BY725" i="1"/>
  <c r="BY745" i="1"/>
  <c r="BM741" i="1"/>
  <c r="BQ730" i="1"/>
  <c r="BU725" i="1"/>
  <c r="BY730" i="1"/>
  <c r="CC743" i="1"/>
  <c r="CC738" i="1"/>
  <c r="CG729" i="1"/>
  <c r="BM740" i="1"/>
  <c r="BQ727" i="1"/>
  <c r="BU734" i="1"/>
  <c r="CC739" i="1"/>
  <c r="CG728" i="1"/>
  <c r="CG727" i="1"/>
  <c r="CC734" i="1"/>
  <c r="BY728" i="1"/>
  <c r="BU735" i="1"/>
  <c r="BU737" i="1"/>
  <c r="BQ745" i="1"/>
  <c r="BM738" i="1"/>
  <c r="BM726" i="1"/>
  <c r="CC744" i="1"/>
  <c r="BY743" i="1"/>
  <c r="CG745" i="1"/>
  <c r="BM728" i="1"/>
  <c r="CG734" i="1"/>
  <c r="BY738" i="1"/>
  <c r="BM731" i="1"/>
  <c r="BY722" i="1"/>
  <c r="BN743" i="1"/>
  <c r="BN731" i="1"/>
  <c r="BN736" i="1"/>
  <c r="BN729" i="1"/>
  <c r="BN733" i="1"/>
  <c r="BR744" i="1"/>
  <c r="BR722" i="1"/>
  <c r="BR732" i="1"/>
  <c r="BR725" i="1"/>
  <c r="BR745" i="1"/>
  <c r="BR733" i="1"/>
  <c r="BR730" i="1"/>
  <c r="BV726" i="1"/>
  <c r="BV729" i="1"/>
  <c r="BV739" i="1"/>
  <c r="BV743" i="1"/>
  <c r="BV745" i="1"/>
  <c r="BZ745" i="1"/>
  <c r="BZ725" i="1"/>
  <c r="BZ739" i="1"/>
  <c r="BZ742" i="1"/>
  <c r="BZ733" i="1"/>
  <c r="BZ734" i="1"/>
  <c r="CD725" i="1"/>
  <c r="CD739" i="1"/>
  <c r="CD728" i="1"/>
  <c r="CD731" i="1"/>
  <c r="CD740" i="1"/>
  <c r="CD738" i="1"/>
  <c r="CD735" i="1"/>
  <c r="CD726" i="1"/>
  <c r="CH723" i="1"/>
  <c r="CH741" i="1"/>
  <c r="CH734" i="1"/>
  <c r="CH730" i="1"/>
  <c r="BQ731" i="1"/>
  <c r="BQ733" i="1"/>
  <c r="BQ736" i="1"/>
  <c r="BQ739" i="1"/>
  <c r="BQ737" i="1"/>
  <c r="CC732" i="1"/>
  <c r="CC725" i="1"/>
  <c r="CC745" i="1"/>
  <c r="BM745" i="1"/>
  <c r="BQ723" i="1"/>
  <c r="BU722" i="1"/>
  <c r="BY731" i="1"/>
  <c r="CC723" i="1"/>
  <c r="CG732" i="1"/>
  <c r="BM744" i="1"/>
  <c r="BU741" i="1"/>
  <c r="BY726" i="1"/>
  <c r="CC741" i="1"/>
  <c r="CG726" i="1"/>
  <c r="CG738" i="1"/>
  <c r="CC730" i="1"/>
  <c r="BY739" i="1"/>
  <c r="BQ742" i="1"/>
  <c r="BM733" i="1"/>
  <c r="BM735" i="1"/>
  <c r="BQ734" i="1"/>
  <c r="CG737" i="1"/>
  <c r="BQ741" i="1"/>
  <c r="CC727" i="1"/>
  <c r="BQ725" i="1"/>
  <c r="BQ724" i="1"/>
  <c r="CG725" i="1"/>
  <c r="BY727" i="1"/>
  <c r="BU738" i="1"/>
  <c r="BU728" i="1"/>
  <c r="BU731" i="1"/>
  <c r="BU723" i="1"/>
  <c r="BU726" i="1"/>
  <c r="CG740" i="1"/>
  <c r="CG742" i="1"/>
  <c r="CG736" i="1"/>
  <c r="CG730" i="1"/>
  <c r="CG739" i="1"/>
  <c r="BM743" i="1"/>
  <c r="BM734" i="1"/>
  <c r="BQ738" i="1"/>
  <c r="BU727" i="1"/>
  <c r="BY740" i="1"/>
  <c r="CC724" i="1"/>
  <c r="CG733" i="1"/>
  <c r="BQ728" i="1"/>
  <c r="BU739" i="1"/>
  <c r="BY737" i="1"/>
  <c r="CC722" i="1"/>
  <c r="CG743" i="1"/>
  <c r="CG735" i="1"/>
  <c r="CC742" i="1"/>
  <c r="BY736" i="1"/>
  <c r="BU742" i="1"/>
  <c r="BQ722" i="1"/>
  <c r="BM730" i="1"/>
  <c r="BQ743" i="1"/>
  <c r="BM727" i="1"/>
  <c r="BU724" i="1"/>
  <c r="CC729" i="1"/>
  <c r="BY741" i="1"/>
  <c r="BU733" i="1"/>
  <c r="BM722" i="1"/>
  <c r="CG731" i="1"/>
  <c r="BQ726" i="1"/>
  <c r="CC740" i="1"/>
  <c r="CC731" i="1"/>
  <c r="AG725" i="1"/>
  <c r="AF733" i="1"/>
  <c r="AM725" i="1"/>
  <c r="BG724" i="1"/>
  <c r="AY733" i="1"/>
  <c r="BF723" i="1"/>
  <c r="AL725" i="1"/>
  <c r="AP725" i="1"/>
  <c r="AT725" i="1"/>
  <c r="AX725" i="1"/>
  <c r="BB725" i="1"/>
  <c r="BG723" i="1"/>
  <c r="AH733" i="1"/>
  <c r="AL733" i="1"/>
  <c r="AP733" i="1"/>
  <c r="AT733" i="1"/>
  <c r="AX733" i="1"/>
  <c r="BB733" i="1"/>
  <c r="BF731" i="1"/>
  <c r="CI711" i="1"/>
  <c r="CE699" i="1"/>
  <c r="BK703" i="1"/>
  <c r="BW705" i="1"/>
  <c r="CA700" i="1"/>
  <c r="CA709" i="1"/>
  <c r="BK692" i="1"/>
  <c r="CI694" i="1"/>
  <c r="BO697" i="1"/>
  <c r="BF693" i="1"/>
  <c r="AL694" i="1"/>
  <c r="BK711" i="1"/>
  <c r="BW700" i="1"/>
  <c r="BW712" i="1"/>
  <c r="CA702" i="1"/>
  <c r="BS701" i="1"/>
  <c r="CA699" i="1"/>
  <c r="BW709" i="1"/>
  <c r="BO706" i="1"/>
  <c r="BK707" i="1"/>
  <c r="BO695" i="1"/>
  <c r="CE705" i="1"/>
  <c r="BK694" i="1"/>
  <c r="CA695" i="1"/>
  <c r="BS692" i="1"/>
  <c r="CE710" i="1"/>
  <c r="BM710" i="1"/>
  <c r="CC709" i="1"/>
  <c r="BM700" i="1"/>
  <c r="CG706" i="1"/>
  <c r="CC713" i="1"/>
  <c r="BY698" i="1"/>
  <c r="BU700" i="1"/>
  <c r="BQ705" i="1"/>
  <c r="BM697" i="1"/>
  <c r="BS704" i="1"/>
  <c r="CE714" i="1"/>
  <c r="BL702" i="1"/>
  <c r="BP706" i="1"/>
  <c r="BT710" i="1"/>
  <c r="BT694" i="1"/>
  <c r="BX698" i="1"/>
  <c r="CB702" i="1"/>
  <c r="CF706" i="1"/>
  <c r="BL712" i="1"/>
  <c r="BL696" i="1"/>
  <c r="BP704" i="1"/>
  <c r="BT712" i="1"/>
  <c r="BT696" i="1"/>
  <c r="BX704" i="1"/>
  <c r="CB712" i="1"/>
  <c r="CB696" i="1"/>
  <c r="CF704" i="1"/>
  <c r="BL705" i="1"/>
  <c r="BP697" i="1"/>
  <c r="BX713" i="1"/>
  <c r="CB705" i="1"/>
  <c r="CF697" i="1"/>
  <c r="BO694" i="1"/>
  <c r="CI703" i="1"/>
  <c r="BL703" i="1"/>
  <c r="BL715" i="1" s="1"/>
  <c r="BT709" i="1"/>
  <c r="BX691" i="1"/>
  <c r="CF695" i="1"/>
  <c r="BP701" i="1"/>
  <c r="CF711" i="1"/>
  <c r="BP693" i="1"/>
  <c r="BP715" i="1" s="1"/>
  <c r="CB711" i="1"/>
  <c r="BO696" i="1"/>
  <c r="CI712" i="1"/>
  <c r="CE703" i="1"/>
  <c r="BK710" i="1"/>
  <c r="BU662" i="1"/>
  <c r="CC683" i="1"/>
  <c r="CG662" i="1"/>
  <c r="CG679" i="1"/>
  <c r="CC668" i="1"/>
  <c r="CC666" i="1"/>
  <c r="CC677" i="1"/>
  <c r="BY667" i="1"/>
  <c r="BY661" i="1"/>
  <c r="BU674" i="1"/>
  <c r="BU671" i="1"/>
  <c r="BU681" i="1"/>
  <c r="BQ672" i="1"/>
  <c r="BQ665" i="1"/>
  <c r="BM679" i="1"/>
  <c r="BM676" i="1"/>
  <c r="AH663" i="1"/>
  <c r="BM662" i="1"/>
  <c r="BZ662" i="1"/>
  <c r="BR679" i="1"/>
  <c r="BM678" i="1"/>
  <c r="BY664" i="1"/>
  <c r="BQ675" i="1"/>
  <c r="CC662" i="1"/>
  <c r="CG671" i="1"/>
  <c r="CG667" i="1"/>
  <c r="CG663" i="1"/>
  <c r="CG661" i="1"/>
  <c r="CG677" i="1"/>
  <c r="CC674" i="1"/>
  <c r="CC675" i="1"/>
  <c r="CC671" i="1"/>
  <c r="CC665" i="1"/>
  <c r="CC681" i="1"/>
  <c r="BY676" i="1"/>
  <c r="BY672" i="1"/>
  <c r="BY668" i="1"/>
  <c r="BY665" i="1"/>
  <c r="BY681" i="1"/>
  <c r="BU679" i="1"/>
  <c r="BU680" i="1"/>
  <c r="BU676" i="1"/>
  <c r="BU669" i="1"/>
  <c r="BQ660" i="1"/>
  <c r="BQ682" i="1"/>
  <c r="BQ678" i="1"/>
  <c r="BQ674" i="1"/>
  <c r="BQ669" i="1"/>
  <c r="BM663" i="1"/>
  <c r="BM664" i="1"/>
  <c r="BM660" i="1"/>
  <c r="BM682" i="1"/>
  <c r="BM673" i="1"/>
  <c r="BJ674" i="1"/>
  <c r="BZ671" i="1"/>
  <c r="BU667" i="1"/>
  <c r="BZ672" i="1"/>
  <c r="CH671" i="1"/>
  <c r="BF660" i="1"/>
  <c r="BF668" i="1"/>
  <c r="BF671" i="1" s="1"/>
  <c r="AN671" i="1"/>
  <c r="AV671" i="1"/>
  <c r="BD671" i="1"/>
  <c r="AH671" i="1"/>
  <c r="AP671" i="1"/>
  <c r="BB671" i="1"/>
  <c r="BM672" i="1"/>
  <c r="CG666" i="1"/>
  <c r="CG683" i="1"/>
  <c r="CG673" i="1"/>
  <c r="CC670" i="1"/>
  <c r="CC661" i="1"/>
  <c r="BY671" i="1"/>
  <c r="BY663" i="1"/>
  <c r="BY677" i="1"/>
  <c r="BU675" i="1"/>
  <c r="BU665" i="1"/>
  <c r="BQ676" i="1"/>
  <c r="BQ668" i="1"/>
  <c r="BQ681" i="1"/>
  <c r="BM680" i="1"/>
  <c r="BM669" i="1"/>
  <c r="AP663" i="1"/>
  <c r="BB663" i="1"/>
  <c r="BZ677" i="1"/>
  <c r="BN677" i="1"/>
  <c r="BQ680" i="1"/>
  <c r="CC667" i="1"/>
  <c r="BU678" i="1"/>
  <c r="CG664" i="1"/>
  <c r="CG676" i="1"/>
  <c r="CG672" i="1"/>
  <c r="CG668" i="1"/>
  <c r="CG665" i="1"/>
  <c r="CG681" i="1"/>
  <c r="CC679" i="1"/>
  <c r="CC680" i="1"/>
  <c r="CC676" i="1"/>
  <c r="CC669" i="1"/>
  <c r="BY660" i="1"/>
  <c r="BY682" i="1"/>
  <c r="BY678" i="1"/>
  <c r="BY674" i="1"/>
  <c r="BY669" i="1"/>
  <c r="BU663" i="1"/>
  <c r="BU664" i="1"/>
  <c r="BU660" i="1"/>
  <c r="BU682" i="1"/>
  <c r="BU673" i="1"/>
  <c r="BQ666" i="1"/>
  <c r="BQ662" i="1"/>
  <c r="BQ683" i="1"/>
  <c r="BQ679" i="1"/>
  <c r="BQ673" i="1"/>
  <c r="BM668" i="1"/>
  <c r="BM670" i="1"/>
  <c r="BM666" i="1"/>
  <c r="BM661" i="1"/>
  <c r="BM677" i="1"/>
  <c r="BJ663" i="1"/>
  <c r="BN681" i="1"/>
  <c r="CD660" i="1"/>
  <c r="BT684" i="1"/>
  <c r="BM683" i="1"/>
  <c r="BJ669" i="1"/>
  <c r="BY670" i="1"/>
  <c r="BQ670" i="1"/>
  <c r="CC678" i="1"/>
  <c r="CG680" i="1"/>
  <c r="BO646" i="1"/>
  <c r="CE645" i="1"/>
  <c r="BW633" i="1"/>
  <c r="CE634" i="1"/>
  <c r="AB27" i="9"/>
  <c r="AB19" i="9"/>
  <c r="AC18" i="9"/>
  <c r="AC10" i="9"/>
  <c r="BS641" i="1"/>
  <c r="CI649" i="1"/>
  <c r="CA632" i="1"/>
  <c r="BO641" i="1"/>
  <c r="BK636" i="1"/>
  <c r="CA649" i="1"/>
  <c r="CI638" i="1"/>
  <c r="BS642" i="1"/>
  <c r="BK634" i="1"/>
  <c r="BT632" i="1"/>
  <c r="CB646" i="1"/>
  <c r="BP649" i="1"/>
  <c r="BX637" i="1"/>
  <c r="CF644" i="1"/>
  <c r="CB645" i="1"/>
  <c r="BP641" i="1"/>
  <c r="BT633" i="1"/>
  <c r="CF634" i="1"/>
  <c r="CB633" i="1"/>
  <c r="BS645" i="1"/>
  <c r="CE641" i="1"/>
  <c r="CA634" i="1"/>
  <c r="BO629" i="1"/>
  <c r="BL630" i="1"/>
  <c r="BP631" i="1"/>
  <c r="BX645" i="1"/>
  <c r="CF647" i="1"/>
  <c r="BL636" i="1"/>
  <c r="BT650" i="1"/>
  <c r="BX644" i="1"/>
  <c r="CB638" i="1"/>
  <c r="CF641" i="1"/>
  <c r="BT640" i="1"/>
  <c r="BL645" i="1"/>
  <c r="BL639" i="1"/>
  <c r="BT636" i="1"/>
  <c r="BP629" i="1"/>
  <c r="CF652" i="1"/>
  <c r="CF645" i="1"/>
  <c r="BL633" i="1"/>
  <c r="BJ653" i="1"/>
  <c r="BR653" i="1"/>
  <c r="BZ653" i="1"/>
  <c r="BK649" i="1"/>
  <c r="CE637" i="1"/>
  <c r="BW634" i="1"/>
  <c r="CI634" i="1"/>
  <c r="CE639" i="1"/>
  <c r="BW643" i="1"/>
  <c r="BS630" i="1"/>
  <c r="BO635" i="1"/>
  <c r="BS646" i="1"/>
  <c r="BL650" i="1"/>
  <c r="BP651" i="1"/>
  <c r="BX632" i="1"/>
  <c r="CB629" i="1"/>
  <c r="CF630" i="1"/>
  <c r="BL635" i="1"/>
  <c r="BP636" i="1"/>
  <c r="BT634" i="1"/>
  <c r="BX651" i="1"/>
  <c r="CF642" i="1"/>
  <c r="CF639" i="1"/>
  <c r="BX641" i="1"/>
  <c r="BT642" i="1"/>
  <c r="BP646" i="1"/>
  <c r="BX642" i="1"/>
  <c r="BP634" i="1"/>
  <c r="BX631" i="1"/>
  <c r="CE647" i="1"/>
  <c r="BL634" i="1"/>
  <c r="BX629" i="1"/>
  <c r="BU603" i="1"/>
  <c r="BY602" i="1"/>
  <c r="BM619" i="1"/>
  <c r="CG619" i="1"/>
  <c r="BQ603" i="1"/>
  <c r="AR601" i="1"/>
  <c r="AC26" i="8"/>
  <c r="BY620" i="1"/>
  <c r="CC620" i="1"/>
  <c r="CG601" i="1"/>
  <c r="BQ615" i="1"/>
  <c r="BU607" i="1"/>
  <c r="CC609" i="1"/>
  <c r="BU608" i="1"/>
  <c r="BM613" i="1"/>
  <c r="BU611" i="1"/>
  <c r="BY603" i="1"/>
  <c r="CC604" i="1"/>
  <c r="BY616" i="1"/>
  <c r="CG600" i="1"/>
  <c r="BY615" i="1"/>
  <c r="BQ616" i="1"/>
  <c r="BQ611" i="1"/>
  <c r="BF600" i="1"/>
  <c r="BQ617" i="1"/>
  <c r="BU598" i="1"/>
  <c r="BY604" i="1"/>
  <c r="CC621" i="1"/>
  <c r="CC607" i="1"/>
  <c r="CG621" i="1"/>
  <c r="BQ599" i="1"/>
  <c r="BQ620" i="1"/>
  <c r="BU606" i="1"/>
  <c r="BY601" i="1"/>
  <c r="BY614" i="1"/>
  <c r="CC608" i="1"/>
  <c r="CG599" i="1"/>
  <c r="CG616" i="1"/>
  <c r="BJ605" i="1"/>
  <c r="BM609" i="1"/>
  <c r="BQ607" i="1"/>
  <c r="BU599" i="1"/>
  <c r="BY611" i="1"/>
  <c r="CG607" i="1"/>
  <c r="BM620" i="1"/>
  <c r="BQ610" i="1"/>
  <c r="BU609" i="1"/>
  <c r="CC618" i="1"/>
  <c r="CG610" i="1"/>
  <c r="BM610" i="1"/>
  <c r="BQ601" i="1"/>
  <c r="CC616" i="1"/>
  <c r="BQ604" i="1"/>
  <c r="CG617" i="1"/>
  <c r="BU604" i="1"/>
  <c r="CG620" i="1"/>
  <c r="BZ611" i="1"/>
  <c r="CH613" i="1"/>
  <c r="CC599" i="1"/>
  <c r="BM608" i="1"/>
  <c r="CG614" i="1"/>
  <c r="BM614" i="1"/>
  <c r="CC610" i="1"/>
  <c r="BQ605" i="1"/>
  <c r="BY606" i="1"/>
  <c r="BQ600" i="1"/>
  <c r="BY617" i="1"/>
  <c r="CG615" i="1"/>
  <c r="CG604" i="1"/>
  <c r="BM598" i="1"/>
  <c r="BY600" i="1"/>
  <c r="CC612" i="1"/>
  <c r="BQ619" i="1"/>
  <c r="BY610" i="1"/>
  <c r="BM603" i="1"/>
  <c r="CC619" i="1"/>
  <c r="BQ614" i="1"/>
  <c r="AJ601" i="1"/>
  <c r="BT622" i="1"/>
  <c r="BX622" i="1"/>
  <c r="BP622" i="1"/>
  <c r="CF622" i="1"/>
  <c r="BQ618" i="1"/>
  <c r="BQ612" i="1"/>
  <c r="BU618" i="1"/>
  <c r="BY599" i="1"/>
  <c r="CC605" i="1"/>
  <c r="CG618" i="1"/>
  <c r="CG608" i="1"/>
  <c r="BQ606" i="1"/>
  <c r="BU616" i="1"/>
  <c r="BU601" i="1"/>
  <c r="BY608" i="1"/>
  <c r="CC614" i="1"/>
  <c r="CC603" i="1"/>
  <c r="CG606" i="1"/>
  <c r="BJ617" i="1"/>
  <c r="BM612" i="1"/>
  <c r="BQ598" i="1"/>
  <c r="BU610" i="1"/>
  <c r="CC606" i="1"/>
  <c r="CG598" i="1"/>
  <c r="BK622" i="1"/>
  <c r="BM618" i="1"/>
  <c r="BM607" i="1"/>
  <c r="BY621" i="1"/>
  <c r="CG612" i="1"/>
  <c r="BM605" i="1"/>
  <c r="BU614" i="1"/>
  <c r="CI622" i="1"/>
  <c r="BM606" i="1"/>
  <c r="BU602" i="1"/>
  <c r="BN614" i="1"/>
  <c r="BM621" i="1"/>
  <c r="BU605" i="1"/>
  <c r="BN601" i="1"/>
  <c r="BM617" i="1"/>
  <c r="BU615" i="1"/>
  <c r="BK590" i="1"/>
  <c r="BK577" i="1"/>
  <c r="BK582" i="1"/>
  <c r="BK589" i="1"/>
  <c r="BK576" i="1"/>
  <c r="BK583" i="1"/>
  <c r="BK567" i="1"/>
  <c r="BK578" i="1"/>
  <c r="CA574" i="1"/>
  <c r="CA569" i="1"/>
  <c r="CA576" i="1"/>
  <c r="CA583" i="1"/>
  <c r="CA567" i="1"/>
  <c r="CA578" i="1"/>
  <c r="CA572" i="1"/>
  <c r="BS573" i="1"/>
  <c r="BS589" i="1"/>
  <c r="CI587" i="1"/>
  <c r="CI581" i="1"/>
  <c r="BS585" i="1"/>
  <c r="CA590" i="1"/>
  <c r="AI578" i="1"/>
  <c r="AG570" i="1"/>
  <c r="AO570" i="1"/>
  <c r="AW570" i="1"/>
  <c r="BE570" i="1"/>
  <c r="AJ570" i="1"/>
  <c r="AN570" i="1"/>
  <c r="AR570" i="1"/>
  <c r="AV570" i="1"/>
  <c r="AZ570" i="1"/>
  <c r="BD570" i="1"/>
  <c r="BL572" i="1"/>
  <c r="BL586" i="1"/>
  <c r="BT589" i="1"/>
  <c r="BT572" i="1"/>
  <c r="BX577" i="1"/>
  <c r="BX586" i="1"/>
  <c r="BG578" i="1"/>
  <c r="BW589" i="1"/>
  <c r="BW569" i="1"/>
  <c r="BW574" i="1"/>
  <c r="BW576" i="1"/>
  <c r="BW583" i="1"/>
  <c r="BW567" i="1"/>
  <c r="BW586" i="1"/>
  <c r="CE576" i="1"/>
  <c r="CE575" i="1"/>
  <c r="BK570" i="1"/>
  <c r="CA586" i="1"/>
  <c r="CI567" i="1"/>
  <c r="CE580" i="1"/>
  <c r="BW571" i="1"/>
  <c r="BW588" i="1"/>
  <c r="BS584" i="1"/>
  <c r="BO580" i="1"/>
  <c r="BK572" i="1"/>
  <c r="BS574" i="1"/>
  <c r="BK574" i="1"/>
  <c r="CI569" i="1"/>
  <c r="CG591" i="1"/>
  <c r="BP584" i="1"/>
  <c r="BX575" i="1"/>
  <c r="BO586" i="1"/>
  <c r="BS570" i="1"/>
  <c r="CA570" i="1"/>
  <c r="CI589" i="1"/>
  <c r="CI568" i="1"/>
  <c r="CE587" i="1"/>
  <c r="CE584" i="1"/>
  <c r="CA579" i="1"/>
  <c r="CA580" i="1"/>
  <c r="BW575" i="1"/>
  <c r="BW572" i="1"/>
  <c r="BS571" i="1"/>
  <c r="BS568" i="1"/>
  <c r="BS588" i="1"/>
  <c r="BO587" i="1"/>
  <c r="BO584" i="1"/>
  <c r="BK579" i="1"/>
  <c r="BK580" i="1"/>
  <c r="BW577" i="1"/>
  <c r="CI579" i="1"/>
  <c r="BO577" i="1"/>
  <c r="BW573" i="1"/>
  <c r="CE573" i="1"/>
  <c r="CA577" i="1"/>
  <c r="BW590" i="1"/>
  <c r="CE590" i="1"/>
  <c r="BW581" i="1"/>
  <c r="CE574" i="1"/>
  <c r="AI570" i="1"/>
  <c r="BO574" i="1"/>
  <c r="BO581" i="1"/>
  <c r="BO589" i="1"/>
  <c r="BO573" i="1"/>
  <c r="BO576" i="1"/>
  <c r="BO583" i="1"/>
  <c r="BO567" i="1"/>
  <c r="BO570" i="1"/>
  <c r="BS582" i="1"/>
  <c r="BS569" i="1"/>
  <c r="BS576" i="1"/>
  <c r="BS583" i="1"/>
  <c r="BS567" i="1"/>
  <c r="CI570" i="1"/>
  <c r="CI574" i="1"/>
  <c r="CI577" i="1"/>
  <c r="CI590" i="1"/>
  <c r="CI571" i="1"/>
  <c r="CI588" i="1"/>
  <c r="CI572" i="1"/>
  <c r="CI578" i="1"/>
  <c r="AB591" i="1"/>
  <c r="BS578" i="1"/>
  <c r="CE570" i="1"/>
  <c r="CI584" i="1"/>
  <c r="CA575" i="1"/>
  <c r="BW568" i="1"/>
  <c r="BS587" i="1"/>
  <c r="BO579" i="1"/>
  <c r="BK575" i="1"/>
  <c r="CE569" i="1"/>
  <c r="BW582" i="1"/>
  <c r="CE579" i="1"/>
  <c r="CB573" i="1"/>
  <c r="CF577" i="1"/>
  <c r="CB588" i="1"/>
  <c r="BO578" i="1"/>
  <c r="BW578" i="1"/>
  <c r="CE586" i="1"/>
  <c r="CI583" i="1"/>
  <c r="CI576" i="1"/>
  <c r="CE568" i="1"/>
  <c r="CE588" i="1"/>
  <c r="CA587" i="1"/>
  <c r="CA584" i="1"/>
  <c r="BW579" i="1"/>
  <c r="BW580" i="1"/>
  <c r="BS575" i="1"/>
  <c r="BS572" i="1"/>
  <c r="BO571" i="1"/>
  <c r="BO568" i="1"/>
  <c r="BO588" i="1"/>
  <c r="BK587" i="1"/>
  <c r="BK584" i="1"/>
  <c r="BK581" i="1"/>
  <c r="CA581" i="1"/>
  <c r="BS590" i="1"/>
  <c r="CA585" i="1"/>
  <c r="CI582" i="1"/>
  <c r="BO590" i="1"/>
  <c r="CE582" i="1"/>
  <c r="CA573" i="1"/>
  <c r="CA582" i="1"/>
  <c r="CI585" i="1"/>
  <c r="CA589" i="1"/>
  <c r="AQ570" i="1"/>
  <c r="BJ582" i="1"/>
  <c r="BJ570" i="1"/>
  <c r="BJ569" i="1"/>
  <c r="BJ590" i="1"/>
  <c r="BJ575" i="1"/>
  <c r="BN588" i="1"/>
  <c r="BN570" i="1"/>
  <c r="BN587" i="1"/>
  <c r="BN576" i="1"/>
  <c r="BR589" i="1"/>
  <c r="BR567" i="1"/>
  <c r="BR588" i="1"/>
  <c r="BR577" i="1"/>
  <c r="BV587" i="1"/>
  <c r="BV568" i="1"/>
  <c r="BV589" i="1"/>
  <c r="BV578" i="1"/>
  <c r="BZ569" i="1"/>
  <c r="BZ590" i="1"/>
  <c r="BZ579" i="1"/>
  <c r="CD574" i="1"/>
  <c r="CD577" i="1"/>
  <c r="CD570" i="1"/>
  <c r="CD587" i="1"/>
  <c r="CD580" i="1"/>
  <c r="CH578" i="1"/>
  <c r="CH567" i="1"/>
  <c r="CH588" i="1"/>
  <c r="CH581" i="1"/>
  <c r="CH584" i="1"/>
  <c r="CC591" i="1"/>
  <c r="BU552" i="1"/>
  <c r="BU550" i="1"/>
  <c r="BU542" i="1"/>
  <c r="BU549" i="1"/>
  <c r="CC549" i="1"/>
  <c r="CC542" i="1"/>
  <c r="CC547" i="1"/>
  <c r="CC537" i="1"/>
  <c r="BU547" i="1"/>
  <c r="CC543" i="1"/>
  <c r="BM551" i="1"/>
  <c r="CC553" i="1"/>
  <c r="BQ543" i="1"/>
  <c r="CC558" i="1"/>
  <c r="BQ542" i="1"/>
  <c r="CC550" i="1"/>
  <c r="CG548" i="1"/>
  <c r="CC559" i="1"/>
  <c r="CC540" i="1"/>
  <c r="BY555" i="1"/>
  <c r="BY536" i="1"/>
  <c r="BU556" i="1"/>
  <c r="BU538" i="1"/>
  <c r="BQ537" i="1"/>
  <c r="BQ553" i="1"/>
  <c r="BM556" i="1"/>
  <c r="BM541" i="1"/>
  <c r="BU545" i="1"/>
  <c r="BU539" i="1"/>
  <c r="BN549" i="1"/>
  <c r="BN544" i="1"/>
  <c r="BN537" i="1"/>
  <c r="BN547" i="1"/>
  <c r="BN557" i="1"/>
  <c r="BR550" i="1"/>
  <c r="BR545" i="1"/>
  <c r="BR556" i="1"/>
  <c r="BR539" i="1"/>
  <c r="BR553" i="1"/>
  <c r="BV551" i="1"/>
  <c r="BV552" i="1"/>
  <c r="BZ548" i="1"/>
  <c r="BZ550" i="1"/>
  <c r="BZ536" i="1"/>
  <c r="BZ556" i="1"/>
  <c r="BZ541" i="1"/>
  <c r="BZ555" i="1"/>
  <c r="CD549" i="1"/>
  <c r="CD553" i="1"/>
  <c r="CD548" i="1"/>
  <c r="CD554" i="1"/>
  <c r="CH550" i="1"/>
  <c r="CH554" i="1"/>
  <c r="CH539" i="1"/>
  <c r="CH544" i="1"/>
  <c r="CH559" i="1"/>
  <c r="CH552" i="1"/>
  <c r="CH543" i="1"/>
  <c r="CH553" i="1"/>
  <c r="BQ538" i="1"/>
  <c r="BQ554" i="1"/>
  <c r="BQ547" i="1"/>
  <c r="BQ541" i="1"/>
  <c r="CG551" i="1"/>
  <c r="CG559" i="1"/>
  <c r="CG556" i="1"/>
  <c r="CG536" i="1"/>
  <c r="CG541" i="1"/>
  <c r="BQ545" i="1"/>
  <c r="BY554" i="1"/>
  <c r="CG544" i="1"/>
  <c r="BM546" i="1"/>
  <c r="BQ555" i="1"/>
  <c r="BQ540" i="1"/>
  <c r="BU546" i="1"/>
  <c r="BY544" i="1"/>
  <c r="CC538" i="1"/>
  <c r="CG543" i="1"/>
  <c r="CG537" i="1"/>
  <c r="BM549" i="1"/>
  <c r="BU554" i="1"/>
  <c r="CC552" i="1"/>
  <c r="BU548" i="1"/>
  <c r="CC555" i="1"/>
  <c r="BU555" i="1"/>
  <c r="CC556" i="1"/>
  <c r="CG538" i="1"/>
  <c r="CG542" i="1"/>
  <c r="CC541" i="1"/>
  <c r="CC546" i="1"/>
  <c r="BY552" i="1"/>
  <c r="BU557" i="1"/>
  <c r="BU551" i="1"/>
  <c r="BQ550" i="1"/>
  <c r="BQ551" i="1"/>
  <c r="BQ559" i="1"/>
  <c r="BQ556" i="1"/>
  <c r="CG549" i="1"/>
  <c r="BF536" i="1"/>
  <c r="BM550" i="1"/>
  <c r="BM538" i="1"/>
  <c r="BM544" i="1"/>
  <c r="BM553" i="1"/>
  <c r="BY557" i="1"/>
  <c r="BY546" i="1"/>
  <c r="BY559" i="1"/>
  <c r="BY541" i="1"/>
  <c r="BY543" i="1"/>
  <c r="BM548" i="1"/>
  <c r="BY537" i="1"/>
  <c r="BM552" i="1"/>
  <c r="BM545" i="1"/>
  <c r="BQ539" i="1"/>
  <c r="BQ552" i="1"/>
  <c r="BU541" i="1"/>
  <c r="BY547" i="1"/>
  <c r="CC545" i="1"/>
  <c r="CG550" i="1"/>
  <c r="BM540" i="1"/>
  <c r="BM542" i="1"/>
  <c r="BU537" i="1"/>
  <c r="CG547" i="1"/>
  <c r="BY545" i="1"/>
  <c r="CG554" i="1"/>
  <c r="BU558" i="1"/>
  <c r="CG546" i="1"/>
  <c r="CG558" i="1"/>
  <c r="CG539" i="1"/>
  <c r="CC539" i="1"/>
  <c r="CC554" i="1"/>
  <c r="BY549" i="1"/>
  <c r="BY553" i="1"/>
  <c r="BU543" i="1"/>
  <c r="BU544" i="1"/>
  <c r="BQ536" i="1"/>
  <c r="BQ544" i="1"/>
  <c r="BM559" i="1"/>
  <c r="BM543" i="1"/>
  <c r="CG540" i="1"/>
  <c r="BY548" i="1"/>
  <c r="CC551" i="1"/>
  <c r="BM555" i="1"/>
  <c r="CC557" i="1"/>
  <c r="AB560" i="1"/>
  <c r="BG537" i="1"/>
  <c r="AQ539" i="1"/>
  <c r="AY539" i="1"/>
  <c r="AH539" i="1"/>
  <c r="AP539" i="1"/>
  <c r="AX539" i="1"/>
  <c r="BF544" i="1"/>
  <c r="AJ547" i="1"/>
  <c r="AR547" i="1"/>
  <c r="AZ547" i="1"/>
  <c r="BF545" i="1"/>
  <c r="AL547" i="1"/>
  <c r="AT547" i="1"/>
  <c r="BB547" i="1"/>
  <c r="BF538" i="1"/>
  <c r="AG539" i="1"/>
  <c r="AK539" i="1"/>
  <c r="AO539" i="1"/>
  <c r="AS539" i="1"/>
  <c r="AW539" i="1"/>
  <c r="BA539" i="1"/>
  <c r="BE539" i="1"/>
  <c r="BF537" i="1"/>
  <c r="BG538" i="1"/>
  <c r="AG547" i="1"/>
  <c r="AK547" i="1"/>
  <c r="AO547" i="1"/>
  <c r="AS547" i="1"/>
  <c r="AW547" i="1"/>
  <c r="BA547" i="1"/>
  <c r="BE547" i="1"/>
  <c r="AI547" i="1"/>
  <c r="AM547" i="1"/>
  <c r="AQ547" i="1"/>
  <c r="AU547" i="1"/>
  <c r="AY547" i="1"/>
  <c r="BC547" i="1"/>
  <c r="BG546" i="1"/>
  <c r="BK525" i="1"/>
  <c r="BK517" i="1"/>
  <c r="BK510" i="1"/>
  <c r="BK521" i="1"/>
  <c r="BK506" i="1"/>
  <c r="BK524" i="1"/>
  <c r="BO515" i="1"/>
  <c r="BO517" i="1"/>
  <c r="BO509" i="1"/>
  <c r="BO513" i="1"/>
  <c r="BO520" i="1"/>
  <c r="BS509" i="1"/>
  <c r="BS525" i="1"/>
  <c r="BS520" i="1"/>
  <c r="BS511" i="1"/>
  <c r="BS521" i="1"/>
  <c r="BS512" i="1"/>
  <c r="BS523" i="1"/>
  <c r="BS528" i="1"/>
  <c r="BW510" i="1"/>
  <c r="BW515" i="1"/>
  <c r="BW507" i="1"/>
  <c r="CA528" i="1"/>
  <c r="CA525" i="1"/>
  <c r="CA507" i="1"/>
  <c r="CA517" i="1"/>
  <c r="CA506" i="1"/>
  <c r="CA521" i="1"/>
  <c r="CA510" i="1"/>
  <c r="CA524" i="1"/>
  <c r="CE510" i="1"/>
  <c r="CE517" i="1"/>
  <c r="CE509" i="1"/>
  <c r="CE513" i="1"/>
  <c r="CE516" i="1"/>
  <c r="CI516" i="1"/>
  <c r="CI525" i="1"/>
  <c r="CI508" i="1"/>
  <c r="CI523" i="1"/>
  <c r="CI524" i="1"/>
  <c r="BW516" i="1"/>
  <c r="AI508" i="1"/>
  <c r="AM508" i="1"/>
  <c r="AU508" i="1"/>
  <c r="BC508" i="1"/>
  <c r="AC529" i="1"/>
  <c r="BS522" i="1"/>
  <c r="CA508" i="1"/>
  <c r="CI506" i="1"/>
  <c r="BO522" i="1"/>
  <c r="BS524" i="1"/>
  <c r="CA519" i="1"/>
  <c r="CI514" i="1"/>
  <c r="BW511" i="1"/>
  <c r="BK509" i="1"/>
  <c r="CI509" i="1"/>
  <c r="BW519" i="1"/>
  <c r="BK523" i="1"/>
  <c r="CE512" i="1"/>
  <c r="CJ518" i="1"/>
  <c r="CJ510" i="1"/>
  <c r="CJ519" i="1"/>
  <c r="CJ515" i="1"/>
  <c r="BK508" i="1"/>
  <c r="BO505" i="1"/>
  <c r="BS506" i="1"/>
  <c r="BW521" i="1"/>
  <c r="CA522" i="1"/>
  <c r="CE523" i="1"/>
  <c r="CI517" i="1"/>
  <c r="BK516" i="1"/>
  <c r="BO506" i="1"/>
  <c r="BS507" i="1"/>
  <c r="BW524" i="1"/>
  <c r="BW525" i="1"/>
  <c r="CA526" i="1"/>
  <c r="CE507" i="1"/>
  <c r="CI513" i="1"/>
  <c r="BK512" i="1"/>
  <c r="BS519" i="1"/>
  <c r="BW522" i="1"/>
  <c r="CE524" i="1"/>
  <c r="BK511" i="1"/>
  <c r="CA509" i="1"/>
  <c r="BK520" i="1"/>
  <c r="BS527" i="1"/>
  <c r="BW513" i="1"/>
  <c r="CE515" i="1"/>
  <c r="BO510" i="1"/>
  <c r="CA527" i="1"/>
  <c r="BW517" i="1"/>
  <c r="BK528" i="1"/>
  <c r="CI520" i="1"/>
  <c r="BS526" i="1"/>
  <c r="BS515" i="1"/>
  <c r="BX519" i="1"/>
  <c r="AG516" i="1"/>
  <c r="BG513" i="1"/>
  <c r="AK516" i="1"/>
  <c r="AW516" i="1"/>
  <c r="BO521" i="1"/>
  <c r="BW523" i="1"/>
  <c r="CE505" i="1"/>
  <c r="BK505" i="1"/>
  <c r="BO523" i="1"/>
  <c r="BW505" i="1"/>
  <c r="CE520" i="1"/>
  <c r="BO528" i="1"/>
  <c r="CE518" i="1"/>
  <c r="BW526" i="1"/>
  <c r="BO519" i="1"/>
  <c r="CE526" i="1"/>
  <c r="BW506" i="1"/>
  <c r="BO525" i="1"/>
  <c r="CI526" i="1"/>
  <c r="CJ522" i="1"/>
  <c r="CJ517" i="1"/>
  <c r="CJ505" i="1"/>
  <c r="CJ524" i="1"/>
  <c r="CJ512" i="1"/>
  <c r="CJ507" i="1"/>
  <c r="BL522" i="1"/>
  <c r="BP511" i="1"/>
  <c r="BT509" i="1"/>
  <c r="BX526" i="1"/>
  <c r="BX520" i="1"/>
  <c r="CB526" i="1"/>
  <c r="CF507" i="1"/>
  <c r="BL526" i="1"/>
  <c r="BP509" i="1"/>
  <c r="BP507" i="1"/>
  <c r="BT528" i="1"/>
  <c r="BX511" i="1"/>
  <c r="BX509" i="1"/>
  <c r="CB522" i="1"/>
  <c r="CF509" i="1"/>
  <c r="CF511" i="1"/>
  <c r="BP521" i="1"/>
  <c r="BT513" i="1"/>
  <c r="BX508" i="1"/>
  <c r="CF521" i="1"/>
  <c r="BP519" i="1"/>
  <c r="BT527" i="1"/>
  <c r="CB508" i="1"/>
  <c r="CF515" i="1"/>
  <c r="BP508" i="1"/>
  <c r="BP522" i="1"/>
  <c r="BT523" i="1"/>
  <c r="CF524" i="1"/>
  <c r="BX524" i="1"/>
  <c r="BK526" i="1"/>
  <c r="BO527" i="1"/>
  <c r="BS513" i="1"/>
  <c r="BW514" i="1"/>
  <c r="CA515" i="1"/>
  <c r="CE511" i="1"/>
  <c r="CI512" i="1"/>
  <c r="BK515" i="1"/>
  <c r="BO516" i="1"/>
  <c r="BS514" i="1"/>
  <c r="BW508" i="1"/>
  <c r="CA505" i="1"/>
  <c r="CE522" i="1"/>
  <c r="CE527" i="1"/>
  <c r="CI528" i="1"/>
  <c r="BK527" i="1"/>
  <c r="BS510" i="1"/>
  <c r="CA512" i="1"/>
  <c r="CI519" i="1"/>
  <c r="BO524" i="1"/>
  <c r="CE528" i="1"/>
  <c r="BK518" i="1"/>
  <c r="BS518" i="1"/>
  <c r="CA520" i="1"/>
  <c r="CI527" i="1"/>
  <c r="BO512" i="1"/>
  <c r="CE508" i="1"/>
  <c r="CE525" i="1"/>
  <c r="BO508" i="1"/>
  <c r="CA518" i="1"/>
  <c r="BK507" i="1"/>
  <c r="BK514" i="1"/>
  <c r="BO514" i="1"/>
  <c r="BT518" i="1"/>
  <c r="CE514" i="1"/>
  <c r="CI515" i="1"/>
  <c r="BF505" i="1"/>
  <c r="AH508" i="1"/>
  <c r="AL508" i="1"/>
  <c r="AP508" i="1"/>
  <c r="AT508" i="1"/>
  <c r="AX508" i="1"/>
  <c r="BB508" i="1"/>
  <c r="AG508" i="1"/>
  <c r="AK508" i="1"/>
  <c r="AO508" i="1"/>
  <c r="AS508" i="1"/>
  <c r="AW508" i="1"/>
  <c r="BA508" i="1"/>
  <c r="BE508" i="1"/>
  <c r="AJ508" i="1"/>
  <c r="AN508" i="1"/>
  <c r="AR508" i="1"/>
  <c r="AV508" i="1"/>
  <c r="AZ508" i="1"/>
  <c r="BD508" i="1"/>
  <c r="BF513" i="1"/>
  <c r="AP516" i="1"/>
  <c r="AX516" i="1"/>
  <c r="AF516" i="1"/>
  <c r="AJ516" i="1"/>
  <c r="AN516" i="1"/>
  <c r="AR516" i="1"/>
  <c r="AV516" i="1"/>
  <c r="AZ516" i="1"/>
  <c r="BD516" i="1"/>
  <c r="BF515" i="1"/>
  <c r="BQ494" i="1"/>
  <c r="BQ478" i="1"/>
  <c r="BQ477" i="1"/>
  <c r="BQ479" i="1"/>
  <c r="BQ487" i="1"/>
  <c r="BQ482" i="1"/>
  <c r="BQ495" i="1"/>
  <c r="BQ474" i="1"/>
  <c r="BQ491" i="1"/>
  <c r="BQ476" i="1"/>
  <c r="BQ480" i="1"/>
  <c r="BQ496" i="1"/>
  <c r="BQ483" i="1"/>
  <c r="BQ484" i="1"/>
  <c r="BQ475" i="1"/>
  <c r="BQ490" i="1"/>
  <c r="BQ486" i="1"/>
  <c r="BQ492" i="1"/>
  <c r="BQ497" i="1"/>
  <c r="CC495" i="1"/>
  <c r="CC491" i="1"/>
  <c r="CC481" i="1"/>
  <c r="CC480" i="1"/>
  <c r="CC485" i="1"/>
  <c r="CC489" i="1"/>
  <c r="CC494" i="1"/>
  <c r="CC488" i="1"/>
  <c r="CC486" i="1"/>
  <c r="CC484" i="1"/>
  <c r="CC493" i="1"/>
  <c r="CC487" i="1"/>
  <c r="CC492" i="1"/>
  <c r="CC474" i="1"/>
  <c r="CC479" i="1"/>
  <c r="CC476" i="1"/>
  <c r="CC490" i="1"/>
  <c r="CC477" i="1"/>
  <c r="CC496" i="1"/>
  <c r="BU490" i="1"/>
  <c r="BU478" i="1"/>
  <c r="BU492" i="1"/>
  <c r="BU486" i="1"/>
  <c r="BU487" i="1"/>
  <c r="BU488" i="1"/>
  <c r="BU495" i="1"/>
  <c r="BU476" i="1"/>
  <c r="BU481" i="1"/>
  <c r="BU493" i="1"/>
  <c r="BU479" i="1"/>
  <c r="BU485" i="1"/>
  <c r="BU484" i="1"/>
  <c r="BU489" i="1"/>
  <c r="BU497" i="1"/>
  <c r="BU474" i="1"/>
  <c r="BY495" i="1"/>
  <c r="BY493" i="1"/>
  <c r="BY488" i="1"/>
  <c r="BY496" i="1"/>
  <c r="BY486" i="1"/>
  <c r="BY482" i="1"/>
  <c r="BY478" i="1"/>
  <c r="BY491" i="1"/>
  <c r="BY481" i="1"/>
  <c r="BY487" i="1"/>
  <c r="BY492" i="1"/>
  <c r="BY494" i="1"/>
  <c r="BY489" i="1"/>
  <c r="BY474" i="1"/>
  <c r="BY483" i="1"/>
  <c r="BY480" i="1"/>
  <c r="BY485" i="1"/>
  <c r="BM479" i="1"/>
  <c r="BU475" i="1"/>
  <c r="BY477" i="1"/>
  <c r="BY484" i="1"/>
  <c r="CC475" i="1"/>
  <c r="BU477" i="1"/>
  <c r="BM490" i="1"/>
  <c r="BM486" i="1"/>
  <c r="BM476" i="1"/>
  <c r="BM491" i="1"/>
  <c r="BM480" i="1"/>
  <c r="BM496" i="1"/>
  <c r="BM477" i="1"/>
  <c r="BM474" i="1"/>
  <c r="BM488" i="1"/>
  <c r="BM484" i="1"/>
  <c r="BM493" i="1"/>
  <c r="BM489" i="1"/>
  <c r="BM494" i="1"/>
  <c r="BM495" i="1"/>
  <c r="BM485" i="1"/>
  <c r="BM492" i="1"/>
  <c r="CG490" i="1"/>
  <c r="CG475" i="1"/>
  <c r="CG483" i="1"/>
  <c r="CG494" i="1"/>
  <c r="CG480" i="1"/>
  <c r="CG493" i="1"/>
  <c r="CG477" i="1"/>
  <c r="CG476" i="1"/>
  <c r="CG491" i="1"/>
  <c r="CG474" i="1"/>
  <c r="CG478" i="1"/>
  <c r="CG495" i="1"/>
  <c r="CG497" i="1"/>
  <c r="CG489" i="1"/>
  <c r="CG479" i="1"/>
  <c r="CG492" i="1"/>
  <c r="CG482" i="1"/>
  <c r="BM483" i="1"/>
  <c r="BU482" i="1"/>
  <c r="BY497" i="1"/>
  <c r="CG484" i="1"/>
  <c r="BM497" i="1"/>
  <c r="BM487" i="1"/>
  <c r="CC497" i="1"/>
  <c r="BM478" i="1"/>
  <c r="CG487" i="1"/>
  <c r="BQ493" i="1"/>
  <c r="CG486" i="1"/>
  <c r="CG481" i="1"/>
  <c r="BQ481" i="1"/>
  <c r="BY479" i="1"/>
  <c r="BQ485" i="1"/>
  <c r="BU496" i="1"/>
  <c r="CC483" i="1"/>
  <c r="BM475" i="1"/>
  <c r="BQ489" i="1"/>
  <c r="CC482" i="1"/>
  <c r="BU483" i="1"/>
  <c r="BY490" i="1"/>
  <c r="BU491" i="1"/>
  <c r="AF477" i="1"/>
  <c r="BF476" i="1"/>
  <c r="BJ494" i="1"/>
  <c r="BJ478" i="1"/>
  <c r="BJ489" i="1"/>
  <c r="BJ496" i="1"/>
  <c r="BJ480" i="1"/>
  <c r="BN486" i="1"/>
  <c r="BN497" i="1"/>
  <c r="BN481" i="1"/>
  <c r="BN488" i="1"/>
  <c r="BN495" i="1"/>
  <c r="BN483" i="1"/>
  <c r="BR494" i="1"/>
  <c r="BR478" i="1"/>
  <c r="BR489" i="1"/>
  <c r="BR496" i="1"/>
  <c r="BR480" i="1"/>
  <c r="BR495" i="1"/>
  <c r="BV475" i="1"/>
  <c r="BV486" i="1"/>
  <c r="BV497" i="1"/>
  <c r="BV481" i="1"/>
  <c r="BV488" i="1"/>
  <c r="BV479" i="1"/>
  <c r="BZ494" i="1"/>
  <c r="BZ478" i="1"/>
  <c r="BZ489" i="1"/>
  <c r="BZ496" i="1"/>
  <c r="BZ480" i="1"/>
  <c r="BZ491" i="1"/>
  <c r="BZ479" i="1"/>
  <c r="CD481" i="1"/>
  <c r="CD486" i="1"/>
  <c r="CD497" i="1"/>
  <c r="CD492" i="1"/>
  <c r="CD476" i="1"/>
  <c r="CD475" i="1"/>
  <c r="CH489" i="1"/>
  <c r="CH482" i="1"/>
  <c r="CH492" i="1"/>
  <c r="CH476" i="1"/>
  <c r="CH493" i="1"/>
  <c r="CH487" i="1"/>
  <c r="BJ479" i="1"/>
  <c r="BZ495" i="1"/>
  <c r="CH479" i="1"/>
  <c r="BR475" i="1"/>
  <c r="CD477" i="1"/>
  <c r="BN479" i="1"/>
  <c r="CD495" i="1"/>
  <c r="CH475" i="1"/>
  <c r="CH496" i="1"/>
  <c r="CH490" i="1"/>
  <c r="CD488" i="1"/>
  <c r="CD474" i="1"/>
  <c r="CD494" i="1"/>
  <c r="BZ492" i="1"/>
  <c r="BZ493" i="1"/>
  <c r="BZ486" i="1"/>
  <c r="BV484" i="1"/>
  <c r="BV485" i="1"/>
  <c r="BV478" i="1"/>
  <c r="BR476" i="1"/>
  <c r="BR477" i="1"/>
  <c r="BR497" i="1"/>
  <c r="BR490" i="1"/>
  <c r="BN492" i="1"/>
  <c r="BN489" i="1"/>
  <c r="BN482" i="1"/>
  <c r="BJ484" i="1"/>
  <c r="BJ481" i="1"/>
  <c r="BJ474" i="1"/>
  <c r="BR483" i="1"/>
  <c r="CD491" i="1"/>
  <c r="AL485" i="1"/>
  <c r="BB485" i="1"/>
  <c r="BF483" i="1"/>
  <c r="BN487" i="1"/>
  <c r="CD487" i="1"/>
  <c r="BJ491" i="1"/>
  <c r="BV483" i="1"/>
  <c r="CH485" i="1"/>
  <c r="BR487" i="1"/>
  <c r="CD483" i="1"/>
  <c r="CH480" i="1"/>
  <c r="CH474" i="1"/>
  <c r="CH494" i="1"/>
  <c r="CD496" i="1"/>
  <c r="CD478" i="1"/>
  <c r="BZ476" i="1"/>
  <c r="BZ477" i="1"/>
  <c r="BZ497" i="1"/>
  <c r="BZ490" i="1"/>
  <c r="BV492" i="1"/>
  <c r="BV489" i="1"/>
  <c r="BV482" i="1"/>
  <c r="BR484" i="1"/>
  <c r="BR481" i="1"/>
  <c r="BR474" i="1"/>
  <c r="BN476" i="1"/>
  <c r="BN496" i="1"/>
  <c r="BN493" i="1"/>
  <c r="BN490" i="1"/>
  <c r="BJ488" i="1"/>
  <c r="BJ485" i="1"/>
  <c r="BJ482" i="1"/>
  <c r="CH481" i="1"/>
  <c r="BZ483" i="1"/>
  <c r="AC498" i="1"/>
  <c r="CK481" i="1" s="1"/>
  <c r="AI477" i="1"/>
  <c r="AM477" i="1"/>
  <c r="AQ477" i="1"/>
  <c r="AU477" i="1"/>
  <c r="AY477" i="1"/>
  <c r="BC477" i="1"/>
  <c r="AI485" i="1"/>
  <c r="AM485" i="1"/>
  <c r="AQ485" i="1"/>
  <c r="AU485" i="1"/>
  <c r="AY485" i="1"/>
  <c r="BC485" i="1"/>
  <c r="BG483" i="1"/>
  <c r="BO462" i="1"/>
  <c r="BO459" i="1"/>
  <c r="BO444" i="1"/>
  <c r="BO460" i="1"/>
  <c r="BO451" i="1"/>
  <c r="BO457" i="1"/>
  <c r="BO466" i="1"/>
  <c r="BO454" i="1"/>
  <c r="BO448" i="1"/>
  <c r="BO464" i="1"/>
  <c r="BO455" i="1"/>
  <c r="BO445" i="1"/>
  <c r="BO461" i="1"/>
  <c r="BO458" i="1"/>
  <c r="BO450" i="1"/>
  <c r="CI465" i="1"/>
  <c r="CI454" i="1"/>
  <c r="CI447" i="1"/>
  <c r="CI452" i="1"/>
  <c r="CI443" i="1"/>
  <c r="CI445" i="1"/>
  <c r="CI461" i="1"/>
  <c r="CI446" i="1"/>
  <c r="CI455" i="1"/>
  <c r="CI456" i="1"/>
  <c r="CI451" i="1"/>
  <c r="CI449" i="1"/>
  <c r="CI450" i="1"/>
  <c r="CI463" i="1"/>
  <c r="BK445" i="1"/>
  <c r="BS453" i="1"/>
  <c r="CA461" i="1"/>
  <c r="CE449" i="1"/>
  <c r="BS459" i="1"/>
  <c r="CA443" i="1"/>
  <c r="BO452" i="1"/>
  <c r="BS444" i="1"/>
  <c r="CA460" i="1"/>
  <c r="CE452" i="1"/>
  <c r="CI444" i="1"/>
  <c r="BO447" i="1"/>
  <c r="CA459" i="1"/>
  <c r="BG451" i="1"/>
  <c r="AG454" i="1"/>
  <c r="BG452" i="1"/>
  <c r="AI454" i="1"/>
  <c r="BK458" i="1"/>
  <c r="BK466" i="1"/>
  <c r="BK452" i="1"/>
  <c r="BK455" i="1"/>
  <c r="BK453" i="1"/>
  <c r="BK454" i="1"/>
  <c r="BK443" i="1"/>
  <c r="BK456" i="1"/>
  <c r="BK463" i="1"/>
  <c r="BK457" i="1"/>
  <c r="BK462" i="1"/>
  <c r="BK465" i="1"/>
  <c r="BW466" i="1"/>
  <c r="BW446" i="1"/>
  <c r="BW443" i="1"/>
  <c r="BW444" i="1"/>
  <c r="BW460" i="1"/>
  <c r="BW449" i="1"/>
  <c r="BW465" i="1"/>
  <c r="BW454" i="1"/>
  <c r="BW462" i="1"/>
  <c r="BW451" i="1"/>
  <c r="BW448" i="1"/>
  <c r="BW464" i="1"/>
  <c r="BW453" i="1"/>
  <c r="CA446" i="1"/>
  <c r="CA452" i="1"/>
  <c r="CA455" i="1"/>
  <c r="CA453" i="1"/>
  <c r="CA450" i="1"/>
  <c r="CA456" i="1"/>
  <c r="CA463" i="1"/>
  <c r="CA457" i="1"/>
  <c r="CA458" i="1"/>
  <c r="CA466" i="1"/>
  <c r="CA465" i="1"/>
  <c r="BO453" i="1"/>
  <c r="BW461" i="1"/>
  <c r="CA449" i="1"/>
  <c r="CI457" i="1"/>
  <c r="BK447" i="1"/>
  <c r="BW455" i="1"/>
  <c r="CE443" i="1"/>
  <c r="BK448" i="1"/>
  <c r="BS464" i="1"/>
  <c r="BW456" i="1"/>
  <c r="CA448" i="1"/>
  <c r="CI464" i="1"/>
  <c r="CA447" i="1"/>
  <c r="CI466" i="1"/>
  <c r="BO446" i="1"/>
  <c r="CI458" i="1"/>
  <c r="BO465" i="1"/>
  <c r="BS465" i="1"/>
  <c r="BS446" i="1"/>
  <c r="BS450" i="1"/>
  <c r="BS447" i="1"/>
  <c r="BS452" i="1"/>
  <c r="BS443" i="1"/>
  <c r="BS445" i="1"/>
  <c r="BS461" i="1"/>
  <c r="BS466" i="1"/>
  <c r="BS455" i="1"/>
  <c r="BS456" i="1"/>
  <c r="BS451" i="1"/>
  <c r="BS449" i="1"/>
  <c r="BS458" i="1"/>
  <c r="BS462" i="1"/>
  <c r="BS454" i="1"/>
  <c r="CE458" i="1"/>
  <c r="CE455" i="1"/>
  <c r="CE444" i="1"/>
  <c r="CE460" i="1"/>
  <c r="CE451" i="1"/>
  <c r="CE457" i="1"/>
  <c r="CE450" i="1"/>
  <c r="CE466" i="1"/>
  <c r="CE446" i="1"/>
  <c r="CE463" i="1"/>
  <c r="CE448" i="1"/>
  <c r="CE464" i="1"/>
  <c r="CE459" i="1"/>
  <c r="CE445" i="1"/>
  <c r="CE461" i="1"/>
  <c r="CE454" i="1"/>
  <c r="CE462" i="1"/>
  <c r="BK461" i="1"/>
  <c r="BO449" i="1"/>
  <c r="BW457" i="1"/>
  <c r="CA445" i="1"/>
  <c r="CI453" i="1"/>
  <c r="BO463" i="1"/>
  <c r="BW447" i="1"/>
  <c r="CI459" i="1"/>
  <c r="BK444" i="1"/>
  <c r="BS460" i="1"/>
  <c r="BW452" i="1"/>
  <c r="CA444" i="1"/>
  <c r="CI460" i="1"/>
  <c r="BK459" i="1"/>
  <c r="BW463" i="1"/>
  <c r="CE447" i="1"/>
  <c r="CA454" i="1"/>
  <c r="BK446" i="1"/>
  <c r="BF444" i="1"/>
  <c r="AM446" i="1"/>
  <c r="AU446" i="1"/>
  <c r="BC446" i="1"/>
  <c r="BP456" i="1"/>
  <c r="CB462" i="1"/>
  <c r="BX465" i="1"/>
  <c r="BL445" i="1"/>
  <c r="BX454" i="1"/>
  <c r="BL463" i="1"/>
  <c r="CF447" i="1"/>
  <c r="BP460" i="1"/>
  <c r="CB459" i="1"/>
  <c r="CH466" i="1"/>
  <c r="CH467" i="1" s="1"/>
  <c r="BR466" i="1"/>
  <c r="BR467" i="1" s="1"/>
  <c r="BF422" i="1"/>
  <c r="CF429" i="1"/>
  <c r="CF413" i="1"/>
  <c r="CF420" i="1"/>
  <c r="CF430" i="1"/>
  <c r="CF423" i="1"/>
  <c r="CF432" i="1"/>
  <c r="CF435" i="1"/>
  <c r="CF427" i="1"/>
  <c r="CF425" i="1"/>
  <c r="CF416" i="1"/>
  <c r="CF418" i="1"/>
  <c r="CB418" i="1"/>
  <c r="CB421" i="1"/>
  <c r="CB428" i="1"/>
  <c r="CB412" i="1"/>
  <c r="CB431" i="1"/>
  <c r="CB430" i="1"/>
  <c r="CB426" i="1"/>
  <c r="CB433" i="1"/>
  <c r="CB434" i="1"/>
  <c r="CB417" i="1"/>
  <c r="BX435" i="1"/>
  <c r="BX429" i="1"/>
  <c r="BX413" i="1"/>
  <c r="BX420" i="1"/>
  <c r="BX434" i="1"/>
  <c r="BX414" i="1"/>
  <c r="BX425" i="1"/>
  <c r="BX416" i="1"/>
  <c r="BX419" i="1"/>
  <c r="BX432" i="1"/>
  <c r="BT419" i="1"/>
  <c r="BT435" i="1"/>
  <c r="BT430" i="1"/>
  <c r="BT421" i="1"/>
  <c r="BT428" i="1"/>
  <c r="BT412" i="1"/>
  <c r="BT415" i="1"/>
  <c r="BT417" i="1"/>
  <c r="BT434" i="1"/>
  <c r="BT418" i="1"/>
  <c r="BT433" i="1"/>
  <c r="BT424" i="1"/>
  <c r="BP422" i="1"/>
  <c r="BP419" i="1"/>
  <c r="BP416" i="1"/>
  <c r="BP424" i="1"/>
  <c r="BP425" i="1"/>
  <c r="BP435" i="1"/>
  <c r="BP426" i="1"/>
  <c r="BP423" i="1"/>
  <c r="BP420" i="1"/>
  <c r="BP429" i="1"/>
  <c r="BP428" i="1"/>
  <c r="BP433" i="1"/>
  <c r="BL435" i="1"/>
  <c r="BL422" i="1"/>
  <c r="BL419" i="1"/>
  <c r="BL416" i="1"/>
  <c r="BL425" i="1"/>
  <c r="BL429" i="1"/>
  <c r="BL412" i="1"/>
  <c r="BL434" i="1"/>
  <c r="BL426" i="1"/>
  <c r="BL423" i="1"/>
  <c r="BL420" i="1"/>
  <c r="BL428" i="1"/>
  <c r="BL432" i="1"/>
  <c r="AJ415" i="1"/>
  <c r="BF414" i="1"/>
  <c r="BT431" i="1"/>
  <c r="BX415" i="1"/>
  <c r="CF415" i="1"/>
  <c r="CB414" i="1"/>
  <c r="CB424" i="1"/>
  <c r="CB429" i="1"/>
  <c r="BT413" i="1"/>
  <c r="BT426" i="1"/>
  <c r="CF426" i="1"/>
  <c r="CF412" i="1"/>
  <c r="CF421" i="1"/>
  <c r="BX428" i="1"/>
  <c r="BP412" i="1"/>
  <c r="BP413" i="1"/>
  <c r="BP431" i="1"/>
  <c r="BP418" i="1"/>
  <c r="BL413" i="1"/>
  <c r="BL415" i="1"/>
  <c r="CB435" i="1"/>
  <c r="BT427" i="1"/>
  <c r="BF420" i="1"/>
  <c r="BF423" i="1" s="1"/>
  <c r="BP421" i="1"/>
  <c r="BP415" i="1"/>
  <c r="BL424" i="1"/>
  <c r="BL431" i="1"/>
  <c r="BL418" i="1"/>
  <c r="CB419" i="1"/>
  <c r="AI415" i="1"/>
  <c r="CA422" i="1"/>
  <c r="CA436" i="1" s="1"/>
  <c r="CI426" i="1"/>
  <c r="CI430" i="1"/>
  <c r="BS420" i="1"/>
  <c r="BO414" i="1"/>
  <c r="BO421" i="1"/>
  <c r="BO428" i="1"/>
  <c r="BO431" i="1"/>
  <c r="BK422" i="1"/>
  <c r="BK421" i="1"/>
  <c r="BK428" i="1"/>
  <c r="BK431" i="1"/>
  <c r="BS415" i="1"/>
  <c r="BS434" i="1"/>
  <c r="AI423" i="1"/>
  <c r="BG390" i="1"/>
  <c r="BJ401" i="1"/>
  <c r="BJ403" i="1"/>
  <c r="BJ381" i="1"/>
  <c r="BJ399" i="1"/>
  <c r="BJ386" i="1"/>
  <c r="BJ385" i="1"/>
  <c r="BJ389" i="1"/>
  <c r="BJ390" i="1"/>
  <c r="BJ392" i="1"/>
  <c r="BJ393" i="1"/>
  <c r="BJ398" i="1"/>
  <c r="BR384" i="1"/>
  <c r="BR403" i="1"/>
  <c r="BR397" i="1"/>
  <c r="BR383" i="1"/>
  <c r="BR401" i="1"/>
  <c r="BR388" i="1"/>
  <c r="BR387" i="1"/>
  <c r="BR391" i="1"/>
  <c r="BR392" i="1"/>
  <c r="BR390" i="1"/>
  <c r="BR395" i="1"/>
  <c r="BR400" i="1"/>
  <c r="BZ399" i="1"/>
  <c r="BZ381" i="1"/>
  <c r="BZ403" i="1"/>
  <c r="BZ382" i="1"/>
  <c r="BZ401" i="1"/>
  <c r="BZ398" i="1"/>
  <c r="BZ389" i="1"/>
  <c r="BZ394" i="1"/>
  <c r="BZ392" i="1"/>
  <c r="BZ393" i="1"/>
  <c r="BZ402" i="1"/>
  <c r="CH394" i="1"/>
  <c r="CH402" i="1"/>
  <c r="CH404" i="1"/>
  <c r="CH389" i="1"/>
  <c r="CH403" i="1"/>
  <c r="CH384" i="1"/>
  <c r="BN402" i="1"/>
  <c r="CH387" i="1"/>
  <c r="CH399" i="1"/>
  <c r="CD383" i="1"/>
  <c r="BZ395" i="1"/>
  <c r="BZ390" i="1"/>
  <c r="BV402" i="1"/>
  <c r="BV398" i="1"/>
  <c r="BR402" i="1"/>
  <c r="BR385" i="1"/>
  <c r="BN387" i="1"/>
  <c r="BN382" i="1"/>
  <c r="BJ391" i="1"/>
  <c r="BJ394" i="1"/>
  <c r="BZ386" i="1"/>
  <c r="BR404" i="1"/>
  <c r="AG392" i="1"/>
  <c r="BK387" i="1"/>
  <c r="BK392" i="1"/>
  <c r="BK393" i="1"/>
  <c r="BK401" i="1"/>
  <c r="BK398" i="1"/>
  <c r="BK404" i="1"/>
  <c r="BK384" i="1"/>
  <c r="BK397" i="1"/>
  <c r="BK382" i="1"/>
  <c r="BK396" i="1"/>
  <c r="BK394" i="1"/>
  <c r="BK386" i="1"/>
  <c r="BK388" i="1"/>
  <c r="BS385" i="1"/>
  <c r="BS390" i="1"/>
  <c r="BS395" i="1"/>
  <c r="BS389" i="1"/>
  <c r="BS401" i="1"/>
  <c r="BS397" i="1"/>
  <c r="BS392" i="1"/>
  <c r="BS404" i="1"/>
  <c r="BS384" i="1"/>
  <c r="BS383" i="1"/>
  <c r="BS381" i="1"/>
  <c r="BS393" i="1"/>
  <c r="BS391" i="1"/>
  <c r="BS387" i="1"/>
  <c r="BW386" i="1"/>
  <c r="BW399" i="1"/>
  <c r="BW395" i="1"/>
  <c r="BW389" i="1"/>
  <c r="BW401" i="1"/>
  <c r="BW387" i="1"/>
  <c r="BW390" i="1"/>
  <c r="BW402" i="1"/>
  <c r="BW391" i="1"/>
  <c r="BW396" i="1"/>
  <c r="BW393" i="1"/>
  <c r="BW397" i="1"/>
  <c r="CE394" i="1"/>
  <c r="CE390" i="1"/>
  <c r="CE393" i="1"/>
  <c r="CE398" i="1"/>
  <c r="CE383" i="1"/>
  <c r="CE397" i="1"/>
  <c r="CE381" i="1"/>
  <c r="CE392" i="1"/>
  <c r="CE396" i="1"/>
  <c r="CE404" i="1"/>
  <c r="CE391" i="1"/>
  <c r="CE387" i="1"/>
  <c r="CE399" i="1"/>
  <c r="CE401" i="1"/>
  <c r="CE385" i="1"/>
  <c r="AB19" i="8"/>
  <c r="AB15" i="8"/>
  <c r="AC14" i="8"/>
  <c r="AC12" i="8"/>
  <c r="AB11" i="8"/>
  <c r="BN396" i="1"/>
  <c r="BZ396" i="1"/>
  <c r="CH400" i="1"/>
  <c r="CH392" i="1"/>
  <c r="CH381" i="1"/>
  <c r="CH398" i="1"/>
  <c r="CD394" i="1"/>
  <c r="BZ388" i="1"/>
  <c r="BZ397" i="1"/>
  <c r="BV401" i="1"/>
  <c r="BV391" i="1"/>
  <c r="BV392" i="1"/>
  <c r="BR381" i="1"/>
  <c r="BR382" i="1"/>
  <c r="BN394" i="1"/>
  <c r="BN391" i="1"/>
  <c r="BJ388" i="1"/>
  <c r="BJ397" i="1"/>
  <c r="BZ391" i="1"/>
  <c r="BO385" i="1"/>
  <c r="BW388" i="1"/>
  <c r="CE382" i="1"/>
  <c r="BK402" i="1"/>
  <c r="BW392" i="1"/>
  <c r="CE395" i="1"/>
  <c r="BK390" i="1"/>
  <c r="BW394" i="1"/>
  <c r="CE402" i="1"/>
  <c r="CE388" i="1"/>
  <c r="BW398" i="1"/>
  <c r="BS400" i="1"/>
  <c r="BO387" i="1"/>
  <c r="BO393" i="1"/>
  <c r="BK403" i="1"/>
  <c r="BZ385" i="1"/>
  <c r="CH386" i="1"/>
  <c r="BN403" i="1"/>
  <c r="BN383" i="1"/>
  <c r="BN397" i="1"/>
  <c r="BN384" i="1"/>
  <c r="BN395" i="1"/>
  <c r="BN401" i="1"/>
  <c r="BN392" i="1"/>
  <c r="BN386" i="1"/>
  <c r="BN381" i="1"/>
  <c r="BN398" i="1"/>
  <c r="BN388" i="1"/>
  <c r="BN385" i="1"/>
  <c r="BV397" i="1"/>
  <c r="BV399" i="1"/>
  <c r="BV386" i="1"/>
  <c r="BV389" i="1"/>
  <c r="BV403" i="1"/>
  <c r="BV394" i="1"/>
  <c r="BV383" i="1"/>
  <c r="BV400" i="1"/>
  <c r="BV382" i="1"/>
  <c r="BV387" i="1"/>
  <c r="CD386" i="1"/>
  <c r="CD393" i="1"/>
  <c r="CD399" i="1"/>
  <c r="CD397" i="1"/>
  <c r="CD388" i="1"/>
  <c r="CD391" i="1"/>
  <c r="CD401" i="1"/>
  <c r="CD396" i="1"/>
  <c r="CD381" i="1"/>
  <c r="CD398" i="1"/>
  <c r="CD384" i="1"/>
  <c r="CD385" i="1"/>
  <c r="BV390" i="1"/>
  <c r="CH385" i="1"/>
  <c r="CH382" i="1"/>
  <c r="CD382" i="1"/>
  <c r="BZ400" i="1"/>
  <c r="BJ400" i="1"/>
  <c r="BF382" i="1"/>
  <c r="BO383" i="1"/>
  <c r="BO388" i="1"/>
  <c r="BO389" i="1"/>
  <c r="BO394" i="1"/>
  <c r="BO382" i="1"/>
  <c r="BO384" i="1"/>
  <c r="BO396" i="1"/>
  <c r="BO390" i="1"/>
  <c r="BO386" i="1"/>
  <c r="BO402" i="1"/>
  <c r="BO399" i="1"/>
  <c r="BO401" i="1"/>
  <c r="BO381" i="1"/>
  <c r="BO398" i="1"/>
  <c r="CA398" i="1"/>
  <c r="CA394" i="1"/>
  <c r="CA400" i="1"/>
  <c r="CA403" i="1"/>
  <c r="CA390" i="1"/>
  <c r="CA404" i="1"/>
  <c r="CA384" i="1"/>
  <c r="CA401" i="1"/>
  <c r="CA387" i="1"/>
  <c r="CA392" i="1"/>
  <c r="CA381" i="1"/>
  <c r="CA388" i="1"/>
  <c r="CI402" i="1"/>
  <c r="CI381" i="1"/>
  <c r="CI400" i="1"/>
  <c r="CI385" i="1"/>
  <c r="CI383" i="1"/>
  <c r="CI390" i="1"/>
  <c r="CI397" i="1"/>
  <c r="CI387" i="1"/>
  <c r="CI404" i="1"/>
  <c r="CI391" i="1"/>
  <c r="CI384" i="1"/>
  <c r="CI398" i="1"/>
  <c r="BR394" i="1"/>
  <c r="CD402" i="1"/>
  <c r="CH388" i="1"/>
  <c r="CH390" i="1"/>
  <c r="CH396" i="1"/>
  <c r="CH391" i="1"/>
  <c r="CD404" i="1"/>
  <c r="CD400" i="1"/>
  <c r="BZ404" i="1"/>
  <c r="BZ387" i="1"/>
  <c r="BV381" i="1"/>
  <c r="BV384" i="1"/>
  <c r="BR393" i="1"/>
  <c r="BR396" i="1"/>
  <c r="BR398" i="1"/>
  <c r="BN400" i="1"/>
  <c r="BN404" i="1"/>
  <c r="BJ404" i="1"/>
  <c r="BJ383" i="1"/>
  <c r="CD387" i="1"/>
  <c r="CH395" i="1"/>
  <c r="BV395" i="1"/>
  <c r="BJ382" i="1"/>
  <c r="BS386" i="1"/>
  <c r="CA386" i="1"/>
  <c r="CI403" i="1"/>
  <c r="BO403" i="1"/>
  <c r="CA393" i="1"/>
  <c r="CI393" i="1"/>
  <c r="BO391" i="1"/>
  <c r="CA395" i="1"/>
  <c r="CI386" i="1"/>
  <c r="CI401" i="1"/>
  <c r="CA383" i="1"/>
  <c r="CA396" i="1"/>
  <c r="BW404" i="1"/>
  <c r="BS396" i="1"/>
  <c r="BO400" i="1"/>
  <c r="BK383" i="1"/>
  <c r="BK391" i="1"/>
  <c r="BO397" i="1"/>
  <c r="CI382" i="1"/>
  <c r="BR389" i="1"/>
  <c r="BJ395" i="1"/>
  <c r="T11" i="10"/>
  <c r="L11" i="10"/>
  <c r="D11" i="10"/>
  <c r="T15" i="10"/>
  <c r="L15" i="10"/>
  <c r="D15" i="10"/>
  <c r="V29" i="10"/>
  <c r="V61" i="10" s="1"/>
  <c r="N29" i="10"/>
  <c r="N61" i="10" s="1"/>
  <c r="AK392" i="1"/>
  <c r="AS392" i="1"/>
  <c r="BA392" i="1"/>
  <c r="Z9" i="10"/>
  <c r="R9" i="10"/>
  <c r="J9" i="10"/>
  <c r="Z13" i="10"/>
  <c r="R13" i="10"/>
  <c r="J13" i="10"/>
  <c r="B13" i="10"/>
  <c r="Z17" i="10"/>
  <c r="R17" i="10"/>
  <c r="J17" i="10"/>
  <c r="B17" i="10"/>
  <c r="Z21" i="10"/>
  <c r="R21" i="10"/>
  <c r="J21" i="10"/>
  <c r="B21" i="10"/>
  <c r="Z25" i="10"/>
  <c r="R25" i="10"/>
  <c r="J25" i="10"/>
  <c r="B25" i="10"/>
  <c r="Z29" i="10"/>
  <c r="Z61" i="10" s="1"/>
  <c r="R29" i="10"/>
  <c r="R61" i="10" s="1"/>
  <c r="J29" i="10"/>
  <c r="J61" i="10" s="1"/>
  <c r="B29" i="10"/>
  <c r="B61" i="10" s="1"/>
  <c r="AL384" i="1"/>
  <c r="AP384" i="1"/>
  <c r="AT384" i="1"/>
  <c r="AX384" i="1"/>
  <c r="BB384" i="1"/>
  <c r="AK384" i="1"/>
  <c r="AO384" i="1"/>
  <c r="AS384" i="1"/>
  <c r="AW384" i="1"/>
  <c r="BA384" i="1"/>
  <c r="BE384" i="1"/>
  <c r="AJ384" i="1"/>
  <c r="AN384" i="1"/>
  <c r="AR384" i="1"/>
  <c r="AV384" i="1"/>
  <c r="AZ384" i="1"/>
  <c r="BD384" i="1"/>
  <c r="AL392" i="1"/>
  <c r="AP392" i="1"/>
  <c r="AT392" i="1"/>
  <c r="AX392" i="1"/>
  <c r="BB392" i="1"/>
  <c r="AJ392" i="1"/>
  <c r="AN392" i="1"/>
  <c r="AR392" i="1"/>
  <c r="AV392" i="1"/>
  <c r="AZ392" i="1"/>
  <c r="BD392" i="1"/>
  <c r="BF391" i="1"/>
  <c r="BF350" i="1"/>
  <c r="AF353" i="1"/>
  <c r="AF361" i="1"/>
  <c r="BF358" i="1"/>
  <c r="BF361" i="1" s="1"/>
  <c r="CH350" i="1"/>
  <c r="CH354" i="1"/>
  <c r="CH351" i="1"/>
  <c r="CH357" i="1"/>
  <c r="CD352" i="1"/>
  <c r="CD364" i="1"/>
  <c r="CD359" i="1"/>
  <c r="CD369" i="1"/>
  <c r="BZ370" i="1"/>
  <c r="BZ367" i="1"/>
  <c r="BV352" i="1"/>
  <c r="BV361" i="1"/>
  <c r="BR360" i="1"/>
  <c r="BR352" i="1"/>
  <c r="BR356" i="1"/>
  <c r="BR351" i="1"/>
  <c r="BN366" i="1"/>
  <c r="BN368" i="1"/>
  <c r="BN354" i="1"/>
  <c r="BN359" i="1"/>
  <c r="BN353" i="1"/>
  <c r="BV360" i="1"/>
  <c r="BZ354" i="1"/>
  <c r="BN352" i="1"/>
  <c r="CG365" i="1"/>
  <c r="CG371" i="1"/>
  <c r="CG350" i="1"/>
  <c r="CG367" i="1"/>
  <c r="CG352" i="1"/>
  <c r="CG368" i="1"/>
  <c r="CC364" i="1"/>
  <c r="CC355" i="1"/>
  <c r="CC370" i="1"/>
  <c r="CC353" i="1"/>
  <c r="CC366" i="1"/>
  <c r="CC371" i="1"/>
  <c r="CC372" i="1"/>
  <c r="CC362" i="1"/>
  <c r="CC357" i="1"/>
  <c r="CC373" i="1"/>
  <c r="BY363" i="1"/>
  <c r="BY354" i="1"/>
  <c r="BY361" i="1"/>
  <c r="BY369" i="1"/>
  <c r="BY352" i="1"/>
  <c r="BY373" i="1"/>
  <c r="BY355" i="1"/>
  <c r="BU362" i="1"/>
  <c r="BU368" i="1"/>
  <c r="BU351" i="1"/>
  <c r="BU372" i="1"/>
  <c r="BU363" i="1"/>
  <c r="BU364" i="1"/>
  <c r="BQ354" i="1"/>
  <c r="BQ367" i="1"/>
  <c r="BQ350" i="1"/>
  <c r="BQ371" i="1"/>
  <c r="BQ356" i="1"/>
  <c r="BM373" i="1"/>
  <c r="BM366" i="1"/>
  <c r="BM353" i="1"/>
  <c r="BM370" i="1"/>
  <c r="BM367" i="1"/>
  <c r="BM372" i="1"/>
  <c r="BM364" i="1"/>
  <c r="CB361" i="1"/>
  <c r="BJ370" i="1"/>
  <c r="BG350" i="1"/>
  <c r="AG353" i="1"/>
  <c r="AK353" i="1"/>
  <c r="AO353" i="1"/>
  <c r="AS353" i="1"/>
  <c r="AW353" i="1"/>
  <c r="BA353" i="1"/>
  <c r="BE353" i="1"/>
  <c r="BG358" i="1"/>
  <c r="AM361" i="1"/>
  <c r="AU361" i="1"/>
  <c r="BC361" i="1"/>
  <c r="AG361" i="1"/>
  <c r="AK361" i="1"/>
  <c r="AO361" i="1"/>
  <c r="AS361" i="1"/>
  <c r="AW361" i="1"/>
  <c r="BA361" i="1"/>
  <c r="BE361" i="1"/>
  <c r="BG360" i="1"/>
  <c r="CB330" i="1"/>
  <c r="CB331" i="1"/>
  <c r="BP326" i="1"/>
  <c r="BX329" i="1"/>
  <c r="BP332" i="1"/>
  <c r="BX338" i="1"/>
  <c r="CB327" i="1"/>
  <c r="BL320" i="1"/>
  <c r="BT331" i="1"/>
  <c r="CB332" i="1"/>
  <c r="CF320" i="1"/>
  <c r="CB321" i="1"/>
  <c r="BX333" i="1"/>
  <c r="BP320" i="1"/>
  <c r="BL332" i="1"/>
  <c r="BL336" i="1"/>
  <c r="BX331" i="1"/>
  <c r="BJ324" i="1"/>
  <c r="BJ334" i="1"/>
  <c r="BX342" i="1"/>
  <c r="BJ339" i="1"/>
  <c r="BT328" i="1"/>
  <c r="BG328" i="1"/>
  <c r="BG330" i="1" s="1"/>
  <c r="CI322" i="1"/>
  <c r="CI332" i="1"/>
  <c r="CI319" i="1"/>
  <c r="CE337" i="1"/>
  <c r="CE323" i="1"/>
  <c r="CA342" i="1"/>
  <c r="CA326" i="1"/>
  <c r="CA331" i="1"/>
  <c r="CA330" i="1"/>
  <c r="BW319" i="1"/>
  <c r="BW332" i="1"/>
  <c r="BW320" i="1"/>
  <c r="BS331" i="1"/>
  <c r="BS341" i="1"/>
  <c r="BS329" i="1"/>
  <c r="BO341" i="1"/>
  <c r="BO332" i="1"/>
  <c r="BO321" i="1"/>
  <c r="BK335" i="1"/>
  <c r="BK323" i="1"/>
  <c r="BK320" i="1"/>
  <c r="BK334" i="1"/>
  <c r="BK328" i="1"/>
  <c r="BK326" i="1"/>
  <c r="BJ329" i="1"/>
  <c r="BJ340" i="1"/>
  <c r="BJ330" i="1"/>
  <c r="BJ338" i="1"/>
  <c r="BL339" i="1"/>
  <c r="BL323" i="1"/>
  <c r="BP342" i="1"/>
  <c r="BT340" i="1"/>
  <c r="BX324" i="1"/>
  <c r="CB341" i="1"/>
  <c r="CF339" i="1"/>
  <c r="BL328" i="1"/>
  <c r="BP330" i="1"/>
  <c r="BT324" i="1"/>
  <c r="BX332" i="1"/>
  <c r="CB335" i="1"/>
  <c r="CF338" i="1"/>
  <c r="BL338" i="1"/>
  <c r="BP341" i="1"/>
  <c r="BP328" i="1"/>
  <c r="BT330" i="1"/>
  <c r="BX341" i="1"/>
  <c r="CB329" i="1"/>
  <c r="CF331" i="1"/>
  <c r="CF325" i="1"/>
  <c r="CF337" i="1"/>
  <c r="CB322" i="1"/>
  <c r="BX323" i="1"/>
  <c r="BX337" i="1"/>
  <c r="BT320" i="1"/>
  <c r="BP321" i="1"/>
  <c r="BP337" i="1"/>
  <c r="BL322" i="1"/>
  <c r="BJ342" i="1"/>
  <c r="BJ325" i="1"/>
  <c r="BP340" i="1"/>
  <c r="CB325" i="1"/>
  <c r="BJ337" i="1"/>
  <c r="BL330" i="1"/>
  <c r="BX326" i="1"/>
  <c r="BJ321" i="1"/>
  <c r="BJ322" i="1"/>
  <c r="BJ328" i="1"/>
  <c r="BJ323" i="1"/>
  <c r="BL321" i="1"/>
  <c r="BJ320" i="1"/>
  <c r="BL331" i="1"/>
  <c r="AM330" i="1"/>
  <c r="BC330" i="1"/>
  <c r="CH330" i="1"/>
  <c r="CH340" i="1"/>
  <c r="CH321" i="1"/>
  <c r="CH336" i="1"/>
  <c r="CD340" i="1"/>
  <c r="CD339" i="1"/>
  <c r="CD325" i="1"/>
  <c r="CD332" i="1"/>
  <c r="CD322" i="1"/>
  <c r="CD343" i="1" s="1"/>
  <c r="BZ328" i="1"/>
  <c r="BZ337" i="1"/>
  <c r="BZ340" i="1"/>
  <c r="BZ322" i="1"/>
  <c r="BZ343" i="1" s="1"/>
  <c r="BV323" i="1"/>
  <c r="BV335" i="1"/>
  <c r="BV338" i="1"/>
  <c r="BR341" i="1"/>
  <c r="BR321" i="1"/>
  <c r="BR336" i="1"/>
  <c r="BN329" i="1"/>
  <c r="BN332" i="1"/>
  <c r="BN322" i="1"/>
  <c r="BL324" i="1"/>
  <c r="BT339" i="1"/>
  <c r="CB334" i="1"/>
  <c r="CF336" i="1"/>
  <c r="BL326" i="1"/>
  <c r="BT335" i="1"/>
  <c r="CB340" i="1"/>
  <c r="CF329" i="1"/>
  <c r="BP339" i="1"/>
  <c r="BX325" i="1"/>
  <c r="CF335" i="1"/>
  <c r="CF333" i="1"/>
  <c r="BX322" i="1"/>
  <c r="BT323" i="1"/>
  <c r="BP333" i="1"/>
  <c r="BL334" i="1"/>
  <c r="BP336" i="1"/>
  <c r="BT341" i="1"/>
  <c r="BT325" i="1"/>
  <c r="BX319" i="1"/>
  <c r="CB328" i="1"/>
  <c r="CF342" i="1"/>
  <c r="BL340" i="1"/>
  <c r="BL327" i="1"/>
  <c r="BP325" i="1"/>
  <c r="BT319" i="1"/>
  <c r="BX328" i="1"/>
  <c r="CB326" i="1"/>
  <c r="CF332" i="1"/>
  <c r="BL342" i="1"/>
  <c r="BP335" i="1"/>
  <c r="BT338" i="1"/>
  <c r="BX339" i="1"/>
  <c r="BX330" i="1"/>
  <c r="CB324" i="1"/>
  <c r="CF326" i="1"/>
  <c r="CF330" i="1"/>
  <c r="CB319" i="1"/>
  <c r="CB333" i="1"/>
  <c r="BX320" i="1"/>
  <c r="BT321" i="1"/>
  <c r="BT333" i="1"/>
  <c r="BP322" i="1"/>
  <c r="BL319" i="1"/>
  <c r="BJ333" i="1"/>
  <c r="BP324" i="1"/>
  <c r="CF323" i="1"/>
  <c r="BJ327" i="1"/>
  <c r="BP334" i="1"/>
  <c r="CF322" i="1"/>
  <c r="BJ331" i="1"/>
  <c r="BV343" i="1"/>
  <c r="CF324" i="1"/>
  <c r="BW338" i="1"/>
  <c r="CI337" i="1"/>
  <c r="BG319" i="1"/>
  <c r="BF320" i="1"/>
  <c r="BF319" i="1"/>
  <c r="AN322" i="1"/>
  <c r="AR322" i="1"/>
  <c r="AV322" i="1"/>
  <c r="AZ322" i="1"/>
  <c r="BD322" i="1"/>
  <c r="AI322" i="1"/>
  <c r="AM322" i="1"/>
  <c r="AQ322" i="1"/>
  <c r="AU322" i="1"/>
  <c r="AY322" i="1"/>
  <c r="BC322" i="1"/>
  <c r="AH322" i="1"/>
  <c r="AL322" i="1"/>
  <c r="AP322" i="1"/>
  <c r="AT322" i="1"/>
  <c r="AX322" i="1"/>
  <c r="BB322" i="1"/>
  <c r="AF330" i="1"/>
  <c r="AJ330" i="1"/>
  <c r="AN330" i="1"/>
  <c r="AR330" i="1"/>
  <c r="AV330" i="1"/>
  <c r="AZ330" i="1"/>
  <c r="BD330" i="1"/>
  <c r="BF328" i="1"/>
  <c r="AL330" i="1"/>
  <c r="AP330" i="1"/>
  <c r="AT330" i="1"/>
  <c r="AX330" i="1"/>
  <c r="BB330" i="1"/>
  <c r="BF329" i="1"/>
  <c r="BP291" i="1"/>
  <c r="BF299" i="1"/>
  <c r="BL291" i="1"/>
  <c r="CF303" i="1"/>
  <c r="CB298" i="1"/>
  <c r="BX290" i="1"/>
  <c r="CF291" i="1"/>
  <c r="CF300" i="1"/>
  <c r="CB293" i="1"/>
  <c r="CB294" i="1"/>
  <c r="BX310" i="1"/>
  <c r="BX307" i="1"/>
  <c r="BT300" i="1"/>
  <c r="BT297" i="1"/>
  <c r="BT310" i="1"/>
  <c r="BP300" i="1"/>
  <c r="BL293" i="1"/>
  <c r="BL294" i="1"/>
  <c r="BJ312" i="1"/>
  <c r="BX297" i="1"/>
  <c r="AH299" i="1"/>
  <c r="BM293" i="1"/>
  <c r="BU302" i="1"/>
  <c r="BY302" i="1"/>
  <c r="CC310" i="1"/>
  <c r="CG295" i="1"/>
  <c r="BM310" i="1"/>
  <c r="BQ295" i="1"/>
  <c r="BU299" i="1"/>
  <c r="CC304" i="1"/>
  <c r="CG289" i="1"/>
  <c r="CG291" i="1"/>
  <c r="CG290" i="1"/>
  <c r="CG304" i="1"/>
  <c r="CC299" i="1"/>
  <c r="CC298" i="1"/>
  <c r="BY292" i="1"/>
  <c r="BY307" i="1"/>
  <c r="BY290" i="1"/>
  <c r="BU300" i="1"/>
  <c r="BU307" i="1"/>
  <c r="BQ308" i="1"/>
  <c r="BQ299" i="1"/>
  <c r="BM301" i="1"/>
  <c r="BM289" i="1"/>
  <c r="BM307" i="1"/>
  <c r="BR312" i="1"/>
  <c r="BQ293" i="1"/>
  <c r="BQ298" i="1"/>
  <c r="BM290" i="1"/>
  <c r="CC311" i="1"/>
  <c r="BP297" i="1"/>
  <c r="BL289" i="1"/>
  <c r="CF304" i="1"/>
  <c r="CB296" i="1"/>
  <c r="CF307" i="1"/>
  <c r="CF293" i="1"/>
  <c r="CB309" i="1"/>
  <c r="CB310" i="1"/>
  <c r="BX303" i="1"/>
  <c r="BX296" i="1"/>
  <c r="BT293" i="1"/>
  <c r="BT290" i="1"/>
  <c r="BT303" i="1"/>
  <c r="BP307" i="1"/>
  <c r="BP293" i="1"/>
  <c r="BL309" i="1"/>
  <c r="BL310" i="1"/>
  <c r="CC295" i="1"/>
  <c r="CC312" i="1" s="1"/>
  <c r="BL307" i="1"/>
  <c r="BX299" i="1"/>
  <c r="BT291" i="1"/>
  <c r="BP306" i="1"/>
  <c r="CF308" i="1"/>
  <c r="CF305" i="1"/>
  <c r="CB302" i="1"/>
  <c r="CB299" i="1"/>
  <c r="CB308" i="1"/>
  <c r="BX289" i="1"/>
  <c r="BX302" i="1"/>
  <c r="BT295" i="1"/>
  <c r="BT292" i="1"/>
  <c r="BP308" i="1"/>
  <c r="BP305" i="1"/>
  <c r="BL302" i="1"/>
  <c r="BL299" i="1"/>
  <c r="BL308" i="1"/>
  <c r="CD312" i="1"/>
  <c r="BF290" i="1"/>
  <c r="AG291" i="1"/>
  <c r="AK291" i="1"/>
  <c r="AO291" i="1"/>
  <c r="AS291" i="1"/>
  <c r="AW291" i="1"/>
  <c r="BA291" i="1"/>
  <c r="BE291" i="1"/>
  <c r="AJ291" i="1"/>
  <c r="AN291" i="1"/>
  <c r="AR291" i="1"/>
  <c r="AV291" i="1"/>
  <c r="AZ291" i="1"/>
  <c r="BD291" i="1"/>
  <c r="AI291" i="1"/>
  <c r="AM291" i="1"/>
  <c r="AQ291" i="1"/>
  <c r="AU291" i="1"/>
  <c r="AY291" i="1"/>
  <c r="BC291" i="1"/>
  <c r="AG299" i="1"/>
  <c r="AK299" i="1"/>
  <c r="AO299" i="1"/>
  <c r="AS299" i="1"/>
  <c r="AW299" i="1"/>
  <c r="BA299" i="1"/>
  <c r="BE299" i="1"/>
  <c r="BG297" i="1"/>
  <c r="AU299" i="1"/>
  <c r="AY299" i="1"/>
  <c r="BG298" i="1"/>
  <c r="BG266" i="1"/>
  <c r="BN268" i="1"/>
  <c r="BN271" i="1"/>
  <c r="BN270" i="1"/>
  <c r="BN261" i="1"/>
  <c r="BN260" i="1"/>
  <c r="BV275" i="1"/>
  <c r="BV269" i="1"/>
  <c r="BV272" i="1"/>
  <c r="BV263" i="1"/>
  <c r="BV276" i="1"/>
  <c r="CD257" i="1"/>
  <c r="CD259" i="1"/>
  <c r="CD271" i="1"/>
  <c r="CD270" i="1"/>
  <c r="CD261" i="1"/>
  <c r="CD260" i="1"/>
  <c r="CI281" i="1"/>
  <c r="BJ275" i="1"/>
  <c r="BN276" i="1"/>
  <c r="BR257" i="1"/>
  <c r="BV258" i="1"/>
  <c r="BZ259" i="1"/>
  <c r="CD267" i="1"/>
  <c r="CH268" i="1"/>
  <c r="BJ271" i="1"/>
  <c r="BN272" i="1"/>
  <c r="BR262" i="1"/>
  <c r="BV279" i="1"/>
  <c r="BZ280" i="1"/>
  <c r="BZ269" i="1"/>
  <c r="CD263" i="1"/>
  <c r="CH264" i="1"/>
  <c r="BJ270" i="1"/>
  <c r="BN264" i="1"/>
  <c r="BR261" i="1"/>
  <c r="BV278" i="1"/>
  <c r="BZ272" i="1"/>
  <c r="CD269" i="1"/>
  <c r="CD262" i="1"/>
  <c r="CH279" i="1"/>
  <c r="BN273" i="1"/>
  <c r="BZ267" i="1"/>
  <c r="BJ258" i="1"/>
  <c r="BZ258" i="1"/>
  <c r="BN275" i="1"/>
  <c r="CD275" i="1"/>
  <c r="CH276" i="1"/>
  <c r="BR276" i="1"/>
  <c r="CH266" i="1"/>
  <c r="BZ268" i="1"/>
  <c r="BZ265" i="1"/>
  <c r="BZ276" i="1"/>
  <c r="BZ261" i="1"/>
  <c r="BZ279" i="1"/>
  <c r="BZ278" i="1"/>
  <c r="BZ266" i="1"/>
  <c r="BJ259" i="1"/>
  <c r="BN267" i="1"/>
  <c r="BR268" i="1"/>
  <c r="BV265" i="1"/>
  <c r="BZ273" i="1"/>
  <c r="CD274" i="1"/>
  <c r="CH275" i="1"/>
  <c r="BJ262" i="1"/>
  <c r="BN279" i="1"/>
  <c r="BR269" i="1"/>
  <c r="BV270" i="1"/>
  <c r="BZ264" i="1"/>
  <c r="CD277" i="1"/>
  <c r="CH278" i="1"/>
  <c r="CH271" i="1"/>
  <c r="BN278" i="1"/>
  <c r="BR272" i="1"/>
  <c r="BV262" i="1"/>
  <c r="BZ263" i="1"/>
  <c r="CD280" i="1"/>
  <c r="CH270" i="1"/>
  <c r="BN259" i="1"/>
  <c r="CD273" i="1"/>
  <c r="BR274" i="1"/>
  <c r="CD268" i="1"/>
  <c r="BN265" i="1"/>
  <c r="BV267" i="1"/>
  <c r="BE260" i="1"/>
  <c r="AG268" i="1"/>
  <c r="AK268" i="1"/>
  <c r="BG267" i="1"/>
  <c r="BL274" i="1"/>
  <c r="BL260" i="1"/>
  <c r="BL277" i="1"/>
  <c r="BL281" i="1" s="1"/>
  <c r="BT263" i="1"/>
  <c r="BT261" i="1"/>
  <c r="BT281" i="1" s="1"/>
  <c r="BX273" i="1"/>
  <c r="BX259" i="1"/>
  <c r="BX281" i="1" s="1"/>
  <c r="CB274" i="1"/>
  <c r="CB260" i="1"/>
  <c r="CB281" i="1" s="1"/>
  <c r="CF261" i="1"/>
  <c r="CF258" i="1"/>
  <c r="CF266" i="1"/>
  <c r="CF262" i="1"/>
  <c r="BJ268" i="1"/>
  <c r="BJ274" i="1"/>
  <c r="BJ267" i="1"/>
  <c r="BJ261" i="1"/>
  <c r="BJ279" i="1"/>
  <c r="BJ278" i="1"/>
  <c r="BJ266" i="1"/>
  <c r="BR258" i="1"/>
  <c r="BR263" i="1"/>
  <c r="BR277" i="1"/>
  <c r="BR280" i="1"/>
  <c r="BR259" i="1"/>
  <c r="BR273" i="1"/>
  <c r="CH260" i="1"/>
  <c r="CH263" i="1"/>
  <c r="CH277" i="1"/>
  <c r="CH280" i="1"/>
  <c r="CH259" i="1"/>
  <c r="CH273" i="1"/>
  <c r="BJ273" i="1"/>
  <c r="BN274" i="1"/>
  <c r="BR275" i="1"/>
  <c r="BV260" i="1"/>
  <c r="BZ257" i="1"/>
  <c r="CD258" i="1"/>
  <c r="BJ280" i="1"/>
  <c r="BJ269" i="1"/>
  <c r="BN263" i="1"/>
  <c r="BR264" i="1"/>
  <c r="BV277" i="1"/>
  <c r="BZ271" i="1"/>
  <c r="CD272" i="1"/>
  <c r="CH262" i="1"/>
  <c r="BJ272" i="1"/>
  <c r="BN269" i="1"/>
  <c r="BN262" i="1"/>
  <c r="BR279" i="1"/>
  <c r="BV280" i="1"/>
  <c r="BZ270" i="1"/>
  <c r="CD264" i="1"/>
  <c r="CH261" i="1"/>
  <c r="BR265" i="1"/>
  <c r="CH265" i="1"/>
  <c r="BR260" i="1"/>
  <c r="CH274" i="1"/>
  <c r="BJ260" i="1"/>
  <c r="BV273" i="1"/>
  <c r="CH267" i="1"/>
  <c r="BV259" i="1"/>
  <c r="BN257" i="1"/>
  <c r="BN281" i="1" s="1"/>
  <c r="CD265" i="1"/>
  <c r="BF257" i="1"/>
  <c r="AH260" i="1"/>
  <c r="AP260" i="1"/>
  <c r="AT260" i="1"/>
  <c r="AX260" i="1"/>
  <c r="BB260" i="1"/>
  <c r="BG258" i="1"/>
  <c r="AJ260" i="1"/>
  <c r="AN260" i="1"/>
  <c r="AR260" i="1"/>
  <c r="AV260" i="1"/>
  <c r="BD260" i="1"/>
  <c r="AH268" i="1"/>
  <c r="AL268" i="1"/>
  <c r="AP268" i="1"/>
  <c r="AT268" i="1"/>
  <c r="AX268" i="1"/>
  <c r="BB268" i="1"/>
  <c r="BF266" i="1"/>
  <c r="AN268" i="1"/>
  <c r="BF267" i="1"/>
  <c r="BZ227" i="1"/>
  <c r="CD240" i="1"/>
  <c r="BZ243" i="1"/>
  <c r="BN234" i="1"/>
  <c r="BR236" i="1"/>
  <c r="BN230" i="1"/>
  <c r="BV233" i="1"/>
  <c r="BN239" i="1"/>
  <c r="BR243" i="1"/>
  <c r="CD236" i="1"/>
  <c r="CD231" i="1"/>
  <c r="BR246" i="1"/>
  <c r="BN226" i="1"/>
  <c r="CD232" i="1"/>
  <c r="BV246" i="1"/>
  <c r="BR231" i="1"/>
  <c r="BM234" i="1"/>
  <c r="BQ228" i="1"/>
  <c r="BU245" i="1"/>
  <c r="BU227" i="1"/>
  <c r="BY244" i="1"/>
  <c r="CC238" i="1"/>
  <c r="CG228" i="1"/>
  <c r="BM231" i="1"/>
  <c r="BQ241" i="1"/>
  <c r="BQ246" i="1"/>
  <c r="BU233" i="1"/>
  <c r="BY239" i="1"/>
  <c r="BY248" i="1"/>
  <c r="CC231" i="1"/>
  <c r="CG241" i="1"/>
  <c r="CG246" i="1"/>
  <c r="CD228" i="1"/>
  <c r="CD245" i="1"/>
  <c r="BM235" i="1"/>
  <c r="BQ227" i="1"/>
  <c r="BY243" i="1"/>
  <c r="CC235" i="1"/>
  <c r="CG227" i="1"/>
  <c r="BM228" i="1"/>
  <c r="BQ243" i="1"/>
  <c r="BU235" i="1"/>
  <c r="CC228" i="1"/>
  <c r="CG243" i="1"/>
  <c r="BQ238" i="1"/>
  <c r="CC227" i="1"/>
  <c r="CC250" i="1" s="1"/>
  <c r="CG240" i="1"/>
  <c r="BY247" i="1"/>
  <c r="CG247" i="1"/>
  <c r="BY249" i="1"/>
  <c r="BN243" i="1"/>
  <c r="BZ248" i="1"/>
  <c r="BN240" i="1"/>
  <c r="BR238" i="1"/>
  <c r="BG226" i="1"/>
  <c r="AP229" i="1"/>
  <c r="BG228" i="1"/>
  <c r="BG234" i="1"/>
  <c r="AM237" i="1"/>
  <c r="AU237" i="1"/>
  <c r="BC237" i="1"/>
  <c r="AG237" i="1"/>
  <c r="AK237" i="1"/>
  <c r="AO237" i="1"/>
  <c r="AS237" i="1"/>
  <c r="AW237" i="1"/>
  <c r="BA237" i="1"/>
  <c r="BE237" i="1"/>
  <c r="BG236" i="1"/>
  <c r="BL213" i="1"/>
  <c r="CB207" i="1"/>
  <c r="BT218" i="1"/>
  <c r="BL218" i="1"/>
  <c r="CF206" i="1"/>
  <c r="CB196" i="1"/>
  <c r="BT212" i="1"/>
  <c r="BP206" i="1"/>
  <c r="BL199" i="1"/>
  <c r="CB210" i="1"/>
  <c r="BX200" i="1"/>
  <c r="BT217" i="1"/>
  <c r="BL216" i="1"/>
  <c r="CF214" i="1"/>
  <c r="BX196" i="1"/>
  <c r="CB195" i="1"/>
  <c r="BP203" i="1"/>
  <c r="BL196" i="1"/>
  <c r="BT216" i="1"/>
  <c r="AC24" i="9"/>
  <c r="AB15" i="9"/>
  <c r="AC8" i="9"/>
  <c r="CF210" i="1"/>
  <c r="BX199" i="1"/>
  <c r="BP210" i="1"/>
  <c r="BL214" i="1"/>
  <c r="CB214" i="1"/>
  <c r="BX204" i="1"/>
  <c r="BT198" i="1"/>
  <c r="BL217" i="1"/>
  <c r="CF202" i="1"/>
  <c r="CB215" i="1"/>
  <c r="BT208" i="1"/>
  <c r="BP202" i="1"/>
  <c r="CB204" i="1"/>
  <c r="BP214" i="1"/>
  <c r="BP205" i="1"/>
  <c r="BX214" i="1"/>
  <c r="CB218" i="1"/>
  <c r="BN219" i="1"/>
  <c r="BZ219" i="1"/>
  <c r="CH219" i="1"/>
  <c r="BL210" i="1"/>
  <c r="CF217" i="1"/>
  <c r="CB209" i="1"/>
  <c r="BX201" i="1"/>
  <c r="BX210" i="1"/>
  <c r="BT202" i="1"/>
  <c r="BP217" i="1"/>
  <c r="BL204" i="1"/>
  <c r="BL211" i="1"/>
  <c r="CF213" i="1"/>
  <c r="CB198" i="1"/>
  <c r="CB203" i="1"/>
  <c r="BX211" i="1"/>
  <c r="BT196" i="1"/>
  <c r="BT205" i="1"/>
  <c r="BP213" i="1"/>
  <c r="BL208" i="1"/>
  <c r="BL215" i="1"/>
  <c r="CF209" i="1"/>
  <c r="CB217" i="1"/>
  <c r="CB199" i="1"/>
  <c r="BX207" i="1"/>
  <c r="BT215" i="1"/>
  <c r="BT201" i="1"/>
  <c r="BP209" i="1"/>
  <c r="BX212" i="1"/>
  <c r="BP196" i="1"/>
  <c r="CF198" i="1"/>
  <c r="BT204" i="1"/>
  <c r="BX203" i="1"/>
  <c r="CF212" i="1"/>
  <c r="BL206" i="1"/>
  <c r="BL200" i="1"/>
  <c r="T19" i="10"/>
  <c r="L19" i="10"/>
  <c r="D19" i="10"/>
  <c r="T23" i="10"/>
  <c r="L23" i="10"/>
  <c r="D23" i="10"/>
  <c r="T27" i="10"/>
  <c r="L27" i="10"/>
  <c r="D27" i="10"/>
  <c r="AG206" i="1"/>
  <c r="BG195" i="1"/>
  <c r="AI206" i="1"/>
  <c r="AM206" i="1"/>
  <c r="AQ206" i="1"/>
  <c r="AU206" i="1"/>
  <c r="AY206" i="1"/>
  <c r="BC206" i="1"/>
  <c r="CB202" i="1"/>
  <c r="BL207" i="1"/>
  <c r="CF201" i="1"/>
  <c r="CB216" i="1"/>
  <c r="BX208" i="1"/>
  <c r="BT200" i="1"/>
  <c r="BT209" i="1"/>
  <c r="BP201" i="1"/>
  <c r="BL201" i="1"/>
  <c r="CF211" i="1"/>
  <c r="CF197" i="1"/>
  <c r="CB205" i="1"/>
  <c r="BX213" i="1"/>
  <c r="BX195" i="1"/>
  <c r="BT203" i="1"/>
  <c r="BP211" i="1"/>
  <c r="BP197" i="1"/>
  <c r="BL205" i="1"/>
  <c r="CF207" i="1"/>
  <c r="CF216" i="1"/>
  <c r="CB201" i="1"/>
  <c r="BX209" i="1"/>
  <c r="BX218" i="1"/>
  <c r="BT199" i="1"/>
  <c r="BP207" i="1"/>
  <c r="BP216" i="1"/>
  <c r="CF203" i="1"/>
  <c r="BX198" i="1"/>
  <c r="BT213" i="1"/>
  <c r="CF205" i="1"/>
  <c r="BT211" i="1"/>
  <c r="BX205" i="1"/>
  <c r="BL212" i="1"/>
  <c r="BD198" i="1"/>
  <c r="AI198" i="1"/>
  <c r="AM198" i="1"/>
  <c r="AQ198" i="1"/>
  <c r="AY198" i="1"/>
  <c r="BC198" i="1"/>
  <c r="AT198" i="1"/>
  <c r="BD206" i="1"/>
  <c r="AH206" i="1"/>
  <c r="CI181" i="1"/>
  <c r="CI180" i="1"/>
  <c r="CI165" i="1"/>
  <c r="CI169" i="1"/>
  <c r="CI187" i="1"/>
  <c r="CI164" i="1"/>
  <c r="CI167" i="1"/>
  <c r="CI174" i="1"/>
  <c r="CI185" i="1"/>
  <c r="CI176" i="1"/>
  <c r="CI177" i="1"/>
  <c r="CI168" i="1"/>
  <c r="BW183" i="1"/>
  <c r="BW165" i="1"/>
  <c r="BW172" i="1"/>
  <c r="BW174" i="1"/>
  <c r="BW182" i="1"/>
  <c r="BW181" i="1"/>
  <c r="BW166" i="1"/>
  <c r="BW168" i="1"/>
  <c r="BW171" i="1"/>
  <c r="BS164" i="1"/>
  <c r="BS181" i="1"/>
  <c r="BS180" i="1"/>
  <c r="BS165" i="1"/>
  <c r="BS184" i="1"/>
  <c r="BS173" i="1"/>
  <c r="BS167" i="1"/>
  <c r="BS174" i="1"/>
  <c r="BS185" i="1"/>
  <c r="BS176" i="1"/>
  <c r="BS177" i="1"/>
  <c r="BS168" i="1"/>
  <c r="BK169" i="1"/>
  <c r="BK172" i="1"/>
  <c r="BK177" i="1"/>
  <c r="BK167" i="1"/>
  <c r="BO169" i="1"/>
  <c r="BS170" i="1"/>
  <c r="BW178" i="1"/>
  <c r="CA179" i="1"/>
  <c r="CE176" i="1"/>
  <c r="BK164" i="1"/>
  <c r="BO184" i="1"/>
  <c r="BS178" i="1"/>
  <c r="BW179" i="1"/>
  <c r="CA169" i="1"/>
  <c r="CE184" i="1"/>
  <c r="BS183" i="1"/>
  <c r="CA167" i="1"/>
  <c r="BO174" i="1"/>
  <c r="CI166" i="1"/>
  <c r="BW164" i="1"/>
  <c r="CI172" i="1"/>
  <c r="CE172" i="1"/>
  <c r="CH186" i="1"/>
  <c r="CH167" i="1"/>
  <c r="CH165" i="1"/>
  <c r="CH169" i="1"/>
  <c r="CH187" i="1"/>
  <c r="CH172" i="1"/>
  <c r="CH178" i="1"/>
  <c r="CD177" i="1"/>
  <c r="CD169" i="1"/>
  <c r="CD175" i="1"/>
  <c r="CD181" i="1"/>
  <c r="CD164" i="1"/>
  <c r="CD180" i="1"/>
  <c r="CD174" i="1"/>
  <c r="BZ186" i="1"/>
  <c r="BZ173" i="1"/>
  <c r="BZ169" i="1"/>
  <c r="BZ181" i="1"/>
  <c r="BZ165" i="1"/>
  <c r="BZ171" i="1"/>
  <c r="BZ172" i="1"/>
  <c r="BZ170" i="1"/>
  <c r="BV173" i="1"/>
  <c r="BV165" i="1"/>
  <c r="BV167" i="1"/>
  <c r="BV177" i="1"/>
  <c r="BV183" i="1"/>
  <c r="BV175" i="1"/>
  <c r="BV179" i="1"/>
  <c r="BV164" i="1"/>
  <c r="BV180" i="1"/>
  <c r="BV166" i="1"/>
  <c r="BV182" i="1"/>
  <c r="BR183" i="1"/>
  <c r="BR187" i="1"/>
  <c r="BR172" i="1"/>
  <c r="BR178" i="1"/>
  <c r="BN186" i="1"/>
  <c r="BN165" i="1"/>
  <c r="BN185" i="1"/>
  <c r="BN175" i="1"/>
  <c r="BN183" i="1"/>
  <c r="BN167" i="1"/>
  <c r="BN177" i="1"/>
  <c r="BN169" i="1"/>
  <c r="BN164" i="1"/>
  <c r="BN180" i="1"/>
  <c r="BN174" i="1"/>
  <c r="BN188" i="1" s="1"/>
  <c r="AC20" i="8"/>
  <c r="AC18" i="8"/>
  <c r="AC16" i="8"/>
  <c r="AC10" i="8"/>
  <c r="AC8" i="8"/>
  <c r="CA166" i="1"/>
  <c r="CA174" i="1"/>
  <c r="CA164" i="1"/>
  <c r="CA181" i="1"/>
  <c r="CA171" i="1"/>
  <c r="CA173" i="1"/>
  <c r="CA187" i="1"/>
  <c r="CA178" i="1"/>
  <c r="CA184" i="1"/>
  <c r="BO166" i="1"/>
  <c r="BO173" i="1"/>
  <c r="BO172" i="1"/>
  <c r="BO175" i="1"/>
  <c r="BO165" i="1"/>
  <c r="BO182" i="1"/>
  <c r="BO170" i="1"/>
  <c r="BO178" i="1"/>
  <c r="BK165" i="1"/>
  <c r="BK168" i="1"/>
  <c r="BO176" i="1"/>
  <c r="BW169" i="1"/>
  <c r="CA170" i="1"/>
  <c r="CE171" i="1"/>
  <c r="CI179" i="1"/>
  <c r="BO179" i="1"/>
  <c r="BO168" i="1"/>
  <c r="BS169" i="1"/>
  <c r="BW186" i="1"/>
  <c r="CA176" i="1"/>
  <c r="CE168" i="1"/>
  <c r="BW180" i="1"/>
  <c r="CE164" i="1"/>
  <c r="BS175" i="1"/>
  <c r="CE183" i="1"/>
  <c r="BO180" i="1"/>
  <c r="CA165" i="1"/>
  <c r="BO167" i="1"/>
  <c r="BO187" i="1"/>
  <c r="BW185" i="1"/>
  <c r="CI184" i="1"/>
  <c r="CE167" i="1"/>
  <c r="CE166" i="1"/>
  <c r="CE173" i="1"/>
  <c r="CE177" i="1"/>
  <c r="CE187" i="1"/>
  <c r="CE175" i="1"/>
  <c r="CE165" i="1"/>
  <c r="CE182" i="1"/>
  <c r="CE170" i="1"/>
  <c r="CE178" i="1"/>
  <c r="BK186" i="1"/>
  <c r="BK171" i="1"/>
  <c r="BK173" i="1"/>
  <c r="BK182" i="1"/>
  <c r="BK180" i="1"/>
  <c r="BK181" i="1"/>
  <c r="BK178" i="1"/>
  <c r="BK184" i="1"/>
  <c r="BK174" i="1"/>
  <c r="BK179" i="1"/>
  <c r="BO171" i="1"/>
  <c r="BS179" i="1"/>
  <c r="BW176" i="1"/>
  <c r="CA177" i="1"/>
  <c r="CE185" i="1"/>
  <c r="CI186" i="1"/>
  <c r="BO186" i="1"/>
  <c r="BS187" i="1"/>
  <c r="BW177" i="1"/>
  <c r="BW170" i="1"/>
  <c r="CE179" i="1"/>
  <c r="CI171" i="1"/>
  <c r="BK187" i="1"/>
  <c r="BW175" i="1"/>
  <c r="CI183" i="1"/>
  <c r="BS166" i="1"/>
  <c r="CE174" i="1"/>
  <c r="BS172" i="1"/>
  <c r="CA183" i="1"/>
  <c r="BS182" i="1"/>
  <c r="CI173" i="1"/>
  <c r="CA175" i="1"/>
  <c r="CG188" i="1"/>
  <c r="BY188" i="1"/>
  <c r="BM188" i="1"/>
  <c r="X11" i="10"/>
  <c r="P11" i="10"/>
  <c r="X15" i="10"/>
  <c r="P15" i="10"/>
  <c r="H15" i="10"/>
  <c r="X19" i="10"/>
  <c r="P19" i="10"/>
  <c r="H19" i="10"/>
  <c r="X23" i="10"/>
  <c r="P23" i="10"/>
  <c r="H23" i="10"/>
  <c r="X27" i="10"/>
  <c r="P27" i="10"/>
  <c r="H27" i="10"/>
  <c r="BF166" i="1"/>
  <c r="AJ167" i="1"/>
  <c r="AR167" i="1"/>
  <c r="AV167" i="1"/>
  <c r="AZ167" i="1"/>
  <c r="BD167" i="1"/>
  <c r="BG165" i="1"/>
  <c r="AH167" i="1"/>
  <c r="AL167" i="1"/>
  <c r="AP167" i="1"/>
  <c r="AT167" i="1"/>
  <c r="AX167" i="1"/>
  <c r="BB167" i="1"/>
  <c r="AH175" i="1"/>
  <c r="AP175" i="1"/>
  <c r="AT175" i="1"/>
  <c r="AX175" i="1"/>
  <c r="BF173" i="1"/>
  <c r="AJ175" i="1"/>
  <c r="AN175" i="1"/>
  <c r="AR175" i="1"/>
  <c r="AV175" i="1"/>
  <c r="AZ175" i="1"/>
  <c r="BD175" i="1"/>
  <c r="BF174" i="1"/>
  <c r="CG149" i="1"/>
  <c r="CG135" i="1"/>
  <c r="CG145" i="1"/>
  <c r="CG151" i="1"/>
  <c r="CG152" i="1"/>
  <c r="CC138" i="1"/>
  <c r="CC135" i="1"/>
  <c r="CC157" i="1" s="1"/>
  <c r="BY139" i="1"/>
  <c r="BY137" i="1"/>
  <c r="BY134" i="1"/>
  <c r="BY156" i="1"/>
  <c r="BQ142" i="1"/>
  <c r="BQ149" i="1"/>
  <c r="BQ136" i="1"/>
  <c r="BQ152" i="1"/>
  <c r="BQ139" i="1"/>
  <c r="BM144" i="1"/>
  <c r="BM154" i="1"/>
  <c r="BM149" i="1"/>
  <c r="BM136" i="1"/>
  <c r="BM151" i="1"/>
  <c r="BM139" i="1"/>
  <c r="BM146" i="1"/>
  <c r="BY142" i="1"/>
  <c r="BY155" i="1"/>
  <c r="BY136" i="1"/>
  <c r="BU134" i="1"/>
  <c r="BU157" i="1" s="1"/>
  <c r="AH136" i="1"/>
  <c r="AL136" i="1"/>
  <c r="AP136" i="1"/>
  <c r="AX136" i="1"/>
  <c r="BB136" i="1"/>
  <c r="BJ141" i="1"/>
  <c r="BJ134" i="1"/>
  <c r="BJ150" i="1"/>
  <c r="BJ147" i="1"/>
  <c r="BJ144" i="1"/>
  <c r="BJ133" i="1"/>
  <c r="CF135" i="1"/>
  <c r="CF136" i="1"/>
  <c r="CF146" i="1"/>
  <c r="CF145" i="1"/>
  <c r="CF142" i="1"/>
  <c r="CB133" i="1"/>
  <c r="CB144" i="1"/>
  <c r="CB148" i="1"/>
  <c r="CB147" i="1"/>
  <c r="CB151" i="1"/>
  <c r="CB135" i="1"/>
  <c r="BX141" i="1"/>
  <c r="BX144" i="1"/>
  <c r="BX140" i="1"/>
  <c r="BX139" i="1"/>
  <c r="BX157" i="1" s="1"/>
  <c r="BT149" i="1"/>
  <c r="BT145" i="1"/>
  <c r="BT137" i="1"/>
  <c r="BT141" i="1"/>
  <c r="BT135" i="1"/>
  <c r="BT143" i="1"/>
  <c r="BT150" i="1"/>
  <c r="BT139" i="1"/>
  <c r="BP135" i="1"/>
  <c r="BP149" i="1"/>
  <c r="BP150" i="1"/>
  <c r="BP147" i="1"/>
  <c r="BP155" i="1"/>
  <c r="BP151" i="1"/>
  <c r="BP145" i="1"/>
  <c r="BL154" i="1"/>
  <c r="BL147" i="1"/>
  <c r="BL144" i="1"/>
  <c r="BL141" i="1"/>
  <c r="BL134" i="1"/>
  <c r="BL150" i="1"/>
  <c r="AF144" i="1"/>
  <c r="AF136" i="1"/>
  <c r="BG133" i="1"/>
  <c r="AK136" i="1"/>
  <c r="AS136" i="1"/>
  <c r="AW136" i="1"/>
  <c r="BA136" i="1"/>
  <c r="BG135" i="1"/>
  <c r="BG141" i="1"/>
  <c r="AK144" i="1"/>
  <c r="AO144" i="1"/>
  <c r="AS144" i="1"/>
  <c r="AW144" i="1"/>
  <c r="BA144" i="1"/>
  <c r="BE144" i="1"/>
  <c r="CC126" i="1"/>
  <c r="CE119" i="1"/>
  <c r="CE110" i="1"/>
  <c r="CE123" i="1"/>
  <c r="CE103" i="1"/>
  <c r="CA110" i="1"/>
  <c r="CA102" i="1"/>
  <c r="CA107" i="1"/>
  <c r="CA121" i="1"/>
  <c r="BW103" i="1"/>
  <c r="BW121" i="1"/>
  <c r="BW105" i="1"/>
  <c r="BW112" i="1"/>
  <c r="BS110" i="1"/>
  <c r="BS115" i="1"/>
  <c r="BS123" i="1"/>
  <c r="BS121" i="1"/>
  <c r="BS105" i="1"/>
  <c r="BS112" i="1"/>
  <c r="BO119" i="1"/>
  <c r="BO103" i="1"/>
  <c r="BO121" i="1"/>
  <c r="BO105" i="1"/>
  <c r="BO112" i="1"/>
  <c r="BK121" i="1"/>
  <c r="BK105" i="1"/>
  <c r="BK112" i="1"/>
  <c r="BG110" i="1"/>
  <c r="CH108" i="1"/>
  <c r="CH125" i="1"/>
  <c r="CH103" i="1"/>
  <c r="CH112" i="1"/>
  <c r="CD109" i="1"/>
  <c r="CD123" i="1"/>
  <c r="CD124" i="1"/>
  <c r="CD102" i="1"/>
  <c r="CD111" i="1"/>
  <c r="CD103" i="1"/>
  <c r="BZ124" i="1"/>
  <c r="BZ106" i="1"/>
  <c r="BZ123" i="1"/>
  <c r="BZ105" i="1"/>
  <c r="BZ110" i="1"/>
  <c r="BZ111" i="1"/>
  <c r="BV118" i="1"/>
  <c r="BV103" i="1"/>
  <c r="BV120" i="1"/>
  <c r="BV125" i="1"/>
  <c r="BR122" i="1"/>
  <c r="BR115" i="1"/>
  <c r="BR108" i="1"/>
  <c r="BR126" i="1" s="1"/>
  <c r="BO122" i="1"/>
  <c r="BS114" i="1"/>
  <c r="BW106" i="1"/>
  <c r="CE122" i="1"/>
  <c r="CI114" i="1"/>
  <c r="CI116" i="1"/>
  <c r="CI109" i="1"/>
  <c r="CI125" i="1"/>
  <c r="CE116" i="1"/>
  <c r="CE109" i="1"/>
  <c r="CE125" i="1"/>
  <c r="CA116" i="1"/>
  <c r="CA109" i="1"/>
  <c r="BW104" i="1"/>
  <c r="BW124" i="1"/>
  <c r="BW125" i="1"/>
  <c r="BS120" i="1"/>
  <c r="BS117" i="1"/>
  <c r="BO116" i="1"/>
  <c r="BO113" i="1"/>
  <c r="BK108" i="1"/>
  <c r="BK109" i="1"/>
  <c r="BK103" i="1"/>
  <c r="BW111" i="1"/>
  <c r="CI111" i="1"/>
  <c r="BK107" i="1"/>
  <c r="CA123" i="1"/>
  <c r="BK115" i="1"/>
  <c r="BW107" i="1"/>
  <c r="BK102" i="1"/>
  <c r="BO102" i="1"/>
  <c r="BS102" i="1"/>
  <c r="BK110" i="1"/>
  <c r="CE102" i="1"/>
  <c r="BS119" i="1"/>
  <c r="CA119" i="1"/>
  <c r="CI119" i="1"/>
  <c r="BG112" i="1"/>
  <c r="BO115" i="1"/>
  <c r="CE115" i="1"/>
  <c r="BO123" i="1"/>
  <c r="CA115" i="1"/>
  <c r="BS118" i="1"/>
  <c r="BW102" i="1"/>
  <c r="BW118" i="1"/>
  <c r="BN125" i="1"/>
  <c r="BN126" i="1" s="1"/>
  <c r="BV121" i="1"/>
  <c r="BU118" i="1"/>
  <c r="BU109" i="1"/>
  <c r="BU126" i="1" s="1"/>
  <c r="AH105" i="1"/>
  <c r="AL105" i="1"/>
  <c r="AP105" i="1"/>
  <c r="AT105" i="1"/>
  <c r="AX105" i="1"/>
  <c r="BB105" i="1"/>
  <c r="BG103" i="1"/>
  <c r="AK105" i="1"/>
  <c r="AO105" i="1"/>
  <c r="AS105" i="1"/>
  <c r="AW105" i="1"/>
  <c r="BA105" i="1"/>
  <c r="BE105" i="1"/>
  <c r="BF104" i="1"/>
  <c r="AL113" i="1"/>
  <c r="AP113" i="1"/>
  <c r="AT113" i="1"/>
  <c r="AX113" i="1"/>
  <c r="BB113" i="1"/>
  <c r="AF113" i="1"/>
  <c r="AJ113" i="1"/>
  <c r="AN113" i="1"/>
  <c r="AR113" i="1"/>
  <c r="AV113" i="1"/>
  <c r="AZ113" i="1"/>
  <c r="BD113" i="1"/>
  <c r="BF112" i="1"/>
  <c r="BR89" i="1"/>
  <c r="BR93" i="1"/>
  <c r="BR71" i="1"/>
  <c r="BR86" i="1"/>
  <c r="BZ74" i="1"/>
  <c r="BZ89" i="1"/>
  <c r="BZ80" i="1"/>
  <c r="BZ79" i="1"/>
  <c r="CD81" i="1"/>
  <c r="BZ92" i="1"/>
  <c r="BV73" i="1"/>
  <c r="CH74" i="1"/>
  <c r="BJ75" i="1"/>
  <c r="BK79" i="1"/>
  <c r="BK89" i="1"/>
  <c r="BK76" i="1"/>
  <c r="BO81" i="1"/>
  <c r="BO90" i="1"/>
  <c r="BO79" i="1"/>
  <c r="BO89" i="1"/>
  <c r="BS81" i="1"/>
  <c r="BS89" i="1"/>
  <c r="BS76" i="1"/>
  <c r="BW88" i="1"/>
  <c r="BW87" i="1"/>
  <c r="BW81" i="1"/>
  <c r="BW92" i="1"/>
  <c r="BW94" i="1"/>
  <c r="CA83" i="1"/>
  <c r="CA74" i="1"/>
  <c r="CA90" i="1"/>
  <c r="CA92" i="1"/>
  <c r="CE87" i="1"/>
  <c r="CE79" i="1"/>
  <c r="CE89" i="1"/>
  <c r="CE78" i="1"/>
  <c r="CE76" i="1"/>
  <c r="CI94" i="1"/>
  <c r="CI79" i="1"/>
  <c r="CI75" i="1"/>
  <c r="BN88" i="1"/>
  <c r="BN94" i="1"/>
  <c r="BN85" i="1"/>
  <c r="BN89" i="1"/>
  <c r="BN84" i="1"/>
  <c r="BN83" i="1"/>
  <c r="CH86" i="1"/>
  <c r="CD75" i="1"/>
  <c r="CD90" i="1"/>
  <c r="BZ78" i="1"/>
  <c r="BZ77" i="1"/>
  <c r="BV76" i="1"/>
  <c r="BV86" i="1"/>
  <c r="BV85" i="1"/>
  <c r="BV83" i="1"/>
  <c r="BR75" i="1"/>
  <c r="BN79" i="1"/>
  <c r="BR87" i="1"/>
  <c r="BJ94" i="1"/>
  <c r="BJ86" i="1"/>
  <c r="CH79" i="1"/>
  <c r="BJ93" i="1"/>
  <c r="CH72" i="1"/>
  <c r="CH94" i="1"/>
  <c r="CH85" i="1"/>
  <c r="CD78" i="1"/>
  <c r="CD72" i="1"/>
  <c r="CD77" i="1"/>
  <c r="CD93" i="1"/>
  <c r="BZ82" i="1"/>
  <c r="BZ83" i="1"/>
  <c r="BZ76" i="1"/>
  <c r="BZ94" i="1"/>
  <c r="BV80" i="1"/>
  <c r="BV84" i="1"/>
  <c r="BV71" i="1"/>
  <c r="BV75" i="1"/>
  <c r="BV92" i="1"/>
  <c r="BJ79" i="1"/>
  <c r="BR82" i="1"/>
  <c r="BN86" i="1"/>
  <c r="BN71" i="1"/>
  <c r="BJ92" i="1"/>
  <c r="BJ89" i="1"/>
  <c r="BR78" i="1"/>
  <c r="BN74" i="1"/>
  <c r="BJ74" i="1"/>
  <c r="BR85" i="1"/>
  <c r="BN80" i="1"/>
  <c r="CH76" i="1"/>
  <c r="CD84" i="1"/>
  <c r="BR73" i="1"/>
  <c r="BJ84" i="1"/>
  <c r="BR84" i="1"/>
  <c r="CH82" i="1"/>
  <c r="BJ88" i="1"/>
  <c r="CD80" i="1"/>
  <c r="BR76" i="1"/>
  <c r="BR90" i="1"/>
  <c r="BZ88" i="1"/>
  <c r="BR92" i="1"/>
  <c r="BZ84" i="1"/>
  <c r="AT82" i="1"/>
  <c r="BF80" i="1"/>
  <c r="BL90" i="1"/>
  <c r="BL89" i="1"/>
  <c r="BL95" i="1" s="1"/>
  <c r="BP80" i="1"/>
  <c r="BP84" i="1"/>
  <c r="BP76" i="1"/>
  <c r="BP77" i="1"/>
  <c r="BT76" i="1"/>
  <c r="BT85" i="1"/>
  <c r="BX84" i="1"/>
  <c r="BX88" i="1"/>
  <c r="BF73" i="1"/>
  <c r="BJ72" i="1"/>
  <c r="BJ76" i="1"/>
  <c r="BJ90" i="1"/>
  <c r="BJ71" i="1"/>
  <c r="BJ81" i="1"/>
  <c r="CH88" i="1"/>
  <c r="CH81" i="1"/>
  <c r="CD71" i="1"/>
  <c r="CD86" i="1"/>
  <c r="BZ72" i="1"/>
  <c r="BZ93" i="1"/>
  <c r="BV74" i="1"/>
  <c r="BV87" i="1"/>
  <c r="BJ91" i="1"/>
  <c r="BR91" i="1"/>
  <c r="BJ85" i="1"/>
  <c r="BN82" i="1"/>
  <c r="CD74" i="1"/>
  <c r="BN90" i="1"/>
  <c r="BR80" i="1"/>
  <c r="BZ73" i="1"/>
  <c r="CH91" i="1"/>
  <c r="CH78" i="1"/>
  <c r="CH75" i="1"/>
  <c r="CH73" i="1"/>
  <c r="CH89" i="1"/>
  <c r="CD82" i="1"/>
  <c r="CD83" i="1"/>
  <c r="CD76" i="1"/>
  <c r="CD94" i="1"/>
  <c r="BZ91" i="1"/>
  <c r="BZ87" i="1"/>
  <c r="BZ85" i="1"/>
  <c r="BV88" i="1"/>
  <c r="BV77" i="1"/>
  <c r="BV82" i="1"/>
  <c r="BV90" i="1"/>
  <c r="BJ83" i="1"/>
  <c r="BR83" i="1"/>
  <c r="BN87" i="1"/>
  <c r="BJ73" i="1"/>
  <c r="BT95" i="1"/>
  <c r="BR79" i="1"/>
  <c r="BN92" i="1"/>
  <c r="BN75" i="1"/>
  <c r="BV89" i="1"/>
  <c r="BJ82" i="1"/>
  <c r="BR77" i="1"/>
  <c r="BN72" i="1"/>
  <c r="CD73" i="1"/>
  <c r="BN77" i="1"/>
  <c r="CD88" i="1"/>
  <c r="BR72" i="1"/>
  <c r="CA75" i="1"/>
  <c r="CI84" i="1"/>
  <c r="BW72" i="1"/>
  <c r="BW84" i="1"/>
  <c r="BO72" i="1"/>
  <c r="CE77" i="1"/>
  <c r="CA80" i="1"/>
  <c r="BZ81" i="1"/>
  <c r="CH71" i="1"/>
  <c r="BS72" i="1"/>
  <c r="BS95" i="1" s="1"/>
  <c r="BN81" i="1"/>
  <c r="BW79" i="1"/>
  <c r="BW95" i="1" s="1"/>
  <c r="BN73" i="1"/>
  <c r="CI76" i="1"/>
  <c r="BK92" i="1"/>
  <c r="CI82" i="1"/>
  <c r="CI95" i="1" s="1"/>
  <c r="CE83" i="1"/>
  <c r="BN93" i="1"/>
  <c r="CA89" i="1"/>
  <c r="CH87" i="1"/>
  <c r="BF72" i="1"/>
  <c r="AM74" i="1"/>
  <c r="AU74" i="1"/>
  <c r="AY74" i="1"/>
  <c r="BC74" i="1"/>
  <c r="AH74" i="1"/>
  <c r="AL74" i="1"/>
  <c r="AP74" i="1"/>
  <c r="AT74" i="1"/>
  <c r="AX74" i="1"/>
  <c r="BG73" i="1"/>
  <c r="AM82" i="1"/>
  <c r="AQ82" i="1"/>
  <c r="AY82" i="1"/>
  <c r="BC82" i="1"/>
  <c r="AK82" i="1"/>
  <c r="AO82" i="1"/>
  <c r="AS82" i="1"/>
  <c r="AW82" i="1"/>
  <c r="BA82" i="1"/>
  <c r="BE82" i="1"/>
  <c r="BL47" i="1"/>
  <c r="BL49" i="1"/>
  <c r="BL58" i="1"/>
  <c r="BL45" i="1"/>
  <c r="BL46" i="1"/>
  <c r="BL51" i="1"/>
  <c r="BL40" i="1"/>
  <c r="BL50" i="1"/>
  <c r="BL62" i="1"/>
  <c r="BL59" i="1"/>
  <c r="BL42" i="1"/>
  <c r="BL43" i="1"/>
  <c r="BL41" i="1"/>
  <c r="BL61" i="1"/>
  <c r="BL52" i="1"/>
  <c r="BL56" i="1"/>
  <c r="BL44" i="1"/>
  <c r="BL63" i="1"/>
  <c r="CB62" i="1"/>
  <c r="CB40" i="1"/>
  <c r="CB48" i="1"/>
  <c r="CB55" i="1"/>
  <c r="CB54" i="1"/>
  <c r="CB42" i="1"/>
  <c r="CB53" i="1"/>
  <c r="CB46" i="1"/>
  <c r="CB45" i="1"/>
  <c r="CB56" i="1"/>
  <c r="CB51" i="1"/>
  <c r="CB60" i="1"/>
  <c r="CB61" i="1"/>
  <c r="CB50" i="1"/>
  <c r="CB52" i="1"/>
  <c r="BX49" i="1"/>
  <c r="CB59" i="1"/>
  <c r="BT46" i="1"/>
  <c r="BP52" i="1"/>
  <c r="CB41" i="1"/>
  <c r="BL57" i="1"/>
  <c r="BT49" i="1"/>
  <c r="BT61" i="1"/>
  <c r="BT59" i="1"/>
  <c r="BT42" i="1"/>
  <c r="BT43" i="1"/>
  <c r="BT41" i="1"/>
  <c r="BT60" i="1"/>
  <c r="BT52" i="1"/>
  <c r="BT56" i="1"/>
  <c r="BT63" i="1"/>
  <c r="BT57" i="1"/>
  <c r="BT62" i="1"/>
  <c r="BT50" i="1"/>
  <c r="BT48" i="1"/>
  <c r="CF63" i="1"/>
  <c r="CF57" i="1"/>
  <c r="CF47" i="1"/>
  <c r="CF40" i="1"/>
  <c r="CF43" i="1"/>
  <c r="CF58" i="1"/>
  <c r="CF45" i="1"/>
  <c r="CF49" i="1"/>
  <c r="CF41" i="1"/>
  <c r="CF56" i="1"/>
  <c r="CF51" i="1"/>
  <c r="CF48" i="1"/>
  <c r="CF59" i="1"/>
  <c r="CF42" i="1"/>
  <c r="CF50" i="1"/>
  <c r="CF46" i="1"/>
  <c r="CF54" i="1"/>
  <c r="CF55" i="1"/>
  <c r="CF53" i="1"/>
  <c r="BP44" i="1"/>
  <c r="CJ43" i="1"/>
  <c r="CF61" i="1"/>
  <c r="BX44" i="1"/>
  <c r="CF52" i="1"/>
  <c r="CB63" i="1"/>
  <c r="BT47" i="1"/>
  <c r="BT55" i="1"/>
  <c r="BP51" i="1"/>
  <c r="BP49" i="1"/>
  <c r="BP59" i="1"/>
  <c r="BL55" i="1"/>
  <c r="CF60" i="1"/>
  <c r="BX60" i="1"/>
  <c r="BT44" i="1"/>
  <c r="BP56" i="1"/>
  <c r="BP55" i="1"/>
  <c r="BP54" i="1"/>
  <c r="BP43" i="1"/>
  <c r="BP53" i="1"/>
  <c r="BP61" i="1"/>
  <c r="BP60" i="1"/>
  <c r="BP40" i="1"/>
  <c r="BP46" i="1"/>
  <c r="BP58" i="1"/>
  <c r="BP45" i="1"/>
  <c r="BP50" i="1"/>
  <c r="BP57" i="1"/>
  <c r="BP63" i="1"/>
  <c r="BX43" i="1"/>
  <c r="BX55" i="1"/>
  <c r="BX41" i="1"/>
  <c r="BX58" i="1"/>
  <c r="BX45" i="1"/>
  <c r="BX50" i="1"/>
  <c r="BX48" i="1"/>
  <c r="BX46" i="1"/>
  <c r="BX59" i="1"/>
  <c r="BX42" i="1"/>
  <c r="BX61" i="1"/>
  <c r="BX57" i="1"/>
  <c r="BX51" i="1"/>
  <c r="BX47" i="1"/>
  <c r="D8" i="11"/>
  <c r="G8" i="11" s="1"/>
  <c r="CJ51" i="1"/>
  <c r="CJ61" i="1"/>
  <c r="CJ63" i="1"/>
  <c r="CF62" i="1"/>
  <c r="BL54" i="1"/>
  <c r="CF44" i="1"/>
  <c r="CB49" i="1"/>
  <c r="CB43" i="1"/>
  <c r="BX53" i="1"/>
  <c r="BT51" i="1"/>
  <c r="BT45" i="1"/>
  <c r="BP47" i="1"/>
  <c r="BP62" i="1"/>
  <c r="BL48" i="1"/>
  <c r="BL53" i="1"/>
  <c r="BX40" i="1"/>
  <c r="BX63" i="1"/>
  <c r="BT40" i="1"/>
  <c r="BU54" i="1"/>
  <c r="BQ54" i="1"/>
  <c r="BM54" i="1"/>
  <c r="BU52" i="1"/>
  <c r="BQ43" i="1"/>
  <c r="BQ60" i="1"/>
  <c r="BM52" i="1"/>
  <c r="BU49" i="1"/>
  <c r="BQ41" i="1"/>
  <c r="BU63" i="1"/>
  <c r="BQ62" i="1"/>
  <c r="BM49" i="1"/>
  <c r="BM64" i="1" s="1"/>
  <c r="BQ45" i="1"/>
  <c r="BU48" i="1"/>
  <c r="CG62" i="1"/>
  <c r="CG45" i="1"/>
  <c r="CC47" i="1"/>
  <c r="BY50" i="1"/>
  <c r="BJ64" i="1"/>
  <c r="CG58" i="1"/>
  <c r="CG41" i="1"/>
  <c r="CC51" i="1"/>
  <c r="BY62" i="1"/>
  <c r="BY45" i="1"/>
  <c r="CC59" i="1"/>
  <c r="CG56" i="1"/>
  <c r="CC49" i="1"/>
  <c r="BU47" i="1"/>
  <c r="CG55" i="1"/>
  <c r="BU40" i="1"/>
  <c r="BU64" i="1" s="1"/>
  <c r="CC41" i="1"/>
  <c r="CC64" i="1" s="1"/>
  <c r="CG59" i="1"/>
  <c r="BF10" i="1"/>
  <c r="BV18" i="1"/>
  <c r="BJ14" i="1"/>
  <c r="BV12" i="1"/>
  <c r="BV11" i="1"/>
  <c r="BG9" i="1"/>
  <c r="BG12" i="1" s="1"/>
  <c r="AR12" i="1"/>
  <c r="AN12" i="1"/>
  <c r="AJ12" i="1"/>
  <c r="AF12" i="1"/>
  <c r="BS30" i="1"/>
  <c r="CE14" i="1"/>
  <c r="CE15" i="1"/>
  <c r="BV30" i="1"/>
  <c r="BZ28" i="1"/>
  <c r="BZ14" i="1"/>
  <c r="BW11" i="1"/>
  <c r="CA19" i="1"/>
  <c r="BW30" i="1"/>
  <c r="AS12" i="1"/>
  <c r="AO12" i="1"/>
  <c r="AK12" i="1"/>
  <c r="AG12" i="1"/>
  <c r="BR9" i="1"/>
  <c r="CH10" i="1"/>
  <c r="CD11" i="1"/>
  <c r="BN13" i="1"/>
  <c r="CE31" i="1"/>
  <c r="BJ31" i="1"/>
  <c r="BJ21" i="1"/>
  <c r="BN21" i="1"/>
  <c r="BV16" i="1"/>
  <c r="CD16" i="1"/>
  <c r="BN24" i="1"/>
  <c r="CF26" i="1"/>
  <c r="CF32" i="1"/>
  <c r="CF15" i="1"/>
  <c r="CB16" i="1"/>
  <c r="CB21" i="1"/>
  <c r="BX27" i="1"/>
  <c r="BX31" i="1"/>
  <c r="BT20" i="1"/>
  <c r="BP26" i="1"/>
  <c r="BP13" i="1"/>
  <c r="BL24" i="1"/>
  <c r="BL23" i="1"/>
  <c r="BM33" i="1"/>
  <c r="CB27" i="1"/>
  <c r="BP20" i="1"/>
  <c r="BO30" i="1"/>
  <c r="BW26" i="1"/>
  <c r="BW16" i="1"/>
  <c r="BL11" i="1"/>
  <c r="BL14" i="1"/>
  <c r="BO11" i="1"/>
  <c r="BZ19" i="1"/>
  <c r="BJ13" i="1"/>
  <c r="CH28" i="1"/>
  <c r="BV9" i="1"/>
  <c r="BJ16" i="1"/>
  <c r="BQ33" i="1"/>
  <c r="BS23" i="1"/>
  <c r="BZ21" i="1"/>
  <c r="BF9" i="1"/>
  <c r="AT12" i="1"/>
  <c r="AP12" i="1"/>
  <c r="AL12" i="1"/>
  <c r="AH12" i="1"/>
  <c r="CI26" i="1"/>
  <c r="CI11" i="1"/>
  <c r="CI19" i="1"/>
  <c r="CI27" i="1"/>
  <c r="CI9" i="1"/>
  <c r="BS12" i="1"/>
  <c r="CI24" i="1"/>
  <c r="CA18" i="1"/>
  <c r="BO13" i="1"/>
  <c r="CE29" i="1"/>
  <c r="BO32" i="1"/>
  <c r="CE18" i="1"/>
  <c r="BK25" i="1"/>
  <c r="BO20" i="1"/>
  <c r="CI23" i="1"/>
  <c r="BS13" i="1"/>
  <c r="BL31" i="1"/>
  <c r="BL25" i="1"/>
  <c r="BL10" i="1"/>
  <c r="BL9" i="1"/>
  <c r="BP10" i="1"/>
  <c r="BP27" i="1"/>
  <c r="BP12" i="1"/>
  <c r="BP25" i="1"/>
  <c r="BT12" i="1"/>
  <c r="BT14" i="1"/>
  <c r="BT28" i="1"/>
  <c r="BT22" i="1"/>
  <c r="BX19" i="1"/>
  <c r="BX16" i="1"/>
  <c r="BX21" i="1"/>
  <c r="BX17" i="1"/>
  <c r="BX10" i="1"/>
  <c r="BX28" i="1"/>
  <c r="BX23" i="1"/>
  <c r="CB22" i="1"/>
  <c r="CB18" i="1"/>
  <c r="CB24" i="1"/>
  <c r="CB32" i="1"/>
  <c r="CF22" i="1"/>
  <c r="CF29" i="1"/>
  <c r="CF12" i="1"/>
  <c r="CF11" i="1"/>
  <c r="CF30" i="1"/>
  <c r="BD12" i="1"/>
  <c r="AZ12" i="1"/>
  <c r="AV12" i="1"/>
  <c r="BS29" i="1"/>
  <c r="BS32" i="1"/>
  <c r="BS28" i="1"/>
  <c r="BS9" i="1"/>
  <c r="BS11" i="1"/>
  <c r="BS27" i="1"/>
  <c r="CA14" i="1"/>
  <c r="CA15" i="1"/>
  <c r="BO10" i="1"/>
  <c r="CI14" i="1"/>
  <c r="CE26" i="1"/>
  <c r="BS10" i="1"/>
  <c r="CF25" i="1"/>
  <c r="CB12" i="1"/>
  <c r="BT21" i="1"/>
  <c r="BP32" i="1"/>
  <c r="CE9" i="1"/>
  <c r="CA30" i="1"/>
  <c r="BS17" i="1"/>
  <c r="BO27" i="1"/>
  <c r="CI29" i="1"/>
  <c r="CE28" i="1"/>
  <c r="CA21" i="1"/>
  <c r="BS22" i="1"/>
  <c r="BO24" i="1"/>
  <c r="BL28" i="1"/>
  <c r="BX26" i="1"/>
  <c r="BP14" i="1"/>
  <c r="CB19" i="1"/>
  <c r="BX15" i="1"/>
  <c r="BL22" i="1"/>
  <c r="CB17" i="1"/>
  <c r="BP19" i="1"/>
  <c r="BS15" i="1"/>
  <c r="BK17" i="1"/>
  <c r="CI16" i="1"/>
  <c r="BY33" i="1"/>
  <c r="BS24" i="1"/>
  <c r="BK32" i="1"/>
  <c r="BW10" i="1"/>
  <c r="CB10" i="1"/>
  <c r="BL26" i="1"/>
  <c r="BP21" i="1"/>
  <c r="CB29" i="1"/>
  <c r="BE12" i="1"/>
  <c r="BA12" i="1"/>
  <c r="AW12" i="1"/>
  <c r="BK19" i="1"/>
  <c r="BK23" i="1"/>
  <c r="BO31" i="1"/>
  <c r="BO15" i="1"/>
  <c r="BO17" i="1"/>
  <c r="CE21" i="1"/>
  <c r="CE17" i="1"/>
  <c r="CE30" i="1"/>
  <c r="CE11" i="1"/>
  <c r="BW28" i="1"/>
  <c r="BW22" i="1"/>
  <c r="CA16" i="1"/>
  <c r="BW31" i="1"/>
  <c r="BU33" i="1"/>
  <c r="CF24" i="1"/>
  <c r="BX13" i="1"/>
  <c r="BT9" i="1"/>
  <c r="BL12" i="1"/>
  <c r="CE23" i="1"/>
  <c r="BS26" i="1"/>
  <c r="BO18" i="1"/>
  <c r="BW29" i="1"/>
  <c r="BW19" i="1"/>
  <c r="CA13" i="1"/>
  <c r="CI17" i="1"/>
  <c r="CE25" i="1"/>
  <c r="CA9" i="1"/>
  <c r="BS20" i="1"/>
  <c r="BO22" i="1"/>
  <c r="CB30" i="1"/>
  <c r="BX22" i="1"/>
  <c r="BP24" i="1"/>
  <c r="CF19" i="1"/>
  <c r="BT18" i="1"/>
  <c r="BX20" i="1"/>
  <c r="BL29" i="1"/>
  <c r="BX30" i="1"/>
  <c r="BP29" i="1"/>
  <c r="BO21" i="1"/>
  <c r="CI25" i="1"/>
  <c r="BW24" i="1"/>
  <c r="BK9" i="1"/>
  <c r="CE27" i="1"/>
  <c r="BW27" i="1"/>
  <c r="CA17" i="1"/>
  <c r="BT26" i="1"/>
  <c r="BL15" i="1"/>
  <c r="BX9" i="1"/>
  <c r="CE10" i="1"/>
  <c r="BK31" i="1"/>
  <c r="BR28" i="1"/>
  <c r="BR30" i="1"/>
  <c r="BR15" i="1"/>
  <c r="BR26" i="1"/>
  <c r="CD24" i="1"/>
  <c r="CD14" i="1"/>
  <c r="CD29" i="1"/>
  <c r="CH27" i="1"/>
  <c r="CH15" i="1"/>
  <c r="BF12" i="1"/>
  <c r="BB12" i="1"/>
  <c r="AX12" i="1"/>
  <c r="AC60" i="9"/>
  <c r="AQ20" i="1"/>
  <c r="AA28" i="10"/>
  <c r="S28" i="10"/>
  <c r="K28" i="10"/>
  <c r="C28" i="10"/>
  <c r="BB20" i="1"/>
  <c r="AL20" i="1"/>
  <c r="CF963" i="1"/>
  <c r="BS963" i="1"/>
  <c r="BZ963" i="1"/>
  <c r="CD963" i="1"/>
  <c r="CH963" i="1"/>
  <c r="BG950" i="1"/>
  <c r="AL942" i="1"/>
  <c r="BN963" i="1"/>
  <c r="AB963" i="1"/>
  <c r="CJ945" i="1" s="1"/>
  <c r="BR963" i="1"/>
  <c r="AC963" i="1"/>
  <c r="CE919" i="1"/>
  <c r="BG910" i="1"/>
  <c r="AK919" i="1"/>
  <c r="AO919" i="1"/>
  <c r="AS919" i="1"/>
  <c r="AW919" i="1"/>
  <c r="BA919" i="1"/>
  <c r="BE919" i="1"/>
  <c r="CA919" i="1"/>
  <c r="CA922" i="1"/>
  <c r="BU932" i="1"/>
  <c r="BJ932" i="1"/>
  <c r="AT911" i="1"/>
  <c r="BB911" i="1"/>
  <c r="BF916" i="1"/>
  <c r="AN919" i="1"/>
  <c r="BD919" i="1"/>
  <c r="BG942" i="1"/>
  <c r="BO910" i="1"/>
  <c r="AF911" i="1"/>
  <c r="CG879" i="1"/>
  <c r="BU885" i="1"/>
  <c r="BM896" i="1"/>
  <c r="BM894" i="1"/>
  <c r="CC877" i="1"/>
  <c r="BU882" i="1"/>
  <c r="BY880" i="1"/>
  <c r="BY878" i="1"/>
  <c r="BM898" i="1"/>
  <c r="CC889" i="1"/>
  <c r="BU896" i="1"/>
  <c r="BQ891" i="1"/>
  <c r="CG885" i="1"/>
  <c r="BY885" i="1"/>
  <c r="BM884" i="1"/>
  <c r="BJ901" i="1"/>
  <c r="CG887" i="1"/>
  <c r="BU877" i="1"/>
  <c r="BY893" i="1"/>
  <c r="BG877" i="1"/>
  <c r="AJ880" i="1"/>
  <c r="AZ880" i="1"/>
  <c r="BG879" i="1"/>
  <c r="BG885" i="1"/>
  <c r="AO888" i="1"/>
  <c r="AS888" i="1"/>
  <c r="BA888" i="1"/>
  <c r="AI888" i="1"/>
  <c r="AM888" i="1"/>
  <c r="AU888" i="1"/>
  <c r="AY888" i="1"/>
  <c r="BC888" i="1"/>
  <c r="BG887" i="1"/>
  <c r="CC896" i="1"/>
  <c r="BQ879" i="1"/>
  <c r="BU884" i="1"/>
  <c r="BM883" i="1"/>
  <c r="CC891" i="1"/>
  <c r="CC893" i="1"/>
  <c r="BU886" i="1"/>
  <c r="CC887" i="1"/>
  <c r="BU899" i="1"/>
  <c r="AH880" i="1"/>
  <c r="AL880" i="1"/>
  <c r="AT880" i="1"/>
  <c r="AX880" i="1"/>
  <c r="BB880" i="1"/>
  <c r="AC26" i="9"/>
  <c r="AC22" i="9"/>
  <c r="CE853" i="1"/>
  <c r="CE869" i="1"/>
  <c r="CI855" i="1"/>
  <c r="BW851" i="1"/>
  <c r="BK857" i="1"/>
  <c r="BS855" i="1"/>
  <c r="CE861" i="1"/>
  <c r="CE847" i="1"/>
  <c r="CI864" i="1"/>
  <c r="BW850" i="1"/>
  <c r="BL870" i="1"/>
  <c r="CA851" i="1"/>
  <c r="BS863" i="1"/>
  <c r="BS856" i="1"/>
  <c r="BO862" i="1"/>
  <c r="BY870" i="1"/>
  <c r="BM870" i="1"/>
  <c r="BW853" i="1"/>
  <c r="CA861" i="1"/>
  <c r="AN849" i="1"/>
  <c r="BD849" i="1"/>
  <c r="BG848" i="1"/>
  <c r="AG857" i="1"/>
  <c r="AK857" i="1"/>
  <c r="AO857" i="1"/>
  <c r="AS857" i="1"/>
  <c r="AW857" i="1"/>
  <c r="BE857" i="1"/>
  <c r="BG855" i="1"/>
  <c r="AQ857" i="1"/>
  <c r="AY857" i="1"/>
  <c r="BC857" i="1"/>
  <c r="BS850" i="1"/>
  <c r="BO856" i="1"/>
  <c r="CI858" i="1"/>
  <c r="BS866" i="1"/>
  <c r="BT870" i="1"/>
  <c r="CA856" i="1"/>
  <c r="CE846" i="1"/>
  <c r="BR870" i="1"/>
  <c r="BK852" i="1"/>
  <c r="BW862" i="1"/>
  <c r="CD870" i="1"/>
  <c r="BW866" i="1"/>
  <c r="BK862" i="1"/>
  <c r="BF846" i="1"/>
  <c r="AH849" i="1"/>
  <c r="AL849" i="1"/>
  <c r="AP849" i="1"/>
  <c r="AT849" i="1"/>
  <c r="AX849" i="1"/>
  <c r="AP857" i="1"/>
  <c r="AT857" i="1"/>
  <c r="BF855" i="1"/>
  <c r="BM830" i="1"/>
  <c r="BX839" i="1"/>
  <c r="CG829" i="1"/>
  <c r="CG838" i="1"/>
  <c r="BU818" i="1"/>
  <c r="AI826" i="1"/>
  <c r="BF816" i="1"/>
  <c r="AJ818" i="1"/>
  <c r="AR818" i="1"/>
  <c r="AZ818" i="1"/>
  <c r="AM818" i="1"/>
  <c r="AQ818" i="1"/>
  <c r="AU818" i="1"/>
  <c r="AY818" i="1"/>
  <c r="BC818" i="1"/>
  <c r="AH818" i="1"/>
  <c r="AX818" i="1"/>
  <c r="AI787" i="1"/>
  <c r="BO795" i="1"/>
  <c r="BS789" i="1"/>
  <c r="BK790" i="1"/>
  <c r="CI799" i="1"/>
  <c r="BS804" i="1"/>
  <c r="CI786" i="1"/>
  <c r="CE793" i="1"/>
  <c r="CA785" i="1"/>
  <c r="BS790" i="1"/>
  <c r="BO789" i="1"/>
  <c r="BK785" i="1"/>
  <c r="BW801" i="1"/>
  <c r="CE806" i="1"/>
  <c r="CI791" i="1"/>
  <c r="CI785" i="1"/>
  <c r="BF794" i="1"/>
  <c r="BF784" i="1"/>
  <c r="BS799" i="1"/>
  <c r="BW806" i="1"/>
  <c r="CI802" i="1"/>
  <c r="CE786" i="1"/>
  <c r="BW791" i="1"/>
  <c r="BS798" i="1"/>
  <c r="BO786" i="1"/>
  <c r="CE803" i="1"/>
  <c r="AC777" i="1"/>
  <c r="BM771" i="1"/>
  <c r="BQ760" i="1"/>
  <c r="BU768" i="1"/>
  <c r="BY774" i="1"/>
  <c r="BY769" i="1"/>
  <c r="CC763" i="1"/>
  <c r="CG768" i="1"/>
  <c r="BM769" i="1"/>
  <c r="BM758" i="1"/>
  <c r="BQ757" i="1"/>
  <c r="BU771" i="1"/>
  <c r="BU776" i="1"/>
  <c r="BY759" i="1"/>
  <c r="CC769" i="1"/>
  <c r="CC758" i="1"/>
  <c r="CG760" i="1"/>
  <c r="CG762" i="1"/>
  <c r="CC761" i="1"/>
  <c r="BY764" i="1"/>
  <c r="BU763" i="1"/>
  <c r="BQ762" i="1"/>
  <c r="BM761" i="1"/>
  <c r="BM775" i="1"/>
  <c r="CC756" i="1"/>
  <c r="BQ773" i="1"/>
  <c r="BY768" i="1"/>
  <c r="CC762" i="1"/>
  <c r="BU761" i="1"/>
  <c r="BM754" i="1"/>
  <c r="CC757" i="1"/>
  <c r="BU754" i="1"/>
  <c r="BU756" i="1"/>
  <c r="BY758" i="1"/>
  <c r="BY767" i="1"/>
  <c r="BM765" i="1"/>
  <c r="CC765" i="1"/>
  <c r="CK765" i="1"/>
  <c r="BM763" i="1"/>
  <c r="BM774" i="1"/>
  <c r="BQ763" i="1"/>
  <c r="BU773" i="1"/>
  <c r="BY757" i="1"/>
  <c r="CC767" i="1"/>
  <c r="CC774" i="1"/>
  <c r="CG771" i="1"/>
  <c r="BM753" i="1"/>
  <c r="BM776" i="1"/>
  <c r="BQ775" i="1"/>
  <c r="BU755" i="1"/>
  <c r="BU762" i="1"/>
  <c r="BY762" i="1"/>
  <c r="CC753" i="1"/>
  <c r="CC776" i="1"/>
  <c r="CG763" i="1"/>
  <c r="CC759" i="1"/>
  <c r="BY754" i="1"/>
  <c r="BU772" i="1"/>
  <c r="BQ759" i="1"/>
  <c r="BM759" i="1"/>
  <c r="BQ769" i="1"/>
  <c r="CC775" i="1"/>
  <c r="BQ764" i="1"/>
  <c r="BY763" i="1"/>
  <c r="CG776" i="1"/>
  <c r="BM764" i="1"/>
  <c r="BY765" i="1"/>
  <c r="BQ776" i="1"/>
  <c r="CG766" i="1"/>
  <c r="CC768" i="1"/>
  <c r="CC754" i="1"/>
  <c r="CG758" i="1"/>
  <c r="BM757" i="1"/>
  <c r="BY760" i="1"/>
  <c r="AJ756" i="1"/>
  <c r="BG753" i="1"/>
  <c r="AK756" i="1"/>
  <c r="AO756" i="1"/>
  <c r="AS756" i="1"/>
  <c r="AW756" i="1"/>
  <c r="BA756" i="1"/>
  <c r="BE756" i="1"/>
  <c r="BG755" i="1"/>
  <c r="AM756" i="1"/>
  <c r="AQ756" i="1"/>
  <c r="AU756" i="1"/>
  <c r="AY756" i="1"/>
  <c r="BC756" i="1"/>
  <c r="AG764" i="1"/>
  <c r="AO764" i="1"/>
  <c r="AW764" i="1"/>
  <c r="BE764" i="1"/>
  <c r="BG762" i="1"/>
  <c r="AM764" i="1"/>
  <c r="AQ764" i="1"/>
  <c r="AU764" i="1"/>
  <c r="AY764" i="1"/>
  <c r="BC764" i="1"/>
  <c r="BG763" i="1"/>
  <c r="CK769" i="1"/>
  <c r="CK761" i="1"/>
  <c r="BM766" i="1"/>
  <c r="BQ772" i="1"/>
  <c r="BQ753" i="1"/>
  <c r="BU757" i="1"/>
  <c r="BY755" i="1"/>
  <c r="CC770" i="1"/>
  <c r="CG775" i="1"/>
  <c r="CG755" i="1"/>
  <c r="BM768" i="1"/>
  <c r="BQ770" i="1"/>
  <c r="BQ765" i="1"/>
  <c r="BU770" i="1"/>
  <c r="BY772" i="1"/>
  <c r="BY753" i="1"/>
  <c r="CC772" i="1"/>
  <c r="CG770" i="1"/>
  <c r="CG773" i="1"/>
  <c r="CC766" i="1"/>
  <c r="BY773" i="1"/>
  <c r="BU764" i="1"/>
  <c r="BQ771" i="1"/>
  <c r="BM762" i="1"/>
  <c r="BU758" i="1"/>
  <c r="CG767" i="1"/>
  <c r="BU759" i="1"/>
  <c r="CG769" i="1"/>
  <c r="BU769" i="1"/>
  <c r="CG772" i="1"/>
  <c r="CG753" i="1"/>
  <c r="BG761" i="1"/>
  <c r="BP746" i="1"/>
  <c r="BL746" i="1"/>
  <c r="BR746" i="1"/>
  <c r="BF722" i="1"/>
  <c r="BG725" i="1"/>
  <c r="AJ725" i="1"/>
  <c r="AN725" i="1"/>
  <c r="AR725" i="1"/>
  <c r="AV725" i="1"/>
  <c r="AZ725" i="1"/>
  <c r="BD725" i="1"/>
  <c r="BF732" i="1"/>
  <c r="BF733" i="1" s="1"/>
  <c r="BX715" i="1"/>
  <c r="BK700" i="1"/>
  <c r="BO709" i="1"/>
  <c r="BS695" i="1"/>
  <c r="BW693" i="1"/>
  <c r="BW711" i="1"/>
  <c r="CA703" i="1"/>
  <c r="CE693" i="1"/>
  <c r="CI698" i="1"/>
  <c r="BK699" i="1"/>
  <c r="BK698" i="1"/>
  <c r="BK708" i="1"/>
  <c r="BO705" i="1"/>
  <c r="BS710" i="1"/>
  <c r="BW697" i="1"/>
  <c r="CA706" i="1"/>
  <c r="CA691" i="1"/>
  <c r="CE696" i="1"/>
  <c r="CI707" i="1"/>
  <c r="BK701" i="1"/>
  <c r="BS712" i="1"/>
  <c r="BW704" i="1"/>
  <c r="CA696" i="1"/>
  <c r="CE692" i="1"/>
  <c r="CI706" i="1"/>
  <c r="BK695" i="1"/>
  <c r="BS694" i="1"/>
  <c r="BW714" i="1"/>
  <c r="CE694" i="1"/>
  <c r="BO713" i="1"/>
  <c r="BW703" i="1"/>
  <c r="CA707" i="1"/>
  <c r="CI697" i="1"/>
  <c r="BS697" i="1"/>
  <c r="CE697" i="1"/>
  <c r="BS696" i="1"/>
  <c r="CE704" i="1"/>
  <c r="BS699" i="1"/>
  <c r="CA705" i="1"/>
  <c r="BW710" i="1"/>
  <c r="BS711" i="1"/>
  <c r="CI708" i="1"/>
  <c r="BK702" i="1"/>
  <c r="BO707" i="1"/>
  <c r="BO712" i="1"/>
  <c r="BS713" i="1"/>
  <c r="BW708" i="1"/>
  <c r="CA694" i="1"/>
  <c r="CA693" i="1"/>
  <c r="CE712" i="1"/>
  <c r="CI701" i="1"/>
  <c r="BK696" i="1"/>
  <c r="BK714" i="1"/>
  <c r="BK697" i="1"/>
  <c r="BO714" i="1"/>
  <c r="BS714" i="1"/>
  <c r="BW707" i="1"/>
  <c r="CA712" i="1"/>
  <c r="CE695" i="1"/>
  <c r="CI704" i="1"/>
  <c r="CI709" i="1"/>
  <c r="BO699" i="1"/>
  <c r="BS709" i="1"/>
  <c r="BW692" i="1"/>
  <c r="CA704" i="1"/>
  <c r="CE701" i="1"/>
  <c r="BO702" i="1"/>
  <c r="BS702" i="1"/>
  <c r="CA711" i="1"/>
  <c r="CE700" i="1"/>
  <c r="BK709" i="1"/>
  <c r="BS700" i="1"/>
  <c r="BW694" i="1"/>
  <c r="CE706" i="1"/>
  <c r="CI705" i="1"/>
  <c r="BK706" i="1"/>
  <c r="BW706" i="1"/>
  <c r="CI695" i="1"/>
  <c r="BW713" i="1"/>
  <c r="CI700" i="1"/>
  <c r="CA698" i="1"/>
  <c r="CI714" i="1"/>
  <c r="BW702" i="1"/>
  <c r="CA692" i="1"/>
  <c r="BS708" i="1"/>
  <c r="CE707" i="1"/>
  <c r="BG691" i="1"/>
  <c r="AM694" i="1"/>
  <c r="AQ694" i="1"/>
  <c r="AU694" i="1"/>
  <c r="AY694" i="1"/>
  <c r="BC694" i="1"/>
  <c r="BF692" i="1"/>
  <c r="BF694" i="1" s="1"/>
  <c r="AP694" i="1"/>
  <c r="AT694" i="1"/>
  <c r="AX694" i="1"/>
  <c r="BB694" i="1"/>
  <c r="BG693" i="1"/>
  <c r="AK694" i="1"/>
  <c r="AO694" i="1"/>
  <c r="AS694" i="1"/>
  <c r="AW694" i="1"/>
  <c r="BA694" i="1"/>
  <c r="BE694" i="1"/>
  <c r="BG699" i="1"/>
  <c r="AM702" i="1"/>
  <c r="AQ702" i="1"/>
  <c r="AU702" i="1"/>
  <c r="AY702" i="1"/>
  <c r="BC702" i="1"/>
  <c r="BG700" i="1"/>
  <c r="AK702" i="1"/>
  <c r="AO702" i="1"/>
  <c r="AS702" i="1"/>
  <c r="AW702" i="1"/>
  <c r="BA702" i="1"/>
  <c r="BE702" i="1"/>
  <c r="BG701" i="1"/>
  <c r="BK693" i="1"/>
  <c r="BO691" i="1"/>
  <c r="BO698" i="1"/>
  <c r="BS691" i="1"/>
  <c r="BW691" i="1"/>
  <c r="CA697" i="1"/>
  <c r="CE691" i="1"/>
  <c r="CE702" i="1"/>
  <c r="CI693" i="1"/>
  <c r="BK713" i="1"/>
  <c r="BK704" i="1"/>
  <c r="BO692" i="1"/>
  <c r="BS703" i="1"/>
  <c r="BW695" i="1"/>
  <c r="CA701" i="1"/>
  <c r="CE709" i="1"/>
  <c r="CI713" i="1"/>
  <c r="BO704" i="1"/>
  <c r="BS698" i="1"/>
  <c r="BW698" i="1"/>
  <c r="CE711" i="1"/>
  <c r="CI696" i="1"/>
  <c r="BO708" i="1"/>
  <c r="BW701" i="1"/>
  <c r="CA708" i="1"/>
  <c r="CI699" i="1"/>
  <c r="BK705" i="1"/>
  <c r="CA714" i="1"/>
  <c r="CE713" i="1"/>
  <c r="BO703" i="1"/>
  <c r="CA713" i="1"/>
  <c r="CI710" i="1"/>
  <c r="CE698" i="1"/>
  <c r="BO710" i="1"/>
  <c r="BO693" i="1"/>
  <c r="BO639" i="1"/>
  <c r="BO643" i="1"/>
  <c r="BO645" i="1"/>
  <c r="BK632" i="1"/>
  <c r="BO640" i="1"/>
  <c r="BW652" i="1"/>
  <c r="CA636" i="1"/>
  <c r="CE644" i="1"/>
  <c r="BK645" i="1"/>
  <c r="BO652" i="1"/>
  <c r="BS633" i="1"/>
  <c r="CA645" i="1"/>
  <c r="CE629" i="1"/>
  <c r="CI629" i="1"/>
  <c r="CI639" i="1"/>
  <c r="CI641" i="1"/>
  <c r="CI652" i="1"/>
  <c r="CE642" i="1"/>
  <c r="CE648" i="1"/>
  <c r="CE652" i="1"/>
  <c r="CA637" i="1"/>
  <c r="CA639" i="1"/>
  <c r="CA650" i="1"/>
  <c r="BW640" i="1"/>
  <c r="BW638" i="1"/>
  <c r="BW649" i="1"/>
  <c r="BS639" i="1"/>
  <c r="BS637" i="1"/>
  <c r="BS652" i="1"/>
  <c r="BO638" i="1"/>
  <c r="BO644" i="1"/>
  <c r="BO651" i="1"/>
  <c r="BK637" i="1"/>
  <c r="BK643" i="1"/>
  <c r="BK650" i="1"/>
  <c r="BO637" i="1"/>
  <c r="BW639" i="1"/>
  <c r="CE649" i="1"/>
  <c r="CA642" i="1"/>
  <c r="BK633" i="1"/>
  <c r="CI644" i="1"/>
  <c r="BG629" i="1"/>
  <c r="BG637" i="1"/>
  <c r="AF632" i="1"/>
  <c r="BF629" i="1"/>
  <c r="AJ632" i="1"/>
  <c r="BF637" i="1"/>
  <c r="BF640" i="1" s="1"/>
  <c r="AF640" i="1"/>
  <c r="BL632" i="1"/>
  <c r="BL631" i="1"/>
  <c r="BL651" i="1"/>
  <c r="BL648" i="1"/>
  <c r="BL649" i="1"/>
  <c r="BL647" i="1"/>
  <c r="BL641" i="1"/>
  <c r="BL643" i="1"/>
  <c r="BP652" i="1"/>
  <c r="BP650" i="1"/>
  <c r="BP633" i="1"/>
  <c r="BP637" i="1"/>
  <c r="BT641" i="1"/>
  <c r="BT639" i="1"/>
  <c r="BT651" i="1"/>
  <c r="BT649" i="1"/>
  <c r="BT643" i="1"/>
  <c r="BT652" i="1"/>
  <c r="BT631" i="1"/>
  <c r="BX634" i="1"/>
  <c r="BX652" i="1"/>
  <c r="BX635" i="1"/>
  <c r="BX633" i="1"/>
  <c r="CB635" i="1"/>
  <c r="CB647" i="1"/>
  <c r="CB632" i="1"/>
  <c r="CB637" i="1"/>
  <c r="CB650" i="1"/>
  <c r="CB649" i="1"/>
  <c r="CB651" i="1"/>
  <c r="CB641" i="1"/>
  <c r="CB639" i="1"/>
  <c r="CF636" i="1"/>
  <c r="CF651" i="1"/>
  <c r="CF650" i="1"/>
  <c r="CF633" i="1"/>
  <c r="CF637" i="1"/>
  <c r="BK639" i="1"/>
  <c r="BS651" i="1"/>
  <c r="BW635" i="1"/>
  <c r="CA643" i="1"/>
  <c r="CI651" i="1"/>
  <c r="BK651" i="1"/>
  <c r="BO632" i="1"/>
  <c r="BW648" i="1"/>
  <c r="CA647" i="1"/>
  <c r="CE636" i="1"/>
  <c r="CI645" i="1"/>
  <c r="CI632" i="1"/>
  <c r="CI646" i="1"/>
  <c r="CE633" i="1"/>
  <c r="CE635" i="1"/>
  <c r="CE630" i="1"/>
  <c r="CA651" i="1"/>
  <c r="CA630" i="1"/>
  <c r="CA652" i="1"/>
  <c r="BW650" i="1"/>
  <c r="BW629" i="1"/>
  <c r="BW651" i="1"/>
  <c r="BS649" i="1"/>
  <c r="BS632" i="1"/>
  <c r="BS650" i="1"/>
  <c r="BO648" i="1"/>
  <c r="BO631" i="1"/>
  <c r="BO649" i="1"/>
  <c r="BK647" i="1"/>
  <c r="BK630" i="1"/>
  <c r="BK648" i="1"/>
  <c r="BK629" i="1"/>
  <c r="CA629" i="1"/>
  <c r="CI631" i="1"/>
  <c r="CE638" i="1"/>
  <c r="BW641" i="1"/>
  <c r="BW647" i="1"/>
  <c r="AG632" i="1"/>
  <c r="AK632" i="1"/>
  <c r="AO632" i="1"/>
  <c r="AS632" i="1"/>
  <c r="AW632" i="1"/>
  <c r="BA632" i="1"/>
  <c r="BE632" i="1"/>
  <c r="AG640" i="1"/>
  <c r="AK640" i="1"/>
  <c r="AO640" i="1"/>
  <c r="AS640" i="1"/>
  <c r="AW640" i="1"/>
  <c r="BA640" i="1"/>
  <c r="BE640" i="1"/>
  <c r="BG639" i="1"/>
  <c r="BK638" i="1"/>
  <c r="BK652" i="1"/>
  <c r="BS640" i="1"/>
  <c r="BS644" i="1"/>
  <c r="BO650" i="1"/>
  <c r="BS634" i="1"/>
  <c r="BW642" i="1"/>
  <c r="CE631" i="1"/>
  <c r="CI630" i="1"/>
  <c r="BK631" i="1"/>
  <c r="BS647" i="1"/>
  <c r="BW646" i="1"/>
  <c r="CA635" i="1"/>
  <c r="CI647" i="1"/>
  <c r="CI633" i="1"/>
  <c r="CI648" i="1"/>
  <c r="CI643" i="1"/>
  <c r="CE640" i="1"/>
  <c r="CE651" i="1"/>
  <c r="CE646" i="1"/>
  <c r="CA631" i="1"/>
  <c r="CA646" i="1"/>
  <c r="CA641" i="1"/>
  <c r="BW630" i="1"/>
  <c r="BW645" i="1"/>
  <c r="BW644" i="1"/>
  <c r="BS629" i="1"/>
  <c r="BS648" i="1"/>
  <c r="BS643" i="1"/>
  <c r="BO636" i="1"/>
  <c r="BO647" i="1"/>
  <c r="BO642" i="1"/>
  <c r="BK635" i="1"/>
  <c r="BK646" i="1"/>
  <c r="BK641" i="1"/>
  <c r="BK644" i="1"/>
  <c r="BS638" i="1"/>
  <c r="CA640" i="1"/>
  <c r="CI642" i="1"/>
  <c r="BO634" i="1"/>
  <c r="CI650" i="1"/>
  <c r="BW636" i="1"/>
  <c r="CA633" i="1"/>
  <c r="BS635" i="1"/>
  <c r="CI635" i="1"/>
  <c r="BF630" i="1"/>
  <c r="AA24" i="10"/>
  <c r="S24" i="10"/>
  <c r="K24" i="10"/>
  <c r="C24" i="10"/>
  <c r="AA20" i="10"/>
  <c r="S20" i="10"/>
  <c r="K20" i="10"/>
  <c r="C20" i="10"/>
  <c r="AA16" i="10"/>
  <c r="S16" i="10"/>
  <c r="K16" i="10"/>
  <c r="CC652" i="1"/>
  <c r="V9" i="10"/>
  <c r="N9" i="10"/>
  <c r="F9" i="10"/>
  <c r="V13" i="10"/>
  <c r="N13" i="10"/>
  <c r="V17" i="10"/>
  <c r="N17" i="10"/>
  <c r="F17" i="10"/>
  <c r="V21" i="10"/>
  <c r="N21" i="10"/>
  <c r="F21" i="10"/>
  <c r="V25" i="10"/>
  <c r="N25" i="10"/>
  <c r="F25" i="10"/>
  <c r="BZ669" i="1"/>
  <c r="BZ679" i="1"/>
  <c r="BK664" i="1"/>
  <c r="BK673" i="1"/>
  <c r="BK670" i="1"/>
  <c r="BK669" i="1"/>
  <c r="BO665" i="1"/>
  <c r="BO671" i="1"/>
  <c r="BO664" i="1"/>
  <c r="BO683" i="1"/>
  <c r="BS675" i="1"/>
  <c r="BS666" i="1"/>
  <c r="BS660" i="1"/>
  <c r="BS677" i="1"/>
  <c r="BW667" i="1"/>
  <c r="BW668" i="1"/>
  <c r="BW681" i="1"/>
  <c r="BW678" i="1"/>
  <c r="CA678" i="1"/>
  <c r="CA669" i="1"/>
  <c r="CA670" i="1"/>
  <c r="CA671" i="1"/>
  <c r="CE681" i="1"/>
  <c r="CE666" i="1"/>
  <c r="CE661" i="1"/>
  <c r="CE669" i="1"/>
  <c r="CI677" i="1"/>
  <c r="CI664" i="1"/>
  <c r="CI681" i="1"/>
  <c r="CI671" i="1"/>
  <c r="CI667" i="1"/>
  <c r="CI674" i="1"/>
  <c r="CI668" i="1"/>
  <c r="CI678" i="1"/>
  <c r="AB684" i="1"/>
  <c r="CJ667" i="1" s="1"/>
  <c r="BV682" i="1"/>
  <c r="BV668" i="1"/>
  <c r="CH661" i="1"/>
  <c r="CH683" i="1"/>
  <c r="CH681" i="1"/>
  <c r="CH677" i="1"/>
  <c r="CD662" i="1"/>
  <c r="BV671" i="1"/>
  <c r="BR669" i="1"/>
  <c r="BN662" i="1"/>
  <c r="BJ667" i="1"/>
  <c r="BR676" i="1"/>
  <c r="CD676" i="1"/>
  <c r="CH673" i="1"/>
  <c r="BJ679" i="1"/>
  <c r="BR675" i="1"/>
  <c r="BV665" i="1"/>
  <c r="CH678" i="1"/>
  <c r="BJ662" i="1"/>
  <c r="CD675" i="1"/>
  <c r="BR671" i="1"/>
  <c r="BJ668" i="1"/>
  <c r="CD671" i="1"/>
  <c r="BR668" i="1"/>
  <c r="BV666" i="1"/>
  <c r="BR683" i="1"/>
  <c r="CH674" i="1"/>
  <c r="CD669" i="1"/>
  <c r="CD678" i="1"/>
  <c r="BZ667" i="1"/>
  <c r="BV681" i="1"/>
  <c r="BV676" i="1"/>
  <c r="BR666" i="1"/>
  <c r="BN669" i="1"/>
  <c r="BN678" i="1"/>
  <c r="BJ664" i="1"/>
  <c r="BJ670" i="1"/>
  <c r="BN683" i="1"/>
  <c r="BV674" i="1"/>
  <c r="BZ666" i="1"/>
  <c r="CD680" i="1"/>
  <c r="CH682" i="1"/>
  <c r="BJ683" i="1"/>
  <c r="BN676" i="1"/>
  <c r="BV664" i="1"/>
  <c r="BZ673" i="1"/>
  <c r="BZ678" i="1"/>
  <c r="CD673" i="1"/>
  <c r="CH662" i="1"/>
  <c r="BK672" i="1"/>
  <c r="BO680" i="1"/>
  <c r="BS679" i="1"/>
  <c r="BW672" i="1"/>
  <c r="CA683" i="1"/>
  <c r="CE671" i="1"/>
  <c r="CI680" i="1"/>
  <c r="BK668" i="1"/>
  <c r="BO679" i="1"/>
  <c r="BS661" i="1"/>
  <c r="CA676" i="1"/>
  <c r="CE664" i="1"/>
  <c r="CI675" i="1"/>
  <c r="BK683" i="1"/>
  <c r="BS683" i="1"/>
  <c r="BW674" i="1"/>
  <c r="CA681" i="1"/>
  <c r="CI672" i="1"/>
  <c r="CI679" i="1"/>
  <c r="CE676" i="1"/>
  <c r="CA677" i="1"/>
  <c r="CA680" i="1"/>
  <c r="BW679" i="1"/>
  <c r="BW683" i="1"/>
  <c r="BS662" i="1"/>
  <c r="BS668" i="1"/>
  <c r="BO660" i="1"/>
  <c r="BO678" i="1"/>
  <c r="BK661" i="1"/>
  <c r="BK662" i="1"/>
  <c r="BK684" i="1" s="1"/>
  <c r="BJ675" i="1"/>
  <c r="BV661" i="1"/>
  <c r="BN679" i="1"/>
  <c r="BZ675" i="1"/>
  <c r="BV673" i="1"/>
  <c r="CH668" i="1"/>
  <c r="BN663" i="1"/>
  <c r="BJ671" i="1"/>
  <c r="BW666" i="1"/>
  <c r="BO675" i="1"/>
  <c r="BZ668" i="1"/>
  <c r="CA668" i="1"/>
  <c r="CA684" i="1" s="1"/>
  <c r="AF671" i="1"/>
  <c r="BN673" i="1"/>
  <c r="BN671" i="1"/>
  <c r="BR680" i="1"/>
  <c r="BR677" i="1"/>
  <c r="CD682" i="1"/>
  <c r="CD670" i="1"/>
  <c r="AC684" i="1"/>
  <c r="CD672" i="1"/>
  <c r="BZ670" i="1"/>
  <c r="BV660" i="1"/>
  <c r="BN680" i="1"/>
  <c r="BJ682" i="1"/>
  <c r="BN668" i="1"/>
  <c r="BV669" i="1"/>
  <c r="BN666" i="1"/>
  <c r="BR660" i="1"/>
  <c r="BZ676" i="1"/>
  <c r="CD664" i="1"/>
  <c r="BR673" i="1"/>
  <c r="BJ666" i="1"/>
  <c r="BZ683" i="1"/>
  <c r="CD663" i="1"/>
  <c r="CH672" i="1"/>
  <c r="CH666" i="1"/>
  <c r="CH663" i="1"/>
  <c r="CD679" i="1"/>
  <c r="BZ680" i="1"/>
  <c r="BZ661" i="1"/>
  <c r="BV662" i="1"/>
  <c r="BR662" i="1"/>
  <c r="BR663" i="1"/>
  <c r="BN660" i="1"/>
  <c r="BJ676" i="1"/>
  <c r="BJ661" i="1"/>
  <c r="BN672" i="1"/>
  <c r="BR665" i="1"/>
  <c r="BV663" i="1"/>
  <c r="BZ664" i="1"/>
  <c r="CD668" i="1"/>
  <c r="CH660" i="1"/>
  <c r="BJ672" i="1"/>
  <c r="BN664" i="1"/>
  <c r="BR670" i="1"/>
  <c r="BV678" i="1"/>
  <c r="BZ682" i="1"/>
  <c r="CD666" i="1"/>
  <c r="CH675" i="1"/>
  <c r="CH664" i="1"/>
  <c r="BN667" i="1"/>
  <c r="BZ681" i="1"/>
  <c r="CH670" i="1"/>
  <c r="BR664" i="1"/>
  <c r="CD681" i="1"/>
  <c r="BN682" i="1"/>
  <c r="BV670" i="1"/>
  <c r="CH665" i="1"/>
  <c r="BR661" i="1"/>
  <c r="BV677" i="1"/>
  <c r="BV675" i="1"/>
  <c r="BN675" i="1"/>
  <c r="AT663" i="1"/>
  <c r="BG661" i="1"/>
  <c r="AT671" i="1"/>
  <c r="AF663" i="1"/>
  <c r="AG663" i="1"/>
  <c r="AK663" i="1"/>
  <c r="AO663" i="1"/>
  <c r="AS663" i="1"/>
  <c r="AW663" i="1"/>
  <c r="BA663" i="1"/>
  <c r="BE663" i="1"/>
  <c r="AJ663" i="1"/>
  <c r="AN663" i="1"/>
  <c r="AR663" i="1"/>
  <c r="AV663" i="1"/>
  <c r="AZ663" i="1"/>
  <c r="BD663" i="1"/>
  <c r="BG662" i="1"/>
  <c r="AM663" i="1"/>
  <c r="AQ663" i="1"/>
  <c r="AU663" i="1"/>
  <c r="AY663" i="1"/>
  <c r="BC663" i="1"/>
  <c r="BG668" i="1"/>
  <c r="AK671" i="1"/>
  <c r="AO671" i="1"/>
  <c r="AS671" i="1"/>
  <c r="AW671" i="1"/>
  <c r="BA671" i="1"/>
  <c r="BE671" i="1"/>
  <c r="BG669" i="1"/>
  <c r="BO622" i="1"/>
  <c r="BV611" i="1"/>
  <c r="BV612" i="1"/>
  <c r="BV613" i="1"/>
  <c r="BV618" i="1"/>
  <c r="BV604" i="1"/>
  <c r="BV615" i="1"/>
  <c r="BV616" i="1"/>
  <c r="BV617" i="1"/>
  <c r="BV619" i="1"/>
  <c r="BV606" i="1"/>
  <c r="BV599" i="1"/>
  <c r="BV609" i="1"/>
  <c r="BV620" i="1"/>
  <c r="BV600" i="1"/>
  <c r="BV621" i="1"/>
  <c r="BV601" i="1"/>
  <c r="BV603" i="1"/>
  <c r="BV610" i="1"/>
  <c r="CD604" i="1"/>
  <c r="CD609" i="1"/>
  <c r="CD616" i="1"/>
  <c r="CD617" i="1"/>
  <c r="CD619" i="1"/>
  <c r="CD618" i="1"/>
  <c r="CD600" i="1"/>
  <c r="CD621" i="1"/>
  <c r="CD601" i="1"/>
  <c r="CD603" i="1"/>
  <c r="CD598" i="1"/>
  <c r="CD614" i="1"/>
  <c r="CD615" i="1"/>
  <c r="CD599" i="1"/>
  <c r="CD605" i="1"/>
  <c r="CD607" i="1"/>
  <c r="CD608" i="1"/>
  <c r="CD602" i="1"/>
  <c r="CC622" i="1"/>
  <c r="BJ599" i="1"/>
  <c r="BJ606" i="1"/>
  <c r="BJ609" i="1"/>
  <c r="BJ618" i="1"/>
  <c r="BJ610" i="1"/>
  <c r="BN610" i="1"/>
  <c r="BR598" i="1"/>
  <c r="CH614" i="1"/>
  <c r="BN603" i="1"/>
  <c r="CD613" i="1"/>
  <c r="BR604" i="1"/>
  <c r="CH615" i="1"/>
  <c r="BV605" i="1"/>
  <c r="BR617" i="1"/>
  <c r="BQ622" i="1"/>
  <c r="CA622" i="1"/>
  <c r="BN604" i="1"/>
  <c r="BN620" i="1"/>
  <c r="BN605" i="1"/>
  <c r="BN607" i="1"/>
  <c r="BN608" i="1"/>
  <c r="BN618" i="1"/>
  <c r="BN611" i="1"/>
  <c r="BN612" i="1"/>
  <c r="BN613" i="1"/>
  <c r="BN598" i="1"/>
  <c r="BN615" i="1"/>
  <c r="BN616" i="1"/>
  <c r="BN617" i="1"/>
  <c r="BN619" i="1"/>
  <c r="BN602" i="1"/>
  <c r="BZ617" i="1"/>
  <c r="BZ613" i="1"/>
  <c r="BZ615" i="1"/>
  <c r="BZ616" i="1"/>
  <c r="BZ618" i="1"/>
  <c r="BZ607" i="1"/>
  <c r="BZ612" i="1"/>
  <c r="BZ619" i="1"/>
  <c r="BZ599" i="1"/>
  <c r="BZ620" i="1"/>
  <c r="BZ600" i="1"/>
  <c r="BZ621" i="1"/>
  <c r="BZ610" i="1"/>
  <c r="BZ603" i="1"/>
  <c r="BZ604" i="1"/>
  <c r="BZ605" i="1"/>
  <c r="BZ598" i="1"/>
  <c r="BZ614" i="1"/>
  <c r="BJ603" i="1"/>
  <c r="BJ600" i="1"/>
  <c r="BJ611" i="1"/>
  <c r="BJ602" i="1"/>
  <c r="BJ616" i="1"/>
  <c r="BJ608" i="1"/>
  <c r="BN606" i="1"/>
  <c r="BV614" i="1"/>
  <c r="BZ602" i="1"/>
  <c r="CH610" i="1"/>
  <c r="CH616" i="1"/>
  <c r="BV607" i="1"/>
  <c r="BN621" i="1"/>
  <c r="BZ608" i="1"/>
  <c r="BN609" i="1"/>
  <c r="BZ601" i="1"/>
  <c r="CG622" i="1"/>
  <c r="BR608" i="1"/>
  <c r="BR609" i="1"/>
  <c r="BR611" i="1"/>
  <c r="BR618" i="1"/>
  <c r="BR613" i="1"/>
  <c r="BR615" i="1"/>
  <c r="BR616" i="1"/>
  <c r="BR602" i="1"/>
  <c r="BR601" i="1"/>
  <c r="BR612" i="1"/>
  <c r="BR619" i="1"/>
  <c r="BR599" i="1"/>
  <c r="BR620" i="1"/>
  <c r="BR600" i="1"/>
  <c r="BR621" i="1"/>
  <c r="BR606" i="1"/>
  <c r="CH617" i="1"/>
  <c r="CH619" i="1"/>
  <c r="CH599" i="1"/>
  <c r="CH620" i="1"/>
  <c r="CH600" i="1"/>
  <c r="CH621" i="1"/>
  <c r="CH612" i="1"/>
  <c r="CH601" i="1"/>
  <c r="CH603" i="1"/>
  <c r="CH604" i="1"/>
  <c r="CH605" i="1"/>
  <c r="CH602" i="1"/>
  <c r="CH618" i="1"/>
  <c r="CH608" i="1"/>
  <c r="CH609" i="1"/>
  <c r="CH611" i="1"/>
  <c r="CH606" i="1"/>
  <c r="BU622" i="1"/>
  <c r="BJ619" i="1"/>
  <c r="BJ613" i="1"/>
  <c r="BJ604" i="1"/>
  <c r="BJ615" i="1"/>
  <c r="BJ614" i="1"/>
  <c r="BR614" i="1"/>
  <c r="BV602" i="1"/>
  <c r="CD610" i="1"/>
  <c r="CH598" i="1"/>
  <c r="CH622" i="1" s="1"/>
  <c r="BV608" i="1"/>
  <c r="BJ620" i="1"/>
  <c r="BZ609" i="1"/>
  <c r="BN600" i="1"/>
  <c r="CD611" i="1"/>
  <c r="CD620" i="1"/>
  <c r="AF601" i="1"/>
  <c r="AN601" i="1"/>
  <c r="AV601" i="1"/>
  <c r="BD601" i="1"/>
  <c r="BF609" i="1"/>
  <c r="AF609" i="1"/>
  <c r="BG598" i="1"/>
  <c r="AM601" i="1"/>
  <c r="AQ601" i="1"/>
  <c r="AU601" i="1"/>
  <c r="AY601" i="1"/>
  <c r="BC601" i="1"/>
  <c r="BF599" i="1"/>
  <c r="BF601" i="1" s="1"/>
  <c r="BG600" i="1"/>
  <c r="BG601" i="1" s="1"/>
  <c r="AK601" i="1"/>
  <c r="AO601" i="1"/>
  <c r="AS601" i="1"/>
  <c r="AW601" i="1"/>
  <c r="BA601" i="1"/>
  <c r="BE601" i="1"/>
  <c r="BG606" i="1"/>
  <c r="AM609" i="1"/>
  <c r="AQ609" i="1"/>
  <c r="AU609" i="1"/>
  <c r="AY609" i="1"/>
  <c r="BC609" i="1"/>
  <c r="AG609" i="1"/>
  <c r="AK609" i="1"/>
  <c r="AO609" i="1"/>
  <c r="AS609" i="1"/>
  <c r="AW609" i="1"/>
  <c r="BA609" i="1"/>
  <c r="BE609" i="1"/>
  <c r="BG608" i="1"/>
  <c r="U26" i="10"/>
  <c r="E22" i="10"/>
  <c r="U14" i="10"/>
  <c r="M14" i="10"/>
  <c r="E14" i="10"/>
  <c r="U10" i="10"/>
  <c r="M10" i="10"/>
  <c r="E10" i="10"/>
  <c r="BU591" i="1"/>
  <c r="BJ591" i="1"/>
  <c r="BP569" i="1"/>
  <c r="CB590" i="1"/>
  <c r="BT571" i="1"/>
  <c r="CB567" i="1"/>
  <c r="BP577" i="1"/>
  <c r="CB585" i="1"/>
  <c r="BT576" i="1"/>
  <c r="BT574" i="1"/>
  <c r="BG568" i="1"/>
  <c r="BG570" i="1" s="1"/>
  <c r="BN591" i="1"/>
  <c r="BT586" i="1"/>
  <c r="CF569" i="1"/>
  <c r="BL573" i="1"/>
  <c r="BT573" i="1"/>
  <c r="CF588" i="1"/>
  <c r="BT583" i="1"/>
  <c r="CB574" i="1"/>
  <c r="BP578" i="1"/>
  <c r="CF579" i="1"/>
  <c r="BP582" i="1"/>
  <c r="BP589" i="1"/>
  <c r="D24" i="11"/>
  <c r="G24" i="11" s="1"/>
  <c r="CJ556" i="1"/>
  <c r="CJ548" i="1"/>
  <c r="CJ539" i="1"/>
  <c r="CJ558" i="1"/>
  <c r="CJ559" i="1"/>
  <c r="CJ551" i="1"/>
  <c r="CJ541" i="1"/>
  <c r="BO560" i="1"/>
  <c r="BJ560" i="1"/>
  <c r="BV560" i="1"/>
  <c r="BY560" i="1"/>
  <c r="CJ555" i="1"/>
  <c r="CJ547" i="1"/>
  <c r="CJ543" i="1"/>
  <c r="BF539" i="1"/>
  <c r="AN539" i="1"/>
  <c r="AR539" i="1"/>
  <c r="AV539" i="1"/>
  <c r="AZ539" i="1"/>
  <c r="BD539" i="1"/>
  <c r="AC560" i="1"/>
  <c r="CK544" i="1" s="1"/>
  <c r="AI539" i="1"/>
  <c r="E23" i="11"/>
  <c r="CK519" i="1"/>
  <c r="CK507" i="1"/>
  <c r="CK525" i="1"/>
  <c r="CK518" i="1"/>
  <c r="CK522" i="1"/>
  <c r="CK524" i="1"/>
  <c r="CK517" i="1"/>
  <c r="CK528" i="1"/>
  <c r="CK506" i="1"/>
  <c r="CK520" i="1"/>
  <c r="CK523" i="1"/>
  <c r="CK521" i="1"/>
  <c r="CK510" i="1"/>
  <c r="CK514" i="1"/>
  <c r="CK526" i="1"/>
  <c r="CK515" i="1"/>
  <c r="CK527" i="1"/>
  <c r="CK508" i="1"/>
  <c r="CK509" i="1"/>
  <c r="CK505" i="1"/>
  <c r="CK516" i="1"/>
  <c r="CK512" i="1"/>
  <c r="CK511" i="1"/>
  <c r="CK513" i="1"/>
  <c r="AH516" i="1"/>
  <c r="BG516" i="1"/>
  <c r="CD498" i="1"/>
  <c r="BF475" i="1"/>
  <c r="AL477" i="1"/>
  <c r="AP477" i="1"/>
  <c r="AT477" i="1"/>
  <c r="AX477" i="1"/>
  <c r="BB477" i="1"/>
  <c r="AG477" i="1"/>
  <c r="AK477" i="1"/>
  <c r="AO477" i="1"/>
  <c r="AS477" i="1"/>
  <c r="AW477" i="1"/>
  <c r="BA477" i="1"/>
  <c r="BE477" i="1"/>
  <c r="BG484" i="1"/>
  <c r="BG485" i="1"/>
  <c r="BS467" i="1"/>
  <c r="BV467" i="1"/>
  <c r="BG454" i="1"/>
  <c r="BG446" i="1"/>
  <c r="AK446" i="1"/>
  <c r="AO446" i="1"/>
  <c r="AS446" i="1"/>
  <c r="AW446" i="1"/>
  <c r="BA446" i="1"/>
  <c r="BE446" i="1"/>
  <c r="BF453" i="1"/>
  <c r="AC467" i="1"/>
  <c r="AG415" i="1"/>
  <c r="BG423" i="1"/>
  <c r="AC436" i="1"/>
  <c r="BG415" i="1"/>
  <c r="BF412" i="1"/>
  <c r="BF415" i="1" s="1"/>
  <c r="BU401" i="1"/>
  <c r="BY390" i="1"/>
  <c r="BQ383" i="1"/>
  <c r="CC400" i="1"/>
  <c r="CC403" i="1"/>
  <c r="BM394" i="1"/>
  <c r="BY393" i="1"/>
  <c r="CG390" i="1"/>
  <c r="BY383" i="1"/>
  <c r="BQ399" i="1"/>
  <c r="CG384" i="1"/>
  <c r="BU394" i="1"/>
  <c r="BM387" i="1"/>
  <c r="CC389" i="1"/>
  <c r="AC405" i="1"/>
  <c r="CK397" i="1" s="1"/>
  <c r="CC385" i="1"/>
  <c r="BY399" i="1"/>
  <c r="BM384" i="1"/>
  <c r="BU387" i="1"/>
  <c r="BO371" i="1"/>
  <c r="BS351" i="1"/>
  <c r="BW359" i="1"/>
  <c r="CE371" i="1"/>
  <c r="CI355" i="1"/>
  <c r="CI370" i="1"/>
  <c r="CI353" i="1"/>
  <c r="CI366" i="1"/>
  <c r="CE369" i="1"/>
  <c r="CE352" i="1"/>
  <c r="CE373" i="1"/>
  <c r="CA368" i="1"/>
  <c r="CA351" i="1"/>
  <c r="CA372" i="1"/>
  <c r="BW367" i="1"/>
  <c r="BW350" i="1"/>
  <c r="BW371" i="1"/>
  <c r="BS366" i="1"/>
  <c r="BS353" i="1"/>
  <c r="BS370" i="1"/>
  <c r="BO373" i="1"/>
  <c r="BO352" i="1"/>
  <c r="BO369" i="1"/>
  <c r="BK372" i="1"/>
  <c r="BK351" i="1"/>
  <c r="BK368" i="1"/>
  <c r="BK354" i="1"/>
  <c r="BS356" i="1"/>
  <c r="CA354" i="1"/>
  <c r="CI356" i="1"/>
  <c r="BT374" i="1"/>
  <c r="BP374" i="1"/>
  <c r="BO354" i="1"/>
  <c r="CA369" i="1"/>
  <c r="BS373" i="1"/>
  <c r="CA364" i="1"/>
  <c r="BK355" i="1"/>
  <c r="BS355" i="1"/>
  <c r="CE370" i="1"/>
  <c r="BO372" i="1"/>
  <c r="BW370" i="1"/>
  <c r="BO364" i="1"/>
  <c r="CE364" i="1"/>
  <c r="BG352" i="1"/>
  <c r="AI353" i="1"/>
  <c r="AM353" i="1"/>
  <c r="AQ353" i="1"/>
  <c r="AU353" i="1"/>
  <c r="AY353" i="1"/>
  <c r="BC353" i="1"/>
  <c r="BF352" i="1"/>
  <c r="AL353" i="1"/>
  <c r="AP353" i="1"/>
  <c r="AT353" i="1"/>
  <c r="AX353" i="1"/>
  <c r="BB353" i="1"/>
  <c r="AL361" i="1"/>
  <c r="AP361" i="1"/>
  <c r="AT361" i="1"/>
  <c r="AX361" i="1"/>
  <c r="BB361" i="1"/>
  <c r="BK370" i="1"/>
  <c r="BO350" i="1"/>
  <c r="BS358" i="1"/>
  <c r="CA370" i="1"/>
  <c r="CE354" i="1"/>
  <c r="CI362" i="1"/>
  <c r="CI350" i="1"/>
  <c r="CI369" i="1"/>
  <c r="CI352" i="1"/>
  <c r="CE357" i="1"/>
  <c r="CE368" i="1"/>
  <c r="CE351" i="1"/>
  <c r="CA356" i="1"/>
  <c r="CA367" i="1"/>
  <c r="CA350" i="1"/>
  <c r="BW355" i="1"/>
  <c r="BW366" i="1"/>
  <c r="BW353" i="1"/>
  <c r="BS354" i="1"/>
  <c r="BS369" i="1"/>
  <c r="BS352" i="1"/>
  <c r="BO353" i="1"/>
  <c r="BO368" i="1"/>
  <c r="BO351" i="1"/>
  <c r="BK352" i="1"/>
  <c r="BK367" i="1"/>
  <c r="BK350" i="1"/>
  <c r="BK369" i="1"/>
  <c r="BS371" i="1"/>
  <c r="CA373" i="1"/>
  <c r="CI367" i="1"/>
  <c r="BS367" i="1"/>
  <c r="CE356" i="1"/>
  <c r="BK371" i="1"/>
  <c r="BS362" i="1"/>
  <c r="CE363" i="1"/>
  <c r="BK353" i="1"/>
  <c r="BW368" i="1"/>
  <c r="CI357" i="1"/>
  <c r="BO361" i="1"/>
  <c r="BW363" i="1"/>
  <c r="BS364" i="1"/>
  <c r="BK363" i="1"/>
  <c r="CA363" i="1"/>
  <c r="BG359" i="1"/>
  <c r="AC374" i="1"/>
  <c r="E18" i="11" s="1"/>
  <c r="BK357" i="1"/>
  <c r="BO365" i="1"/>
  <c r="BW373" i="1"/>
  <c r="CA353" i="1"/>
  <c r="CE361" i="1"/>
  <c r="CI363" i="1"/>
  <c r="CI354" i="1"/>
  <c r="CI368" i="1"/>
  <c r="CE362" i="1"/>
  <c r="CE353" i="1"/>
  <c r="CE367" i="1"/>
  <c r="CA361" i="1"/>
  <c r="CA352" i="1"/>
  <c r="CA366" i="1"/>
  <c r="BW360" i="1"/>
  <c r="BW351" i="1"/>
  <c r="BW369" i="1"/>
  <c r="BS359" i="1"/>
  <c r="BS350" i="1"/>
  <c r="BO358" i="1"/>
  <c r="BO357" i="1"/>
  <c r="BO367" i="1"/>
  <c r="BK365" i="1"/>
  <c r="BK356" i="1"/>
  <c r="BK366" i="1"/>
  <c r="BO355" i="1"/>
  <c r="BW357" i="1"/>
  <c r="CE355" i="1"/>
  <c r="BK373" i="1"/>
  <c r="BW354" i="1"/>
  <c r="BK360" i="1"/>
  <c r="BW365" i="1"/>
  <c r="CI373" i="1"/>
  <c r="CA355" i="1"/>
  <c r="CI351" i="1"/>
  <c r="AC343" i="1"/>
  <c r="CK321" i="1" s="1"/>
  <c r="CE343" i="1"/>
  <c r="BU324" i="1"/>
  <c r="CG320" i="1"/>
  <c r="BU322" i="1"/>
  <c r="BM319" i="1"/>
  <c r="BY327" i="1"/>
  <c r="CC334" i="1"/>
  <c r="CG321" i="1"/>
  <c r="CB336" i="1"/>
  <c r="BM337" i="1"/>
  <c r="BJ332" i="1"/>
  <c r="BX340" i="1"/>
  <c r="BF327" i="1"/>
  <c r="BO343" i="1"/>
  <c r="BM332" i="1"/>
  <c r="BY328" i="1"/>
  <c r="CC338" i="1"/>
  <c r="BQ327" i="1"/>
  <c r="CC335" i="1"/>
  <c r="BM334" i="1"/>
  <c r="CG322" i="1"/>
  <c r="BP319" i="1"/>
  <c r="BU329" i="1"/>
  <c r="BU336" i="1"/>
  <c r="BY336" i="1"/>
  <c r="CC321" i="1"/>
  <c r="CG336" i="1"/>
  <c r="AJ322" i="1"/>
  <c r="BO289" i="1"/>
  <c r="CE295" i="1"/>
  <c r="BO299" i="1"/>
  <c r="BO302" i="1"/>
  <c r="AI299" i="1"/>
  <c r="BG296" i="1"/>
  <c r="BS304" i="1"/>
  <c r="BK300" i="1"/>
  <c r="BS297" i="1"/>
  <c r="CI310" i="1"/>
  <c r="CE290" i="1"/>
  <c r="BW296" i="1"/>
  <c r="BS291" i="1"/>
  <c r="BK309" i="1"/>
  <c r="BW295" i="1"/>
  <c r="BS306" i="1"/>
  <c r="BT307" i="1"/>
  <c r="CB291" i="1"/>
  <c r="BL298" i="1"/>
  <c r="BX306" i="1"/>
  <c r="CF299" i="1"/>
  <c r="BT298" i="1"/>
  <c r="CF306" i="1"/>
  <c r="CF294" i="1"/>
  <c r="CF296" i="1"/>
  <c r="CF295" i="1"/>
  <c r="CF309" i="1"/>
  <c r="CB311" i="1"/>
  <c r="CB290" i="1"/>
  <c r="CB304" i="1"/>
  <c r="CB303" i="1"/>
  <c r="BX301" i="1"/>
  <c r="BX292" i="1"/>
  <c r="BX298" i="1"/>
  <c r="BX293" i="1"/>
  <c r="BX311" i="1"/>
  <c r="BT309" i="1"/>
  <c r="BT288" i="1"/>
  <c r="BT306" i="1"/>
  <c r="BT301" i="1"/>
  <c r="BP303" i="1"/>
  <c r="BP294" i="1"/>
  <c r="BP296" i="1"/>
  <c r="BP295" i="1"/>
  <c r="BP309" i="1"/>
  <c r="BL311" i="1"/>
  <c r="BL290" i="1"/>
  <c r="BL304" i="1"/>
  <c r="BL303" i="1"/>
  <c r="BP299" i="1"/>
  <c r="CI301" i="1"/>
  <c r="BT305" i="1"/>
  <c r="BG288" i="1"/>
  <c r="CI295" i="1"/>
  <c r="CA305" i="1"/>
  <c r="BO296" i="1"/>
  <c r="CI300" i="1"/>
  <c r="CI306" i="1"/>
  <c r="BZ312" i="1"/>
  <c r="CA302" i="1"/>
  <c r="CI305" i="1"/>
  <c r="CA288" i="1"/>
  <c r="BW299" i="1"/>
  <c r="BO301" i="1"/>
  <c r="BK296" i="1"/>
  <c r="CE294" i="1"/>
  <c r="BW291" i="1"/>
  <c r="BS294" i="1"/>
  <c r="BL305" i="1"/>
  <c r="BT289" i="1"/>
  <c r="CF297" i="1"/>
  <c r="BP304" i="1"/>
  <c r="CB289" i="1"/>
  <c r="BL296" i="1"/>
  <c r="BX304" i="1"/>
  <c r="CF292" i="1"/>
  <c r="CF310" i="1"/>
  <c r="CF289" i="1"/>
  <c r="CF311" i="1"/>
  <c r="CF302" i="1"/>
  <c r="CB300" i="1"/>
  <c r="CB306" i="1"/>
  <c r="CB297" i="1"/>
  <c r="BX294" i="1"/>
  <c r="BX308" i="1"/>
  <c r="BX291" i="1"/>
  <c r="BX309" i="1"/>
  <c r="BX300" i="1"/>
  <c r="BT302" i="1"/>
  <c r="BT304" i="1"/>
  <c r="BT299" i="1"/>
  <c r="BP292" i="1"/>
  <c r="BP310" i="1"/>
  <c r="BP289" i="1"/>
  <c r="BP311" i="1"/>
  <c r="BP302" i="1"/>
  <c r="BL300" i="1"/>
  <c r="BL306" i="1"/>
  <c r="BL297" i="1"/>
  <c r="BO291" i="1"/>
  <c r="AF299" i="1"/>
  <c r="BF288" i="1"/>
  <c r="BQ258" i="1"/>
  <c r="BQ266" i="1"/>
  <c r="BY275" i="1"/>
  <c r="CC265" i="1"/>
  <c r="CG259" i="1"/>
  <c r="CG268" i="1"/>
  <c r="BQ261" i="1"/>
  <c r="BY263" i="1"/>
  <c r="CC272" i="1"/>
  <c r="CG258" i="1"/>
  <c r="BU278" i="1"/>
  <c r="BY270" i="1"/>
  <c r="CC279" i="1"/>
  <c r="CG265" i="1"/>
  <c r="CC263" i="1"/>
  <c r="BY271" i="1"/>
  <c r="BY276" i="1"/>
  <c r="CG269" i="1"/>
  <c r="CC262" i="1"/>
  <c r="CC264" i="1"/>
  <c r="BY272" i="1"/>
  <c r="BW281" i="1"/>
  <c r="BO281" i="1"/>
  <c r="BQ278" i="1"/>
  <c r="BU268" i="1"/>
  <c r="BP281" i="1"/>
  <c r="BU258" i="1"/>
  <c r="BY259" i="1"/>
  <c r="CC276" i="1"/>
  <c r="CG266" i="1"/>
  <c r="BK281" i="1"/>
  <c r="BJ281" i="1"/>
  <c r="BY277" i="1"/>
  <c r="BY262" i="1"/>
  <c r="CC275" i="1"/>
  <c r="CG261" i="1"/>
  <c r="BY261" i="1"/>
  <c r="CC270" i="1"/>
  <c r="CC259" i="1"/>
  <c r="CG272" i="1"/>
  <c r="CG276" i="1"/>
  <c r="CC257" i="1"/>
  <c r="BY265" i="1"/>
  <c r="BY274" i="1"/>
  <c r="CG274" i="1"/>
  <c r="CG280" i="1"/>
  <c r="BY269" i="1"/>
  <c r="CC277" i="1"/>
  <c r="CG277" i="1"/>
  <c r="AF268" i="1"/>
  <c r="BF265" i="1"/>
  <c r="BQ264" i="1"/>
  <c r="BU273" i="1"/>
  <c r="BY257" i="1"/>
  <c r="BY266" i="1"/>
  <c r="CC260" i="1"/>
  <c r="CG273" i="1"/>
  <c r="BY280" i="1"/>
  <c r="CC266" i="1"/>
  <c r="CG279" i="1"/>
  <c r="CG264" i="1"/>
  <c r="BY264" i="1"/>
  <c r="CC273" i="1"/>
  <c r="CG263" i="1"/>
  <c r="CC278" i="1"/>
  <c r="BY273" i="1"/>
  <c r="BY278" i="1"/>
  <c r="AF260" i="1"/>
  <c r="AW260" i="1"/>
  <c r="BA260" i="1"/>
  <c r="BG268" i="1"/>
  <c r="BQ262" i="1"/>
  <c r="BU279" i="1"/>
  <c r="BU261" i="1"/>
  <c r="BQ265" i="1"/>
  <c r="BU275" i="1"/>
  <c r="BU257" i="1"/>
  <c r="BM260" i="1"/>
  <c r="BQ257" i="1"/>
  <c r="BM264" i="1"/>
  <c r="BU264" i="1"/>
  <c r="BM262" i="1"/>
  <c r="BQ263" i="1"/>
  <c r="BU265" i="1"/>
  <c r="BU271" i="1"/>
  <c r="BM275" i="1"/>
  <c r="BM280" i="1"/>
  <c r="BM272" i="1"/>
  <c r="BM279" i="1"/>
  <c r="BM266" i="1"/>
  <c r="BF259" i="1"/>
  <c r="BF260" i="1" s="1"/>
  <c r="AC281" i="1"/>
  <c r="CK270" i="1" s="1"/>
  <c r="BQ269" i="1"/>
  <c r="BU263" i="1"/>
  <c r="BQ267" i="1"/>
  <c r="BQ276" i="1"/>
  <c r="BU259" i="1"/>
  <c r="BM258" i="1"/>
  <c r="BM267" i="1"/>
  <c r="BU276" i="1"/>
  <c r="BM278" i="1"/>
  <c r="BM263" i="1"/>
  <c r="BU274" i="1"/>
  <c r="BM261" i="1"/>
  <c r="BQ273" i="1"/>
  <c r="BU272" i="1"/>
  <c r="BM269" i="1"/>
  <c r="BM259" i="1"/>
  <c r="BQ279" i="1"/>
  <c r="BU262" i="1"/>
  <c r="BU269" i="1"/>
  <c r="BQ270" i="1"/>
  <c r="BQ272" i="1"/>
  <c r="AB281" i="1"/>
  <c r="CJ275" i="1" s="1"/>
  <c r="BQ280" i="1"/>
  <c r="BU270" i="1"/>
  <c r="BQ274" i="1"/>
  <c r="BQ260" i="1"/>
  <c r="BU266" i="1"/>
  <c r="BM265" i="1"/>
  <c r="BQ275" i="1"/>
  <c r="BU267" i="1"/>
  <c r="BM277" i="1"/>
  <c r="BQ259" i="1"/>
  <c r="BM268" i="1"/>
  <c r="BU280" i="1"/>
  <c r="BQ277" i="1"/>
  <c r="BM274" i="1"/>
  <c r="BM270" i="1"/>
  <c r="AI268" i="1"/>
  <c r="BG257" i="1"/>
  <c r="AK260" i="1"/>
  <c r="AO260" i="1"/>
  <c r="AS260" i="1"/>
  <c r="AM229" i="1"/>
  <c r="AQ229" i="1"/>
  <c r="AU229" i="1"/>
  <c r="AY229" i="1"/>
  <c r="BC229" i="1"/>
  <c r="AH229" i="1"/>
  <c r="AL229" i="1"/>
  <c r="AT229" i="1"/>
  <c r="AX229" i="1"/>
  <c r="BB229" i="1"/>
  <c r="BY250" i="1"/>
  <c r="CI233" i="1"/>
  <c r="BS245" i="1"/>
  <c r="BS250" i="1" s="1"/>
  <c r="BW242" i="1"/>
  <c r="BW250" i="1" s="1"/>
  <c r="CE241" i="1"/>
  <c r="CE250" i="1" s="1"/>
  <c r="CI238" i="1"/>
  <c r="BG235" i="1"/>
  <c r="AB250" i="1"/>
  <c r="CJ228" i="1" s="1"/>
  <c r="BK229" i="1"/>
  <c r="BK250" i="1" s="1"/>
  <c r="BO244" i="1"/>
  <c r="BO250" i="1" s="1"/>
  <c r="BF228" i="1"/>
  <c r="BJ219" i="1"/>
  <c r="CG211" i="1"/>
  <c r="CC213" i="1"/>
  <c r="BY216" i="1"/>
  <c r="BY195" i="1"/>
  <c r="BU197" i="1"/>
  <c r="BQ200" i="1"/>
  <c r="BM203" i="1"/>
  <c r="CG203" i="1"/>
  <c r="CC200" i="1"/>
  <c r="BY197" i="1"/>
  <c r="BQ203" i="1"/>
  <c r="BQ198" i="1"/>
  <c r="BQ214" i="1"/>
  <c r="BY206" i="1"/>
  <c r="CG198" i="1"/>
  <c r="CG214" i="1"/>
  <c r="CC217" i="1"/>
  <c r="CC196" i="1"/>
  <c r="BU217" i="1"/>
  <c r="BU196" i="1"/>
  <c r="BM217" i="1"/>
  <c r="BM196" i="1"/>
  <c r="BU205" i="1"/>
  <c r="BM211" i="1"/>
  <c r="BM206" i="1"/>
  <c r="BU198" i="1"/>
  <c r="BU214" i="1"/>
  <c r="CC206" i="1"/>
  <c r="BQ212" i="1"/>
  <c r="CC199" i="1"/>
  <c r="BQ207" i="1"/>
  <c r="CC215" i="1"/>
  <c r="CC209" i="1"/>
  <c r="BQ201" i="1"/>
  <c r="CG217" i="1"/>
  <c r="CG205" i="1"/>
  <c r="CC208" i="1"/>
  <c r="BY211" i="1"/>
  <c r="BU213" i="1"/>
  <c r="BQ216" i="1"/>
  <c r="BQ195" i="1"/>
  <c r="BM197" i="1"/>
  <c r="CC216" i="1"/>
  <c r="CC195" i="1"/>
  <c r="BU216" i="1"/>
  <c r="BM216" i="1"/>
  <c r="BQ202" i="1"/>
  <c r="BQ218" i="1"/>
  <c r="BY210" i="1"/>
  <c r="CG202" i="1"/>
  <c r="CG218" i="1"/>
  <c r="CG209" i="1"/>
  <c r="CC212" i="1"/>
  <c r="BY209" i="1"/>
  <c r="BU212" i="1"/>
  <c r="BQ209" i="1"/>
  <c r="BM212" i="1"/>
  <c r="CG197" i="1"/>
  <c r="BU195" i="1"/>
  <c r="BM200" i="1"/>
  <c r="BM210" i="1"/>
  <c r="BU202" i="1"/>
  <c r="BU218" i="1"/>
  <c r="CC210" i="1"/>
  <c r="BY196" i="1"/>
  <c r="CG196" i="1"/>
  <c r="BM204" i="1"/>
  <c r="BU204" i="1"/>
  <c r="BU199" i="1"/>
  <c r="BQ215" i="1"/>
  <c r="CG215" i="1"/>
  <c r="CC204" i="1"/>
  <c r="BQ196" i="1"/>
  <c r="AH198" i="1"/>
  <c r="AP198" i="1"/>
  <c r="AX198" i="1"/>
  <c r="BB198" i="1"/>
  <c r="AK198" i="1"/>
  <c r="AO198" i="1"/>
  <c r="AS198" i="1"/>
  <c r="AN198" i="1"/>
  <c r="AR198" i="1"/>
  <c r="AV198" i="1"/>
  <c r="AZ198" i="1"/>
  <c r="BF203" i="1"/>
  <c r="AL206" i="1"/>
  <c r="AP206" i="1"/>
  <c r="AT206" i="1"/>
  <c r="AX206" i="1"/>
  <c r="BB206" i="1"/>
  <c r="AJ206" i="1"/>
  <c r="AN206" i="1"/>
  <c r="AR206" i="1"/>
  <c r="AV206" i="1"/>
  <c r="AZ206" i="1"/>
  <c r="BF205" i="1"/>
  <c r="BR219" i="1"/>
  <c r="CG200" i="1"/>
  <c r="CC203" i="1"/>
  <c r="BY205" i="1"/>
  <c r="BU208" i="1"/>
  <c r="BQ211" i="1"/>
  <c r="BM213" i="1"/>
  <c r="CG213" i="1"/>
  <c r="CC211" i="1"/>
  <c r="BY213" i="1"/>
  <c r="BU200" i="1"/>
  <c r="BM205" i="1"/>
  <c r="BQ206" i="1"/>
  <c r="BY198" i="1"/>
  <c r="BY214" i="1"/>
  <c r="CG206" i="1"/>
  <c r="CG204" i="1"/>
  <c r="CC207" i="1"/>
  <c r="BY204" i="1"/>
  <c r="BU207" i="1"/>
  <c r="BQ204" i="1"/>
  <c r="BM207" i="1"/>
  <c r="BY203" i="1"/>
  <c r="BQ208" i="1"/>
  <c r="BM198" i="1"/>
  <c r="BM214" i="1"/>
  <c r="BU206" i="1"/>
  <c r="CC198" i="1"/>
  <c r="CG201" i="1"/>
  <c r="BY217" i="1"/>
  <c r="BG205" i="1"/>
  <c r="BG206" i="1" s="1"/>
  <c r="BJ164" i="1"/>
  <c r="BJ185" i="1"/>
  <c r="BJ168" i="1"/>
  <c r="BJ184" i="1"/>
  <c r="BJ169" i="1"/>
  <c r="BJ166" i="1"/>
  <c r="BJ171" i="1"/>
  <c r="BJ172" i="1"/>
  <c r="BJ170" i="1"/>
  <c r="BJ173" i="1"/>
  <c r="BJ174" i="1"/>
  <c r="BJ175" i="1"/>
  <c r="BJ187" i="1"/>
  <c r="BJ176" i="1"/>
  <c r="BJ182" i="1"/>
  <c r="BJ177" i="1"/>
  <c r="BJ178" i="1"/>
  <c r="BJ179" i="1"/>
  <c r="BJ186" i="1"/>
  <c r="BX178" i="1"/>
  <c r="BX176" i="1"/>
  <c r="BX169" i="1"/>
  <c r="BX184" i="1"/>
  <c r="BX170" i="1"/>
  <c r="BX175" i="1"/>
  <c r="BX172" i="1"/>
  <c r="BX181" i="1"/>
  <c r="BX171" i="1"/>
  <c r="BX168" i="1"/>
  <c r="BX177" i="1"/>
  <c r="BX182" i="1"/>
  <c r="BX183" i="1"/>
  <c r="BX165" i="1"/>
  <c r="BX179" i="1"/>
  <c r="BX180" i="1"/>
  <c r="BX166" i="1"/>
  <c r="BX167" i="1"/>
  <c r="BP179" i="1"/>
  <c r="BP177" i="1"/>
  <c r="BP176" i="1"/>
  <c r="BP166" i="1"/>
  <c r="BP175" i="1"/>
  <c r="BP172" i="1"/>
  <c r="BP184" i="1"/>
  <c r="BP170" i="1"/>
  <c r="BP186" i="1"/>
  <c r="BP185" i="1"/>
  <c r="BP173" i="1"/>
  <c r="BP174" i="1"/>
  <c r="BP183" i="1"/>
  <c r="BP187" i="1"/>
  <c r="BP180" i="1"/>
  <c r="BP181" i="1"/>
  <c r="BP167" i="1"/>
  <c r="CF175" i="1"/>
  <c r="CF184" i="1"/>
  <c r="BX164" i="1"/>
  <c r="BT181" i="1"/>
  <c r="CC188" i="1"/>
  <c r="BJ167" i="1"/>
  <c r="BR188" i="1"/>
  <c r="CH188" i="1"/>
  <c r="BP182" i="1"/>
  <c r="BF172" i="1"/>
  <c r="BF175" i="1" s="1"/>
  <c r="CB168" i="1"/>
  <c r="CB186" i="1"/>
  <c r="CB176" i="1"/>
  <c r="CB181" i="1"/>
  <c r="CB167" i="1"/>
  <c r="CB164" i="1"/>
  <c r="CB170" i="1"/>
  <c r="CB187" i="1"/>
  <c r="CB165" i="1"/>
  <c r="CB174" i="1"/>
  <c r="CB175" i="1"/>
  <c r="CB184" i="1"/>
  <c r="CB179" i="1"/>
  <c r="CB185" i="1"/>
  <c r="CB171" i="1"/>
  <c r="CB172" i="1"/>
  <c r="CB173" i="1"/>
  <c r="CB182" i="1"/>
  <c r="BL185" i="1"/>
  <c r="BL178" i="1"/>
  <c r="BL177" i="1"/>
  <c r="BL179" i="1"/>
  <c r="BL184" i="1"/>
  <c r="BL181" i="1"/>
  <c r="BL166" i="1"/>
  <c r="BL182" i="1"/>
  <c r="BL167" i="1"/>
  <c r="BL183" i="1"/>
  <c r="BL165" i="1"/>
  <c r="BL164" i="1"/>
  <c r="BL187" i="1"/>
  <c r="BL170" i="1"/>
  <c r="BL172" i="1"/>
  <c r="BL171" i="1"/>
  <c r="BL168" i="1"/>
  <c r="BL169" i="1"/>
  <c r="BL186" i="1"/>
  <c r="CF183" i="1"/>
  <c r="CF173" i="1"/>
  <c r="CB166" i="1"/>
  <c r="CB169" i="1"/>
  <c r="BX186" i="1"/>
  <c r="BJ181" i="1"/>
  <c r="BX185" i="1"/>
  <c r="BL173" i="1"/>
  <c r="BL174" i="1"/>
  <c r="BP169" i="1"/>
  <c r="BP171" i="1"/>
  <c r="CF186" i="1"/>
  <c r="CF176" i="1"/>
  <c r="CF178" i="1"/>
  <c r="CF185" i="1"/>
  <c r="CF170" i="1"/>
  <c r="CF179" i="1"/>
  <c r="CF180" i="1"/>
  <c r="CF181" i="1"/>
  <c r="CF167" i="1"/>
  <c r="CF187" i="1"/>
  <c r="CF171" i="1"/>
  <c r="CF177" i="1"/>
  <c r="CF182" i="1"/>
  <c r="CF164" i="1"/>
  <c r="CF165" i="1"/>
  <c r="BT170" i="1"/>
  <c r="BT177" i="1"/>
  <c r="BT178" i="1"/>
  <c r="BT183" i="1"/>
  <c r="BT165" i="1"/>
  <c r="BT166" i="1"/>
  <c r="BT168" i="1"/>
  <c r="BT179" i="1"/>
  <c r="BT185" i="1"/>
  <c r="BT167" i="1"/>
  <c r="BT172" i="1"/>
  <c r="BT173" i="1"/>
  <c r="BT186" i="1"/>
  <c r="BT184" i="1"/>
  <c r="BT187" i="1"/>
  <c r="BT169" i="1"/>
  <c r="BT174" i="1"/>
  <c r="BT175" i="1"/>
  <c r="BT180" i="1"/>
  <c r="CF172" i="1"/>
  <c r="CF166" i="1"/>
  <c r="CB180" i="1"/>
  <c r="BX174" i="1"/>
  <c r="BT164" i="1"/>
  <c r="BT171" i="1"/>
  <c r="CB177" i="1"/>
  <c r="BJ165" i="1"/>
  <c r="BP165" i="1"/>
  <c r="BL176" i="1"/>
  <c r="BP168" i="1"/>
  <c r="BP178" i="1"/>
  <c r="AF175" i="1"/>
  <c r="AC27" i="8"/>
  <c r="R31" i="8"/>
  <c r="R86" i="8" s="1"/>
  <c r="W31" i="8"/>
  <c r="W81" i="8" s="1"/>
  <c r="L31" i="8"/>
  <c r="L80" i="8" s="1"/>
  <c r="M31" i="8"/>
  <c r="M87" i="8" s="1"/>
  <c r="BS188" i="1"/>
  <c r="BV188" i="1"/>
  <c r="AI175" i="1"/>
  <c r="Y14" i="10"/>
  <c r="Q14" i="10"/>
  <c r="I14" i="10"/>
  <c r="Y10" i="10"/>
  <c r="Q10" i="10"/>
  <c r="I10" i="10"/>
  <c r="AB188" i="1"/>
  <c r="CJ167" i="1" s="1"/>
  <c r="CE188" i="1"/>
  <c r="CA188" i="1"/>
  <c r="CI188" i="1"/>
  <c r="AF167" i="1"/>
  <c r="AI167" i="1"/>
  <c r="AM167" i="1"/>
  <c r="AQ167" i="1"/>
  <c r="AU167" i="1"/>
  <c r="AY167" i="1"/>
  <c r="BC167" i="1"/>
  <c r="BF165" i="1"/>
  <c r="AG167" i="1"/>
  <c r="AK167" i="1"/>
  <c r="AO167" i="1"/>
  <c r="AS167" i="1"/>
  <c r="AW167" i="1"/>
  <c r="BA167" i="1"/>
  <c r="BE167" i="1"/>
  <c r="AG175" i="1"/>
  <c r="AK175" i="1"/>
  <c r="AO175" i="1"/>
  <c r="AS175" i="1"/>
  <c r="AW175" i="1"/>
  <c r="BA175" i="1"/>
  <c r="BE175" i="1"/>
  <c r="BG173" i="1"/>
  <c r="BG174" i="1"/>
  <c r="C16" i="10"/>
  <c r="AA12" i="10"/>
  <c r="S12" i="10"/>
  <c r="K12" i="10"/>
  <c r="C12" i="10"/>
  <c r="AA8" i="10"/>
  <c r="S8" i="10"/>
  <c r="K8" i="10"/>
  <c r="C8" i="10"/>
  <c r="BF134" i="1"/>
  <c r="AM136" i="1"/>
  <c r="AQ136" i="1"/>
  <c r="AU136" i="1"/>
  <c r="BC136" i="1"/>
  <c r="AI144" i="1"/>
  <c r="AM144" i="1"/>
  <c r="AU144" i="1"/>
  <c r="AY144" i="1"/>
  <c r="BC144" i="1"/>
  <c r="BG143" i="1"/>
  <c r="BG144" i="1" s="1"/>
  <c r="BF136" i="1"/>
  <c r="AB157" i="1"/>
  <c r="CJ143" i="1" s="1"/>
  <c r="BJ157" i="1"/>
  <c r="BG134" i="1"/>
  <c r="BG136" i="1" s="1"/>
  <c r="BJ125" i="1"/>
  <c r="BP117" i="1"/>
  <c r="BX118" i="1"/>
  <c r="CB111" i="1"/>
  <c r="CF104" i="1"/>
  <c r="BL111" i="1"/>
  <c r="BT124" i="1"/>
  <c r="BP120" i="1"/>
  <c r="BG102" i="1"/>
  <c r="BG113" i="1"/>
  <c r="CB108" i="1"/>
  <c r="BL112" i="1"/>
  <c r="BF103" i="1"/>
  <c r="AU82" i="1"/>
  <c r="BG81" i="1"/>
  <c r="BU75" i="1"/>
  <c r="BY75" i="1"/>
  <c r="BQ86" i="1"/>
  <c r="BF71" i="1"/>
  <c r="BF74" i="1" s="1"/>
  <c r="AB95" i="1"/>
  <c r="BQ73" i="1"/>
  <c r="BU73" i="1"/>
  <c r="BM88" i="1"/>
  <c r="BU76" i="1"/>
  <c r="CG94" i="1"/>
  <c r="CJ58" i="1"/>
  <c r="CJ54" i="1"/>
  <c r="CJ50" i="1"/>
  <c r="CJ46" i="1"/>
  <c r="CI60" i="1"/>
  <c r="BK61" i="1"/>
  <c r="BV64" i="1"/>
  <c r="AR43" i="1"/>
  <c r="AM43" i="1"/>
  <c r="CA50" i="1"/>
  <c r="BS41" i="1"/>
  <c r="BF41" i="1"/>
  <c r="CA60" i="1"/>
  <c r="CD28" i="1"/>
  <c r="BZ32" i="1"/>
  <c r="BR32" i="1"/>
  <c r="BR14" i="1"/>
  <c r="BN16" i="1"/>
  <c r="BJ32" i="1"/>
  <c r="BN15" i="1"/>
  <c r="BZ30" i="1"/>
  <c r="BR20" i="1"/>
  <c r="BN29" i="1"/>
  <c r="BZ25" i="1"/>
  <c r="CH19" i="1"/>
  <c r="BN19" i="1"/>
  <c r="BV28" i="1"/>
  <c r="BR12" i="1"/>
  <c r="BZ15" i="1"/>
  <c r="CH22" i="1"/>
  <c r="CH26" i="1"/>
  <c r="CH29" i="1"/>
  <c r="CD23" i="1"/>
  <c r="CD12" i="1"/>
  <c r="CD9" i="1"/>
  <c r="BZ26" i="1"/>
  <c r="BV31" i="1"/>
  <c r="BR27" i="1"/>
  <c r="BN28" i="1"/>
  <c r="BN30" i="1"/>
  <c r="BN11" i="1"/>
  <c r="BV23" i="1"/>
  <c r="CH9" i="1"/>
  <c r="BJ24" i="1"/>
  <c r="BJ18" i="1"/>
  <c r="AV20" i="1"/>
  <c r="AF20" i="1"/>
  <c r="AX20" i="1"/>
  <c r="AH20" i="1"/>
  <c r="AU20" i="1"/>
  <c r="CD21" i="1"/>
  <c r="CD20" i="1"/>
  <c r="BV32" i="1"/>
  <c r="BR19" i="1"/>
  <c r="BR11" i="1"/>
  <c r="BN25" i="1"/>
  <c r="BN20" i="1"/>
  <c r="BV26" i="1"/>
  <c r="BR31" i="1"/>
  <c r="CH31" i="1"/>
  <c r="BJ28" i="1"/>
  <c r="BJ10" i="1"/>
  <c r="BN22" i="1"/>
  <c r="BV21" i="1"/>
  <c r="BR25" i="1"/>
  <c r="CH23" i="1"/>
  <c r="CH18" i="1"/>
  <c r="BV24" i="1"/>
  <c r="CH20" i="1"/>
  <c r="CH32" i="1"/>
  <c r="CD25" i="1"/>
  <c r="CD19" i="1"/>
  <c r="BZ9" i="1"/>
  <c r="BZ10" i="1"/>
  <c r="BV29" i="1"/>
  <c r="BR29" i="1"/>
  <c r="BN18" i="1"/>
  <c r="BN26" i="1"/>
  <c r="BJ12" i="1"/>
  <c r="CH21" i="1"/>
  <c r="BV15" i="1"/>
  <c r="BZ13" i="1"/>
  <c r="BV27" i="1"/>
  <c r="CD30" i="1"/>
  <c r="CD15" i="1"/>
  <c r="BV25" i="1"/>
  <c r="BR21" i="1"/>
  <c r="BN9" i="1"/>
  <c r="BN17" i="1"/>
  <c r="CD13" i="1"/>
  <c r="BV17" i="1"/>
  <c r="BR16" i="1"/>
  <c r="BZ24" i="1"/>
  <c r="BV14" i="1"/>
  <c r="CD10" i="1"/>
  <c r="BR13" i="1"/>
  <c r="BJ9" i="1"/>
  <c r="BZ11" i="1"/>
  <c r="BJ25" i="1"/>
  <c r="BZ16" i="1"/>
  <c r="BV22" i="1"/>
  <c r="CH16" i="1"/>
  <c r="CH30" i="1"/>
  <c r="CD18" i="1"/>
  <c r="CD26" i="1"/>
  <c r="BZ12" i="1"/>
  <c r="BZ29" i="1"/>
  <c r="BV19" i="1"/>
  <c r="BR22" i="1"/>
  <c r="BN23" i="1"/>
  <c r="BN14" i="1"/>
  <c r="BJ23" i="1"/>
  <c r="BZ31" i="1"/>
  <c r="BJ20" i="1"/>
  <c r="CH24" i="1"/>
  <c r="BJ27" i="1"/>
  <c r="BV10" i="1"/>
  <c r="BV33" i="1" s="1"/>
  <c r="BZ18" i="1"/>
  <c r="BJ29" i="1"/>
  <c r="E37" i="11"/>
  <c r="CK959" i="1"/>
  <c r="CK942" i="1"/>
  <c r="CK954" i="1"/>
  <c r="CK943" i="1"/>
  <c r="CK953" i="1"/>
  <c r="CK949" i="1"/>
  <c r="CK955" i="1"/>
  <c r="CK958" i="1"/>
  <c r="CK957" i="1"/>
  <c r="CK950" i="1"/>
  <c r="CK947" i="1"/>
  <c r="CK962" i="1"/>
  <c r="CK960" i="1"/>
  <c r="CK945" i="1"/>
  <c r="CK941" i="1"/>
  <c r="CK951" i="1"/>
  <c r="CK939" i="1"/>
  <c r="CK961" i="1"/>
  <c r="CK946" i="1"/>
  <c r="CK948" i="1"/>
  <c r="CK956" i="1"/>
  <c r="CK944" i="1"/>
  <c r="CK952" i="1"/>
  <c r="CK940" i="1"/>
  <c r="CJ947" i="1"/>
  <c r="CG960" i="1"/>
  <c r="CG946" i="1"/>
  <c r="BM947" i="1"/>
  <c r="BQ950" i="1"/>
  <c r="BU955" i="1"/>
  <c r="BU958" i="1"/>
  <c r="BY954" i="1"/>
  <c r="CG942" i="1"/>
  <c r="CC958" i="1"/>
  <c r="CC952" i="1"/>
  <c r="CC945" i="1"/>
  <c r="BY961" i="1"/>
  <c r="BY960" i="1"/>
  <c r="BU945" i="1"/>
  <c r="BQ960" i="1"/>
  <c r="BQ962" i="1"/>
  <c r="BM945" i="1"/>
  <c r="CG944" i="1"/>
  <c r="BM958" i="1"/>
  <c r="BU962" i="1"/>
  <c r="CC940" i="1"/>
  <c r="BM943" i="1"/>
  <c r="BQ961" i="1"/>
  <c r="BU961" i="1"/>
  <c r="BY955" i="1"/>
  <c r="CG958" i="1"/>
  <c r="BM954" i="1"/>
  <c r="BQ956" i="1"/>
  <c r="BY948" i="1"/>
  <c r="CC944" i="1"/>
  <c r="BQ953" i="1"/>
  <c r="BY940" i="1"/>
  <c r="BY963" i="1" s="1"/>
  <c r="BU951" i="1"/>
  <c r="BM946" i="1"/>
  <c r="BQ947" i="1"/>
  <c r="BU950" i="1"/>
  <c r="CJ949" i="1"/>
  <c r="CJ944" i="1"/>
  <c r="CG947" i="1"/>
  <c r="CG953" i="1"/>
  <c r="CG940" i="1"/>
  <c r="BM942" i="1"/>
  <c r="BM963" i="1" s="1"/>
  <c r="BQ944" i="1"/>
  <c r="BU947" i="1"/>
  <c r="BY950" i="1"/>
  <c r="CG948" i="1"/>
  <c r="CC957" i="1"/>
  <c r="CC947" i="1"/>
  <c r="CC949" i="1"/>
  <c r="BY941" i="1"/>
  <c r="BU960" i="1"/>
  <c r="BU949" i="1"/>
  <c r="BQ941" i="1"/>
  <c r="BM960" i="1"/>
  <c r="BM949" i="1"/>
  <c r="CG959" i="1"/>
  <c r="BQ940" i="1"/>
  <c r="BY946" i="1"/>
  <c r="CC959" i="1"/>
  <c r="BM959" i="1"/>
  <c r="BQ955" i="1"/>
  <c r="BY952" i="1"/>
  <c r="CC946" i="1"/>
  <c r="CG961" i="1"/>
  <c r="BQ954" i="1"/>
  <c r="BU946" i="1"/>
  <c r="BY942" i="1"/>
  <c r="CC956" i="1"/>
  <c r="BU957" i="1"/>
  <c r="CC960" i="1"/>
  <c r="BY947" i="1"/>
  <c r="BQ942" i="1"/>
  <c r="BM953" i="1"/>
  <c r="AF942" i="1"/>
  <c r="AH942" i="1"/>
  <c r="AP942" i="1"/>
  <c r="AT942" i="1"/>
  <c r="AX942" i="1"/>
  <c r="BB942" i="1"/>
  <c r="AG942" i="1"/>
  <c r="AK942" i="1"/>
  <c r="AO942" i="1"/>
  <c r="AS942" i="1"/>
  <c r="AW942" i="1"/>
  <c r="BA942" i="1"/>
  <c r="BE942" i="1"/>
  <c r="AJ942" i="1"/>
  <c r="AN942" i="1"/>
  <c r="BD942" i="1"/>
  <c r="AH950" i="1"/>
  <c r="AL950" i="1"/>
  <c r="AP950" i="1"/>
  <c r="AT950" i="1"/>
  <c r="AX950" i="1"/>
  <c r="BB950" i="1"/>
  <c r="BF948" i="1"/>
  <c r="AJ950" i="1"/>
  <c r="AR950" i="1"/>
  <c r="AZ950" i="1"/>
  <c r="CJ940" i="1"/>
  <c r="CJ948" i="1"/>
  <c r="CG943" i="1"/>
  <c r="CG950" i="1"/>
  <c r="CG952" i="1"/>
  <c r="CG963" i="1" s="1"/>
  <c r="BM962" i="1"/>
  <c r="BQ939" i="1"/>
  <c r="BU942" i="1"/>
  <c r="BY944" i="1"/>
  <c r="CG955" i="1"/>
  <c r="CG954" i="1"/>
  <c r="CC955" i="1"/>
  <c r="CC942" i="1"/>
  <c r="CC961" i="1"/>
  <c r="BY945" i="1"/>
  <c r="BU953" i="1"/>
  <c r="BU959" i="1"/>
  <c r="BQ945" i="1"/>
  <c r="BM951" i="1"/>
  <c r="BM961" i="1"/>
  <c r="BM944" i="1"/>
  <c r="BQ957" i="1"/>
  <c r="BY962" i="1"/>
  <c r="CG941" i="1"/>
  <c r="BQ958" i="1"/>
  <c r="BU948" i="1"/>
  <c r="BY943" i="1"/>
  <c r="CC939" i="1"/>
  <c r="BQ943" i="1"/>
  <c r="BU939" i="1"/>
  <c r="CC951" i="1"/>
  <c r="CC950" i="1"/>
  <c r="BV963" i="1"/>
  <c r="CG951" i="1"/>
  <c r="BS923" i="1"/>
  <c r="BS920" i="1"/>
  <c r="BS927" i="1"/>
  <c r="BS911" i="1"/>
  <c r="BS918" i="1"/>
  <c r="BS908" i="1"/>
  <c r="BS921" i="1"/>
  <c r="BS912" i="1"/>
  <c r="BS930" i="1"/>
  <c r="BS929" i="1"/>
  <c r="BS919" i="1"/>
  <c r="BS925" i="1"/>
  <c r="BS926" i="1"/>
  <c r="BS910" i="1"/>
  <c r="BS914" i="1"/>
  <c r="BS915" i="1"/>
  <c r="BS916" i="1"/>
  <c r="BS913" i="1"/>
  <c r="BS922" i="1"/>
  <c r="BW929" i="1"/>
  <c r="BW931" i="1"/>
  <c r="BW910" i="1"/>
  <c r="BW925" i="1"/>
  <c r="BW914" i="1"/>
  <c r="BW919" i="1"/>
  <c r="BW908" i="1"/>
  <c r="BW920" i="1"/>
  <c r="BW917" i="1"/>
  <c r="BW913" i="1"/>
  <c r="BW922" i="1"/>
  <c r="BW916" i="1"/>
  <c r="BW915" i="1"/>
  <c r="BW911" i="1"/>
  <c r="BW921" i="1"/>
  <c r="BW912" i="1"/>
  <c r="BW918" i="1"/>
  <c r="CI923" i="1"/>
  <c r="CI922" i="1"/>
  <c r="CI908" i="1"/>
  <c r="CI931" i="1"/>
  <c r="CI921" i="1"/>
  <c r="CI924" i="1"/>
  <c r="CI926" i="1"/>
  <c r="CI912" i="1"/>
  <c r="CI930" i="1"/>
  <c r="CI915" i="1"/>
  <c r="CI911" i="1"/>
  <c r="CI920" i="1"/>
  <c r="CI914" i="1"/>
  <c r="CI909" i="1"/>
  <c r="CI919" i="1"/>
  <c r="CI913" i="1"/>
  <c r="CI927" i="1"/>
  <c r="CI917" i="1"/>
  <c r="CI910" i="1"/>
  <c r="BO924" i="1"/>
  <c r="BO922" i="1"/>
  <c r="BW927" i="1"/>
  <c r="CI929" i="1"/>
  <c r="CE924" i="1"/>
  <c r="CE910" i="1"/>
  <c r="CA914" i="1"/>
  <c r="BK917" i="1"/>
  <c r="BW923" i="1"/>
  <c r="BK921" i="1"/>
  <c r="BK923" i="1"/>
  <c r="BK931" i="1"/>
  <c r="BK929" i="1"/>
  <c r="BK913" i="1"/>
  <c r="BK915" i="1"/>
  <c r="BK928" i="1"/>
  <c r="BK916" i="1"/>
  <c r="BK918" i="1"/>
  <c r="BK927" i="1"/>
  <c r="BK911" i="1"/>
  <c r="BK920" i="1"/>
  <c r="BK908" i="1"/>
  <c r="BK912" i="1"/>
  <c r="BK930" i="1"/>
  <c r="BK919" i="1"/>
  <c r="BK914" i="1"/>
  <c r="BS909" i="1"/>
  <c r="BO920" i="1"/>
  <c r="CI925" i="1"/>
  <c r="BO931" i="1"/>
  <c r="BK922" i="1"/>
  <c r="BK909" i="1"/>
  <c r="AG919" i="1"/>
  <c r="BO926" i="1"/>
  <c r="BO929" i="1"/>
  <c r="BO921" i="1"/>
  <c r="BO927" i="1"/>
  <c r="BO917" i="1"/>
  <c r="BO923" i="1"/>
  <c r="BO908" i="1"/>
  <c r="BO909" i="1"/>
  <c r="BO913" i="1"/>
  <c r="BO925" i="1"/>
  <c r="BO918" i="1"/>
  <c r="BO911" i="1"/>
  <c r="BO915" i="1"/>
  <c r="BO930" i="1"/>
  <c r="BO916" i="1"/>
  <c r="BO919" i="1"/>
  <c r="BO928" i="1"/>
  <c r="BO912" i="1"/>
  <c r="CA921" i="1"/>
  <c r="CA926" i="1"/>
  <c r="CA929" i="1"/>
  <c r="CA928" i="1"/>
  <c r="CA913" i="1"/>
  <c r="CA910" i="1"/>
  <c r="CA923" i="1"/>
  <c r="CA911" i="1"/>
  <c r="CA924" i="1"/>
  <c r="CA925" i="1"/>
  <c r="CA918" i="1"/>
  <c r="CA916" i="1"/>
  <c r="CA917" i="1"/>
  <c r="CA912" i="1"/>
  <c r="CA908" i="1"/>
  <c r="CA909" i="1"/>
  <c r="CA915" i="1"/>
  <c r="CA927" i="1"/>
  <c r="CA931" i="1"/>
  <c r="CE923" i="1"/>
  <c r="CE916" i="1"/>
  <c r="CE922" i="1"/>
  <c r="CE911" i="1"/>
  <c r="CE928" i="1"/>
  <c r="CE917" i="1"/>
  <c r="CE914" i="1"/>
  <c r="CE908" i="1"/>
  <c r="CE929" i="1"/>
  <c r="CE913" i="1"/>
  <c r="CE927" i="1"/>
  <c r="CE909" i="1"/>
  <c r="CE926" i="1"/>
  <c r="CE920" i="1"/>
  <c r="CE915" i="1"/>
  <c r="CE930" i="1"/>
  <c r="CE912" i="1"/>
  <c r="CE931" i="1"/>
  <c r="BF940" i="1"/>
  <c r="BF942" i="1" s="1"/>
  <c r="BW909" i="1"/>
  <c r="BS924" i="1"/>
  <c r="CI928" i="1"/>
  <c r="CI916" i="1"/>
  <c r="CE921" i="1"/>
  <c r="BW924" i="1"/>
  <c r="BS917" i="1"/>
  <c r="BK924" i="1"/>
  <c r="BS928" i="1"/>
  <c r="BK926" i="1"/>
  <c r="BW930" i="1"/>
  <c r="BK925" i="1"/>
  <c r="BF909" i="1"/>
  <c r="BF911" i="1" s="1"/>
  <c r="AH911" i="1"/>
  <c r="AL911" i="1"/>
  <c r="AP911" i="1"/>
  <c r="AX911" i="1"/>
  <c r="AI911" i="1"/>
  <c r="AM911" i="1"/>
  <c r="AQ911" i="1"/>
  <c r="AU911" i="1"/>
  <c r="AY911" i="1"/>
  <c r="BC911" i="1"/>
  <c r="BG911" i="1"/>
  <c r="AJ911" i="1"/>
  <c r="AN911" i="1"/>
  <c r="AV911" i="1"/>
  <c r="AZ911" i="1"/>
  <c r="BD911" i="1"/>
  <c r="AH919" i="1"/>
  <c r="AL919" i="1"/>
  <c r="AP919" i="1"/>
  <c r="AT919" i="1"/>
  <c r="AX919" i="1"/>
  <c r="BB919" i="1"/>
  <c r="BF918" i="1"/>
  <c r="AC932" i="1"/>
  <c r="CK915" i="1" s="1"/>
  <c r="AB932" i="1"/>
  <c r="CJ925" i="1" s="1"/>
  <c r="AG911" i="1"/>
  <c r="AK911" i="1"/>
  <c r="AO911" i="1"/>
  <c r="AS911" i="1"/>
  <c r="AW911" i="1"/>
  <c r="BA911" i="1"/>
  <c r="BE911" i="1"/>
  <c r="CG892" i="1"/>
  <c r="CC883" i="1"/>
  <c r="CC900" i="1"/>
  <c r="BY892" i="1"/>
  <c r="BU879" i="1"/>
  <c r="BU900" i="1"/>
  <c r="BQ892" i="1"/>
  <c r="BM877" i="1"/>
  <c r="BM900" i="1"/>
  <c r="BM882" i="1"/>
  <c r="BQ889" i="1"/>
  <c r="BU878" i="1"/>
  <c r="BY887" i="1"/>
  <c r="CC879" i="1"/>
  <c r="BM897" i="1"/>
  <c r="BQ899" i="1"/>
  <c r="BQ882" i="1"/>
  <c r="BU887" i="1"/>
  <c r="BY882" i="1"/>
  <c r="CC885" i="1"/>
  <c r="CG883" i="1"/>
  <c r="BQ888" i="1"/>
  <c r="CG895" i="1"/>
  <c r="BM895" i="1"/>
  <c r="BY888" i="1"/>
  <c r="BQ895" i="1"/>
  <c r="CC880" i="1"/>
  <c r="CG886" i="1"/>
  <c r="CC878" i="1"/>
  <c r="CC899" i="1"/>
  <c r="BY877" i="1"/>
  <c r="BU893" i="1"/>
  <c r="BQ878" i="1"/>
  <c r="BQ897" i="1"/>
  <c r="BM891" i="1"/>
  <c r="CG889" i="1"/>
  <c r="BU888" i="1"/>
  <c r="AG880" i="1"/>
  <c r="AK880" i="1"/>
  <c r="AO880" i="1"/>
  <c r="AS880" i="1"/>
  <c r="AW880" i="1"/>
  <c r="BA880" i="1"/>
  <c r="BE880" i="1"/>
  <c r="AR880" i="1"/>
  <c r="AF888" i="1"/>
  <c r="AJ888" i="1"/>
  <c r="AN888" i="1"/>
  <c r="AR888" i="1"/>
  <c r="AV888" i="1"/>
  <c r="AZ888" i="1"/>
  <c r="BD888" i="1"/>
  <c r="AB901" i="1"/>
  <c r="CJ892" i="1" s="1"/>
  <c r="CG884" i="1"/>
  <c r="CG896" i="1"/>
  <c r="CC882" i="1"/>
  <c r="BY886" i="1"/>
  <c r="BY896" i="1"/>
  <c r="BU880" i="1"/>
  <c r="BQ880" i="1"/>
  <c r="BQ896" i="1"/>
  <c r="BM878" i="1"/>
  <c r="BM885" i="1"/>
  <c r="BQ877" i="1"/>
  <c r="BU890" i="1"/>
  <c r="CC894" i="1"/>
  <c r="CG891" i="1"/>
  <c r="BM890" i="1"/>
  <c r="BQ894" i="1"/>
  <c r="BU897" i="1"/>
  <c r="BY899" i="1"/>
  <c r="BY879" i="1"/>
  <c r="CC881" i="1"/>
  <c r="CG880" i="1"/>
  <c r="BU883" i="1"/>
  <c r="BQ898" i="1"/>
  <c r="CC884" i="1"/>
  <c r="BU898" i="1"/>
  <c r="CG882" i="1"/>
  <c r="CG893" i="1"/>
  <c r="CC898" i="1"/>
  <c r="BY884" i="1"/>
  <c r="BY898" i="1"/>
  <c r="BU881" i="1"/>
  <c r="BQ887" i="1"/>
  <c r="BM887" i="1"/>
  <c r="BM886" i="1"/>
  <c r="CG898" i="1"/>
  <c r="BQ890" i="1"/>
  <c r="BF878" i="1"/>
  <c r="AG888" i="1"/>
  <c r="BG886" i="1"/>
  <c r="CG881" i="1"/>
  <c r="CG900" i="1"/>
  <c r="CC892" i="1"/>
  <c r="BY883" i="1"/>
  <c r="BY900" i="1"/>
  <c r="BU892" i="1"/>
  <c r="BQ886" i="1"/>
  <c r="BQ900" i="1"/>
  <c r="BM892" i="1"/>
  <c r="BM889" i="1"/>
  <c r="BU894" i="1"/>
  <c r="BY891" i="1"/>
  <c r="CC886" i="1"/>
  <c r="CG877" i="1"/>
  <c r="BM880" i="1"/>
  <c r="BQ883" i="1"/>
  <c r="BU891" i="1"/>
  <c r="BY894" i="1"/>
  <c r="CC897" i="1"/>
  <c r="CG899" i="1"/>
  <c r="CG888" i="1"/>
  <c r="BY889" i="1"/>
  <c r="BQ881" i="1"/>
  <c r="CG878" i="1"/>
  <c r="BU889" i="1"/>
  <c r="CG890" i="1"/>
  <c r="CC888" i="1"/>
  <c r="BY895" i="1"/>
  <c r="BM881" i="1"/>
  <c r="BM899" i="1"/>
  <c r="AI880" i="1"/>
  <c r="AM880" i="1"/>
  <c r="AQ880" i="1"/>
  <c r="AU880" i="1"/>
  <c r="AY880" i="1"/>
  <c r="BC880" i="1"/>
  <c r="AC901" i="1"/>
  <c r="CK898" i="1" s="1"/>
  <c r="BS860" i="1"/>
  <c r="BS859" i="1"/>
  <c r="BO860" i="1"/>
  <c r="BO863" i="1"/>
  <c r="BO858" i="1"/>
  <c r="CI847" i="1"/>
  <c r="CE868" i="1"/>
  <c r="CE857" i="1"/>
  <c r="CI865" i="1"/>
  <c r="CI861" i="1"/>
  <c r="CI859" i="1"/>
  <c r="CE860" i="1"/>
  <c r="BW857" i="1"/>
  <c r="BW854" i="1"/>
  <c r="BS847" i="1"/>
  <c r="BO865" i="1"/>
  <c r="CA859" i="1"/>
  <c r="CA868" i="1"/>
  <c r="CA847" i="1"/>
  <c r="CA865" i="1"/>
  <c r="CA867" i="1"/>
  <c r="CA863" i="1"/>
  <c r="BK865" i="1"/>
  <c r="CI853" i="1"/>
  <c r="BK859" i="1"/>
  <c r="BK861" i="1"/>
  <c r="BW865" i="1"/>
  <c r="BO854" i="1"/>
  <c r="BW847" i="1"/>
  <c r="BK847" i="1"/>
  <c r="BS852" i="1"/>
  <c r="BK856" i="1"/>
  <c r="BK858" i="1"/>
  <c r="BW855" i="1"/>
  <c r="BW848" i="1"/>
  <c r="BK849" i="1"/>
  <c r="BW867" i="1"/>
  <c r="AI857" i="1"/>
  <c r="AK849" i="1"/>
  <c r="AO849" i="1"/>
  <c r="AS849" i="1"/>
  <c r="AW849" i="1"/>
  <c r="BA849" i="1"/>
  <c r="BE849" i="1"/>
  <c r="AV849" i="1"/>
  <c r="AC870" i="1"/>
  <c r="CK860" i="1" s="1"/>
  <c r="AB870" i="1"/>
  <c r="BS865" i="1"/>
  <c r="BS854" i="1"/>
  <c r="BS853" i="1"/>
  <c r="BO849" i="1"/>
  <c r="BO866" i="1"/>
  <c r="BO853" i="1"/>
  <c r="CI860" i="1"/>
  <c r="CE864" i="1"/>
  <c r="CE852" i="1"/>
  <c r="CE858" i="1"/>
  <c r="CI857" i="1"/>
  <c r="CI866" i="1"/>
  <c r="CI856" i="1"/>
  <c r="CI854" i="1"/>
  <c r="CE855" i="1"/>
  <c r="BW859" i="1"/>
  <c r="BW868" i="1"/>
  <c r="BS867" i="1"/>
  <c r="BO859" i="1"/>
  <c r="CA862" i="1"/>
  <c r="CA846" i="1"/>
  <c r="CA864" i="1"/>
  <c r="CA848" i="1"/>
  <c r="CA854" i="1"/>
  <c r="BK846" i="1"/>
  <c r="CI867" i="1"/>
  <c r="BK855" i="1"/>
  <c r="CI862" i="1"/>
  <c r="BW858" i="1"/>
  <c r="BW852" i="1"/>
  <c r="BW869" i="1"/>
  <c r="BW846" i="1"/>
  <c r="CA853" i="1"/>
  <c r="BW849" i="1"/>
  <c r="BK868" i="1"/>
  <c r="CI851" i="1"/>
  <c r="BK863" i="1"/>
  <c r="BO850" i="1"/>
  <c r="BK869" i="1"/>
  <c r="BK867" i="1"/>
  <c r="BS846" i="1"/>
  <c r="BW861" i="1"/>
  <c r="BK850" i="1"/>
  <c r="BO846" i="1"/>
  <c r="BS864" i="1"/>
  <c r="BW864" i="1"/>
  <c r="CA849" i="1"/>
  <c r="CE863" i="1"/>
  <c r="CI863" i="1"/>
  <c r="BG854" i="1"/>
  <c r="BG857" i="1" s="1"/>
  <c r="BG846" i="1"/>
  <c r="BS849" i="1"/>
  <c r="BS857" i="1"/>
  <c r="BS848" i="1"/>
  <c r="BO861" i="1"/>
  <c r="BO864" i="1"/>
  <c r="BO851" i="1"/>
  <c r="CE854" i="1"/>
  <c r="CE856" i="1"/>
  <c r="CE866" i="1"/>
  <c r="CE849" i="1"/>
  <c r="CE862" i="1"/>
  <c r="CI848" i="1"/>
  <c r="CI868" i="1"/>
  <c r="CI849" i="1"/>
  <c r="CI850" i="1"/>
  <c r="BW856" i="1"/>
  <c r="BS851" i="1"/>
  <c r="BO868" i="1"/>
  <c r="CA858" i="1"/>
  <c r="CA850" i="1"/>
  <c r="CA866" i="1"/>
  <c r="CA869" i="1"/>
  <c r="CA852" i="1"/>
  <c r="BK851" i="1"/>
  <c r="CE850" i="1"/>
  <c r="CE867" i="1"/>
  <c r="BK864" i="1"/>
  <c r="CA857" i="1"/>
  <c r="BO857" i="1"/>
  <c r="BO852" i="1"/>
  <c r="BS861" i="1"/>
  <c r="BK854" i="1"/>
  <c r="BS868" i="1"/>
  <c r="BO855" i="1"/>
  <c r="BK853" i="1"/>
  <c r="BK866" i="1"/>
  <c r="BO848" i="1"/>
  <c r="BF847" i="1"/>
  <c r="AI849" i="1"/>
  <c r="AM849" i="1"/>
  <c r="AQ849" i="1"/>
  <c r="AU849" i="1"/>
  <c r="AY849" i="1"/>
  <c r="BC849" i="1"/>
  <c r="BQ834" i="1"/>
  <c r="BQ818" i="1"/>
  <c r="BQ815" i="1"/>
  <c r="BQ833" i="1"/>
  <c r="BQ835" i="1"/>
  <c r="BQ817" i="1"/>
  <c r="BQ830" i="1"/>
  <c r="BQ825" i="1"/>
  <c r="BQ829" i="1"/>
  <c r="BQ832" i="1"/>
  <c r="BQ820" i="1"/>
  <c r="BQ821" i="1"/>
  <c r="BQ826" i="1"/>
  <c r="BQ824" i="1"/>
  <c r="BQ828" i="1"/>
  <c r="BQ831" i="1"/>
  <c r="BQ816" i="1"/>
  <c r="BQ819" i="1"/>
  <c r="BY832" i="1"/>
  <c r="BY816" i="1"/>
  <c r="BY823" i="1"/>
  <c r="BY830" i="1"/>
  <c r="BY819" i="1"/>
  <c r="BY815" i="1"/>
  <c r="BY828" i="1"/>
  <c r="BY827" i="1"/>
  <c r="BY822" i="1"/>
  <c r="BY829" i="1"/>
  <c r="BY817" i="1"/>
  <c r="BY837" i="1"/>
  <c r="BY824" i="1"/>
  <c r="BY826" i="1"/>
  <c r="BY821" i="1"/>
  <c r="BY834" i="1"/>
  <c r="BY835" i="1"/>
  <c r="BY818" i="1"/>
  <c r="CC833" i="1"/>
  <c r="CC817" i="1"/>
  <c r="CC820" i="1"/>
  <c r="CC831" i="1"/>
  <c r="CC816" i="1"/>
  <c r="CC822" i="1"/>
  <c r="CC829" i="1"/>
  <c r="CC836" i="1"/>
  <c r="CC819" i="1"/>
  <c r="CC830" i="1"/>
  <c r="CC823" i="1"/>
  <c r="CC828" i="1"/>
  <c r="CC825" i="1"/>
  <c r="CC835" i="1"/>
  <c r="CC818" i="1"/>
  <c r="CC815" i="1"/>
  <c r="CC827" i="1"/>
  <c r="CC826" i="1"/>
  <c r="AC23" i="8"/>
  <c r="AC17" i="8"/>
  <c r="Z31" i="8"/>
  <c r="K31" i="8"/>
  <c r="K93" i="8" s="1"/>
  <c r="X31" i="8"/>
  <c r="X93" i="8" s="1"/>
  <c r="Q31" i="8"/>
  <c r="Q88" i="8" s="1"/>
  <c r="T31" i="8"/>
  <c r="T90" i="8" s="1"/>
  <c r="CG836" i="1"/>
  <c r="H31" i="8"/>
  <c r="H76" i="8" s="1"/>
  <c r="CC824" i="1"/>
  <c r="CC821" i="1"/>
  <c r="BY831" i="1"/>
  <c r="BU830" i="1"/>
  <c r="BU819" i="1"/>
  <c r="BQ827" i="1"/>
  <c r="BM828" i="1"/>
  <c r="BG826" i="1"/>
  <c r="AI818" i="1"/>
  <c r="BG816" i="1"/>
  <c r="BG818" i="1" s="1"/>
  <c r="BM833" i="1"/>
  <c r="BM817" i="1"/>
  <c r="BM838" i="1"/>
  <c r="BM824" i="1"/>
  <c r="BM815" i="1"/>
  <c r="BM826" i="1"/>
  <c r="BM829" i="1"/>
  <c r="BM832" i="1"/>
  <c r="BM820" i="1"/>
  <c r="BM823" i="1"/>
  <c r="BM827" i="1"/>
  <c r="BM836" i="1"/>
  <c r="BM825" i="1"/>
  <c r="BM831" i="1"/>
  <c r="BM819" i="1"/>
  <c r="BM822" i="1"/>
  <c r="BM835" i="1"/>
  <c r="BM834" i="1"/>
  <c r="V31" i="8"/>
  <c r="V89" i="8" s="1"/>
  <c r="J31" i="8"/>
  <c r="J90" i="8" s="1"/>
  <c r="O31" i="8"/>
  <c r="O85" i="8" s="1"/>
  <c r="CG825" i="1"/>
  <c r="CC838" i="1"/>
  <c r="CC837" i="1"/>
  <c r="BY825" i="1"/>
  <c r="BU821" i="1"/>
  <c r="BQ823" i="1"/>
  <c r="BM816" i="1"/>
  <c r="BM837" i="1"/>
  <c r="BU831" i="1"/>
  <c r="BU834" i="1"/>
  <c r="BU817" i="1"/>
  <c r="BU836" i="1"/>
  <c r="BU820" i="1"/>
  <c r="BU828" i="1"/>
  <c r="BU827" i="1"/>
  <c r="BU833" i="1"/>
  <c r="BU816" i="1"/>
  <c r="BU815" i="1"/>
  <c r="BU826" i="1"/>
  <c r="BU825" i="1"/>
  <c r="BU823" i="1"/>
  <c r="BU832" i="1"/>
  <c r="BU838" i="1"/>
  <c r="BU822" i="1"/>
  <c r="BU824" i="1"/>
  <c r="BU829" i="1"/>
  <c r="CG826" i="1"/>
  <c r="CG820" i="1"/>
  <c r="CG835" i="1"/>
  <c r="CG815" i="1"/>
  <c r="CG837" i="1"/>
  <c r="CG822" i="1"/>
  <c r="CG819" i="1"/>
  <c r="CG816" i="1"/>
  <c r="CG832" i="1"/>
  <c r="CG818" i="1"/>
  <c r="CG824" i="1"/>
  <c r="CG830" i="1"/>
  <c r="CG828" i="1"/>
  <c r="CG823" i="1"/>
  <c r="CG817" i="1"/>
  <c r="CG831" i="1"/>
  <c r="CG834" i="1"/>
  <c r="CG821" i="1"/>
  <c r="T60" i="8"/>
  <c r="AB16" i="8"/>
  <c r="AB12" i="8"/>
  <c r="N31" i="8"/>
  <c r="N79" i="8" s="1"/>
  <c r="S31" i="8"/>
  <c r="S82" i="8" s="1"/>
  <c r="P31" i="8"/>
  <c r="P76" i="8" s="1"/>
  <c r="I31" i="8"/>
  <c r="I75" i="8" s="1"/>
  <c r="CG827" i="1"/>
  <c r="CC832" i="1"/>
  <c r="BY833" i="1"/>
  <c r="BY820" i="1"/>
  <c r="BU837" i="1"/>
  <c r="BQ836" i="1"/>
  <c r="BQ822" i="1"/>
  <c r="BM818" i="1"/>
  <c r="AL818" i="1"/>
  <c r="AP818" i="1"/>
  <c r="AT818" i="1"/>
  <c r="BB818" i="1"/>
  <c r="AN818" i="1"/>
  <c r="AV818" i="1"/>
  <c r="BD818" i="1"/>
  <c r="AH826" i="1"/>
  <c r="AL826" i="1"/>
  <c r="AP826" i="1"/>
  <c r="AT826" i="1"/>
  <c r="AX826" i="1"/>
  <c r="BB826" i="1"/>
  <c r="BF824" i="1"/>
  <c r="AV826" i="1"/>
  <c r="AC839" i="1"/>
  <c r="AB839" i="1"/>
  <c r="CJ827" i="1" s="1"/>
  <c r="BO798" i="1"/>
  <c r="BS785" i="1"/>
  <c r="BW803" i="1"/>
  <c r="CE798" i="1"/>
  <c r="CI789" i="1"/>
  <c r="BK800" i="1"/>
  <c r="BO800" i="1"/>
  <c r="BS797" i="1"/>
  <c r="CA804" i="1"/>
  <c r="CE805" i="1"/>
  <c r="CI801" i="1"/>
  <c r="CI788" i="1"/>
  <c r="CI784" i="1"/>
  <c r="CI803" i="1"/>
  <c r="CE799" i="1"/>
  <c r="CE807" i="1"/>
  <c r="CE802" i="1"/>
  <c r="CA786" i="1"/>
  <c r="CA796" i="1"/>
  <c r="CA801" i="1"/>
  <c r="BW797" i="1"/>
  <c r="BW789" i="1"/>
  <c r="BW800" i="1"/>
  <c r="BS784" i="1"/>
  <c r="BS788" i="1"/>
  <c r="BS803" i="1"/>
  <c r="BO796" i="1"/>
  <c r="BO804" i="1"/>
  <c r="BO802" i="1"/>
  <c r="BK803" i="1"/>
  <c r="BK791" i="1"/>
  <c r="BK801" i="1"/>
  <c r="CE787" i="1"/>
  <c r="BS800" i="1"/>
  <c r="CI807" i="1"/>
  <c r="BK805" i="1"/>
  <c r="BW787" i="1"/>
  <c r="BO792" i="1"/>
  <c r="BK798" i="1"/>
  <c r="BO806" i="1"/>
  <c r="CE785" i="1"/>
  <c r="BK802" i="1"/>
  <c r="BO790" i="1"/>
  <c r="BS806" i="1"/>
  <c r="BW788" i="1"/>
  <c r="CA807" i="1"/>
  <c r="CE790" i="1"/>
  <c r="CI794" i="1"/>
  <c r="BF793" i="1"/>
  <c r="AB808" i="1"/>
  <c r="CJ786" i="1" s="1"/>
  <c r="BK797" i="1"/>
  <c r="BO797" i="1"/>
  <c r="BS794" i="1"/>
  <c r="CA797" i="1"/>
  <c r="CE800" i="1"/>
  <c r="CI798" i="1"/>
  <c r="BK787" i="1"/>
  <c r="BO788" i="1"/>
  <c r="BW795" i="1"/>
  <c r="CA792" i="1"/>
  <c r="CE792" i="1"/>
  <c r="CI800" i="1"/>
  <c r="CI805" i="1"/>
  <c r="CI793" i="1"/>
  <c r="CE791" i="1"/>
  <c r="CE796" i="1"/>
  <c r="CE784" i="1"/>
  <c r="CA784" i="1"/>
  <c r="CA803" i="1"/>
  <c r="CA806" i="1"/>
  <c r="BW805" i="1"/>
  <c r="BW794" i="1"/>
  <c r="BW786" i="1"/>
  <c r="BS796" i="1"/>
  <c r="BS801" i="1"/>
  <c r="BS805" i="1"/>
  <c r="BO787" i="1"/>
  <c r="BO793" i="1"/>
  <c r="BO801" i="1"/>
  <c r="BK806" i="1"/>
  <c r="BK799" i="1"/>
  <c r="BK788" i="1"/>
  <c r="BW793" i="1"/>
  <c r="CI796" i="1"/>
  <c r="BK795" i="1"/>
  <c r="CA802" i="1"/>
  <c r="BW804" i="1"/>
  <c r="BS791" i="1"/>
  <c r="CA790" i="1"/>
  <c r="BS807" i="1"/>
  <c r="BG786" i="1"/>
  <c r="BG787" i="1" s="1"/>
  <c r="BK804" i="1"/>
  <c r="BO803" i="1"/>
  <c r="BW796" i="1"/>
  <c r="CA787" i="1"/>
  <c r="CE789" i="1"/>
  <c r="BK807" i="1"/>
  <c r="BS802" i="1"/>
  <c r="BW785" i="1"/>
  <c r="CA798" i="1"/>
  <c r="CI806" i="1"/>
  <c r="CI797" i="1"/>
  <c r="CI795" i="1"/>
  <c r="CI790" i="1"/>
  <c r="CE788" i="1"/>
  <c r="CE794" i="1"/>
  <c r="CE801" i="1"/>
  <c r="CA794" i="1"/>
  <c r="CA793" i="1"/>
  <c r="CA788" i="1"/>
  <c r="BW802" i="1"/>
  <c r="BW792" i="1"/>
  <c r="BW799" i="1"/>
  <c r="BS793" i="1"/>
  <c r="BS795" i="1"/>
  <c r="BS786" i="1"/>
  <c r="BO785" i="1"/>
  <c r="BO794" i="1"/>
  <c r="BO791" i="1"/>
  <c r="BK796" i="1"/>
  <c r="BK793" i="1"/>
  <c r="BK784" i="1"/>
  <c r="BO784" i="1"/>
  <c r="BO808" i="1" s="1"/>
  <c r="CA789" i="1"/>
  <c r="CA800" i="1"/>
  <c r="AC808" i="1"/>
  <c r="CK800" i="1" s="1"/>
  <c r="E31" i="11"/>
  <c r="CK768" i="1"/>
  <c r="CK753" i="1"/>
  <c r="CK766" i="1"/>
  <c r="CK754" i="1"/>
  <c r="CK776" i="1"/>
  <c r="CK762" i="1"/>
  <c r="CK775" i="1"/>
  <c r="CK763" i="1"/>
  <c r="CK757" i="1"/>
  <c r="CK758" i="1"/>
  <c r="CK774" i="1"/>
  <c r="CK760" i="1"/>
  <c r="CK771" i="1"/>
  <c r="CK759" i="1"/>
  <c r="CK772" i="1"/>
  <c r="CK770" i="1"/>
  <c r="CK764" i="1"/>
  <c r="CK773" i="1"/>
  <c r="CK767" i="1"/>
  <c r="BK753" i="1"/>
  <c r="BO754" i="1"/>
  <c r="BS760" i="1"/>
  <c r="BW754" i="1"/>
  <c r="BW765" i="1"/>
  <c r="CA756" i="1"/>
  <c r="CE774" i="1"/>
  <c r="CI768" i="1"/>
  <c r="BK763" i="1"/>
  <c r="BK765" i="1"/>
  <c r="BO769" i="1"/>
  <c r="BS761" i="1"/>
  <c r="BS771" i="1"/>
  <c r="BW772" i="1"/>
  <c r="CA763" i="1"/>
  <c r="CA769" i="1"/>
  <c r="CE753" i="1"/>
  <c r="CI761" i="1"/>
  <c r="CI755" i="1"/>
  <c r="BO760" i="1"/>
  <c r="BS764" i="1"/>
  <c r="BW759" i="1"/>
  <c r="CE760" i="1"/>
  <c r="CI772" i="1"/>
  <c r="BK774" i="1"/>
  <c r="BO753" i="1"/>
  <c r="BS755" i="1"/>
  <c r="CA776" i="1"/>
  <c r="CE773" i="1"/>
  <c r="CI759" i="1"/>
  <c r="BS773" i="1"/>
  <c r="CA757" i="1"/>
  <c r="CI756" i="1"/>
  <c r="CE763" i="1"/>
  <c r="CE776" i="1"/>
  <c r="CA767" i="1"/>
  <c r="BW766" i="1"/>
  <c r="BS774" i="1"/>
  <c r="BO770" i="1"/>
  <c r="BK757" i="1"/>
  <c r="AG756" i="1"/>
  <c r="AB777" i="1"/>
  <c r="CJ764" i="1" s="1"/>
  <c r="BK755" i="1"/>
  <c r="BK770" i="1"/>
  <c r="BO757" i="1"/>
  <c r="BS763" i="1"/>
  <c r="BW753" i="1"/>
  <c r="CA755" i="1"/>
  <c r="CA774" i="1"/>
  <c r="CE757" i="1"/>
  <c r="CI771" i="1"/>
  <c r="BK773" i="1"/>
  <c r="BK768" i="1"/>
  <c r="BO759" i="1"/>
  <c r="BS775" i="1"/>
  <c r="BS754" i="1"/>
  <c r="BW755" i="1"/>
  <c r="CA762" i="1"/>
  <c r="CA772" i="1"/>
  <c r="CE759" i="1"/>
  <c r="CI763" i="1"/>
  <c r="CI758" i="1"/>
  <c r="BK759" i="1"/>
  <c r="BO755" i="1"/>
  <c r="BS770" i="1"/>
  <c r="CA759" i="1"/>
  <c r="CE775" i="1"/>
  <c r="CI754" i="1"/>
  <c r="BK761" i="1"/>
  <c r="BO774" i="1"/>
  <c r="BW769" i="1"/>
  <c r="CA753" i="1"/>
  <c r="CE766" i="1"/>
  <c r="BK775" i="1"/>
  <c r="BS767" i="1"/>
  <c r="CE769" i="1"/>
  <c r="CI767" i="1"/>
  <c r="CE758" i="1"/>
  <c r="CA770" i="1"/>
  <c r="BW761" i="1"/>
  <c r="BW774" i="1"/>
  <c r="BS765" i="1"/>
  <c r="BO768" i="1"/>
  <c r="BK772" i="1"/>
  <c r="BK758" i="1"/>
  <c r="BO756" i="1"/>
  <c r="BO775" i="1"/>
  <c r="BS766" i="1"/>
  <c r="BW757" i="1"/>
  <c r="CA760" i="1"/>
  <c r="CE756" i="1"/>
  <c r="CE767" i="1"/>
  <c r="CI774" i="1"/>
  <c r="BK756" i="1"/>
  <c r="BO764" i="1"/>
  <c r="BO762" i="1"/>
  <c r="BS758" i="1"/>
  <c r="BW762" i="1"/>
  <c r="BW760" i="1"/>
  <c r="CA765" i="1"/>
  <c r="CE764" i="1"/>
  <c r="CE762" i="1"/>
  <c r="CI766" i="1"/>
  <c r="BK776" i="1"/>
  <c r="BO761" i="1"/>
  <c r="BW758" i="1"/>
  <c r="CA764" i="1"/>
  <c r="CE761" i="1"/>
  <c r="BK769" i="1"/>
  <c r="BS776" i="1"/>
  <c r="BW756" i="1"/>
  <c r="CA773" i="1"/>
  <c r="CI764" i="1"/>
  <c r="BK754" i="1"/>
  <c r="BW767" i="1"/>
  <c r="CI773" i="1"/>
  <c r="CI762" i="1"/>
  <c r="CE754" i="1"/>
  <c r="CA766" i="1"/>
  <c r="BW776" i="1"/>
  <c r="BS772" i="1"/>
  <c r="BO763" i="1"/>
  <c r="BO776" i="1"/>
  <c r="BK767" i="1"/>
  <c r="AI756" i="1"/>
  <c r="AI764" i="1"/>
  <c r="CI723" i="1"/>
  <c r="CI739" i="1"/>
  <c r="CE731" i="1"/>
  <c r="CA723" i="1"/>
  <c r="CA739" i="1"/>
  <c r="BW731" i="1"/>
  <c r="BS723" i="1"/>
  <c r="BS739" i="1"/>
  <c r="BO731" i="1"/>
  <c r="CI732" i="1"/>
  <c r="CE729" i="1"/>
  <c r="CA726" i="1"/>
  <c r="BW724" i="1"/>
  <c r="BW745" i="1"/>
  <c r="BS742" i="1"/>
  <c r="BO740" i="1"/>
  <c r="BO736" i="1"/>
  <c r="BS724" i="1"/>
  <c r="CA729" i="1"/>
  <c r="CI734" i="1"/>
  <c r="BO741" i="1"/>
  <c r="BS736" i="1"/>
  <c r="BW732" i="1"/>
  <c r="CA728" i="1"/>
  <c r="CE722" i="1"/>
  <c r="BS741" i="1"/>
  <c r="BW737" i="1"/>
  <c r="CA733" i="1"/>
  <c r="CE728" i="1"/>
  <c r="CI724" i="1"/>
  <c r="CE733" i="1"/>
  <c r="BS725" i="1"/>
  <c r="BO744" i="1"/>
  <c r="BW736" i="1"/>
  <c r="BK723" i="1"/>
  <c r="BK731" i="1"/>
  <c r="BK739" i="1"/>
  <c r="BK722" i="1"/>
  <c r="BK730" i="1"/>
  <c r="BK738" i="1"/>
  <c r="AH725" i="1"/>
  <c r="CI727" i="1"/>
  <c r="CI743" i="1"/>
  <c r="CE735" i="1"/>
  <c r="CA727" i="1"/>
  <c r="CA743" i="1"/>
  <c r="BW735" i="1"/>
  <c r="BS727" i="1"/>
  <c r="BS743" i="1"/>
  <c r="BO735" i="1"/>
  <c r="CI737" i="1"/>
  <c r="CE734" i="1"/>
  <c r="CA732" i="1"/>
  <c r="BW729" i="1"/>
  <c r="BS726" i="1"/>
  <c r="BO724" i="1"/>
  <c r="BO745" i="1"/>
  <c r="BO728" i="1"/>
  <c r="BW733" i="1"/>
  <c r="CA722" i="1"/>
  <c r="CI728" i="1"/>
  <c r="BO733" i="1"/>
  <c r="BS729" i="1"/>
  <c r="BW725" i="1"/>
  <c r="CE744" i="1"/>
  <c r="CI740" i="1"/>
  <c r="BO738" i="1"/>
  <c r="BS734" i="1"/>
  <c r="BW730" i="1"/>
  <c r="CA725" i="1"/>
  <c r="CI745" i="1"/>
  <c r="BO722" i="1"/>
  <c r="CI729" i="1"/>
  <c r="CA745" i="1"/>
  <c r="BS740" i="1"/>
  <c r="CI744" i="1"/>
  <c r="BK725" i="1"/>
  <c r="BK733" i="1"/>
  <c r="BK741" i="1"/>
  <c r="BK724" i="1"/>
  <c r="BK732" i="1"/>
  <c r="BK740" i="1"/>
  <c r="BF724" i="1"/>
  <c r="AC746" i="1"/>
  <c r="CK742" i="1" s="1"/>
  <c r="CI731" i="1"/>
  <c r="CE723" i="1"/>
  <c r="CE739" i="1"/>
  <c r="CA731" i="1"/>
  <c r="BW723" i="1"/>
  <c r="BW739" i="1"/>
  <c r="BS731" i="1"/>
  <c r="BO723" i="1"/>
  <c r="BO739" i="1"/>
  <c r="CI742" i="1"/>
  <c r="CE740" i="1"/>
  <c r="CA737" i="1"/>
  <c r="BW734" i="1"/>
  <c r="BS732" i="1"/>
  <c r="BO729" i="1"/>
  <c r="BS738" i="1"/>
  <c r="BW726" i="1"/>
  <c r="CE732" i="1"/>
  <c r="BO726" i="1"/>
  <c r="BS722" i="1"/>
  <c r="CA741" i="1"/>
  <c r="CE737" i="1"/>
  <c r="CI733" i="1"/>
  <c r="BO732" i="1"/>
  <c r="BS728" i="1"/>
  <c r="BW722" i="1"/>
  <c r="CE742" i="1"/>
  <c r="CI738" i="1"/>
  <c r="BW742" i="1"/>
  <c r="CE741" i="1"/>
  <c r="CA730" i="1"/>
  <c r="BS733" i="1"/>
  <c r="BW728" i="1"/>
  <c r="BO737" i="1"/>
  <c r="BK727" i="1"/>
  <c r="BK735" i="1"/>
  <c r="BK743" i="1"/>
  <c r="BK726" i="1"/>
  <c r="BK734" i="1"/>
  <c r="AB746" i="1"/>
  <c r="CJ733" i="1" s="1"/>
  <c r="BM702" i="1"/>
  <c r="BU701" i="1"/>
  <c r="CC699" i="1"/>
  <c r="BM692" i="1"/>
  <c r="BU692" i="1"/>
  <c r="CC702" i="1"/>
  <c r="BQ714" i="1"/>
  <c r="BU706" i="1"/>
  <c r="CC708" i="1"/>
  <c r="CG701" i="1"/>
  <c r="CG704" i="1"/>
  <c r="CG710" i="1"/>
  <c r="CG691" i="1"/>
  <c r="CC712" i="1"/>
  <c r="CC691" i="1"/>
  <c r="CC694" i="1"/>
  <c r="CC700" i="1"/>
  <c r="BY705" i="1"/>
  <c r="BY709" i="1"/>
  <c r="BY703" i="1"/>
  <c r="BY700" i="1"/>
  <c r="BU691" i="1"/>
  <c r="BU698" i="1"/>
  <c r="BU694" i="1"/>
  <c r="BQ697" i="1"/>
  <c r="BQ700" i="1"/>
  <c r="BQ710" i="1"/>
  <c r="BQ707" i="1"/>
  <c r="BM704" i="1"/>
  <c r="BM707" i="1"/>
  <c r="BM691" i="1"/>
  <c r="BM711" i="1"/>
  <c r="CC711" i="1"/>
  <c r="BQ698" i="1"/>
  <c r="BY702" i="1"/>
  <c r="CC714" i="1"/>
  <c r="CG711" i="1"/>
  <c r="AG694" i="1"/>
  <c r="AG702" i="1"/>
  <c r="AC715" i="1"/>
  <c r="BQ694" i="1"/>
  <c r="BY712" i="1"/>
  <c r="CC710" i="1"/>
  <c r="BQ709" i="1"/>
  <c r="BY696" i="1"/>
  <c r="CC695" i="1"/>
  <c r="BQ708" i="1"/>
  <c r="BY692" i="1"/>
  <c r="CG714" i="1"/>
  <c r="CG712" i="1"/>
  <c r="CG695" i="1"/>
  <c r="CG703" i="1"/>
  <c r="CG708" i="1"/>
  <c r="CC704" i="1"/>
  <c r="CC707" i="1"/>
  <c r="CC692" i="1"/>
  <c r="CC701" i="1"/>
  <c r="BY704" i="1"/>
  <c r="BY707" i="1"/>
  <c r="BY693" i="1"/>
  <c r="BU710" i="1"/>
  <c r="BU711" i="1"/>
  <c r="BU695" i="1"/>
  <c r="BU696" i="1"/>
  <c r="BQ692" i="1"/>
  <c r="BQ711" i="1"/>
  <c r="BQ699" i="1"/>
  <c r="BQ704" i="1"/>
  <c r="BM695" i="1"/>
  <c r="BM699" i="1"/>
  <c r="BM708" i="1"/>
  <c r="BM701" i="1"/>
  <c r="BY691" i="1"/>
  <c r="BM703" i="1"/>
  <c r="BU709" i="1"/>
  <c r="BM712" i="1"/>
  <c r="BQ691" i="1"/>
  <c r="BU707" i="1"/>
  <c r="AH694" i="1"/>
  <c r="BQ712" i="1"/>
  <c r="BY711" i="1"/>
  <c r="CG694" i="1"/>
  <c r="BM709" i="1"/>
  <c r="BQ695" i="1"/>
  <c r="BY694" i="1"/>
  <c r="CG693" i="1"/>
  <c r="BM705" i="1"/>
  <c r="BQ701" i="1"/>
  <c r="BY699" i="1"/>
  <c r="CG692" i="1"/>
  <c r="CG707" i="1"/>
  <c r="CG713" i="1"/>
  <c r="CG700" i="1"/>
  <c r="CG702" i="1"/>
  <c r="CC693" i="1"/>
  <c r="CC698" i="1"/>
  <c r="BY697" i="1"/>
  <c r="BY714" i="1"/>
  <c r="BY708" i="1"/>
  <c r="BU693" i="1"/>
  <c r="BU704" i="1"/>
  <c r="BU708" i="1"/>
  <c r="BQ703" i="1"/>
  <c r="BQ693" i="1"/>
  <c r="BQ696" i="1"/>
  <c r="BM693" i="1"/>
  <c r="BM696" i="1"/>
  <c r="AI694" i="1"/>
  <c r="AI702" i="1"/>
  <c r="BF702" i="1"/>
  <c r="AB715" i="1"/>
  <c r="CJ695" i="1" s="1"/>
  <c r="D28" i="11"/>
  <c r="G28" i="11" s="1"/>
  <c r="CJ666" i="1"/>
  <c r="CJ677" i="1"/>
  <c r="CJ683" i="1"/>
  <c r="CJ672" i="1"/>
  <c r="CJ680" i="1"/>
  <c r="CJ673" i="1"/>
  <c r="AI663" i="1"/>
  <c r="BF661" i="1"/>
  <c r="AG671" i="1"/>
  <c r="BG663" i="1"/>
  <c r="AB61" i="9"/>
  <c r="AB653" i="1"/>
  <c r="AC653" i="1"/>
  <c r="AC622" i="1"/>
  <c r="AI601" i="1"/>
  <c r="AI609" i="1"/>
  <c r="BG607" i="1"/>
  <c r="AB622" i="1"/>
  <c r="AG601" i="1"/>
  <c r="CJ588" i="1"/>
  <c r="CJ586" i="1"/>
  <c r="CJ587" i="1"/>
  <c r="CJ568" i="1"/>
  <c r="CJ583" i="1"/>
  <c r="CJ574" i="1"/>
  <c r="CJ578" i="1"/>
  <c r="CJ584" i="1"/>
  <c r="CJ576" i="1"/>
  <c r="CJ572" i="1"/>
  <c r="CJ585" i="1"/>
  <c r="CJ573" i="1"/>
  <c r="D25" i="11"/>
  <c r="G25" i="11" s="1"/>
  <c r="CJ590" i="1"/>
  <c r="CJ567" i="1"/>
  <c r="CJ580" i="1"/>
  <c r="CJ589" i="1"/>
  <c r="CJ571" i="1"/>
  <c r="CJ579" i="1"/>
  <c r="CJ577" i="1"/>
  <c r="CJ575" i="1"/>
  <c r="CJ581" i="1"/>
  <c r="CJ569" i="1"/>
  <c r="CJ570" i="1"/>
  <c r="CJ582" i="1"/>
  <c r="BL579" i="1"/>
  <c r="BP587" i="1"/>
  <c r="BT570" i="1"/>
  <c r="BX583" i="1"/>
  <c r="BX569" i="1"/>
  <c r="CB575" i="1"/>
  <c r="CF583" i="1"/>
  <c r="BL580" i="1"/>
  <c r="BP590" i="1"/>
  <c r="BP579" i="1"/>
  <c r="BT582" i="1"/>
  <c r="BX588" i="1"/>
  <c r="BX581" i="1"/>
  <c r="CB580" i="1"/>
  <c r="CF590" i="1"/>
  <c r="CF575" i="1"/>
  <c r="BL569" i="1"/>
  <c r="BL590" i="1"/>
  <c r="BP576" i="1"/>
  <c r="BT567" i="1"/>
  <c r="BT584" i="1"/>
  <c r="BX578" i="1"/>
  <c r="CB569" i="1"/>
  <c r="CB586" i="1"/>
  <c r="CF580" i="1"/>
  <c r="CF572" i="1"/>
  <c r="CB577" i="1"/>
  <c r="BT590" i="1"/>
  <c r="BL582" i="1"/>
  <c r="BT579" i="1"/>
  <c r="CF584" i="1"/>
  <c r="BX587" i="1"/>
  <c r="BX590" i="1"/>
  <c r="CF573" i="1"/>
  <c r="BX571" i="1"/>
  <c r="CB572" i="1"/>
  <c r="CF589" i="1"/>
  <c r="BF569" i="1"/>
  <c r="BF570" i="1" s="1"/>
  <c r="BL584" i="1"/>
  <c r="BL574" i="1"/>
  <c r="BP580" i="1"/>
  <c r="BT588" i="1"/>
  <c r="BX567" i="1"/>
  <c r="CB584" i="1"/>
  <c r="CB570" i="1"/>
  <c r="CF576" i="1"/>
  <c r="BL583" i="1"/>
  <c r="BP574" i="1"/>
  <c r="BP572" i="1"/>
  <c r="BT585" i="1"/>
  <c r="BX572" i="1"/>
  <c r="BX574" i="1"/>
  <c r="CB587" i="1"/>
  <c r="CF574" i="1"/>
  <c r="CF568" i="1"/>
  <c r="BL576" i="1"/>
  <c r="BP586" i="1"/>
  <c r="BP571" i="1"/>
  <c r="BT578" i="1"/>
  <c r="BX584" i="1"/>
  <c r="BX573" i="1"/>
  <c r="CB576" i="1"/>
  <c r="CF586" i="1"/>
  <c r="CF567" i="1"/>
  <c r="CF578" i="1"/>
  <c r="BX570" i="1"/>
  <c r="BT575" i="1"/>
  <c r="BL588" i="1"/>
  <c r="BX580" i="1"/>
  <c r="BL567" i="1"/>
  <c r="CB581" i="1"/>
  <c r="BL587" i="1"/>
  <c r="BP588" i="1"/>
  <c r="BT569" i="1"/>
  <c r="AF578" i="1"/>
  <c r="AC591" i="1"/>
  <c r="BL568" i="1"/>
  <c r="BP585" i="1"/>
  <c r="BP567" i="1"/>
  <c r="BT581" i="1"/>
  <c r="BX589" i="1"/>
  <c r="CB568" i="1"/>
  <c r="CF585" i="1"/>
  <c r="CF571" i="1"/>
  <c r="BL589" i="1"/>
  <c r="BL578" i="1"/>
  <c r="BP581" i="1"/>
  <c r="BT587" i="1"/>
  <c r="BT580" i="1"/>
  <c r="BX579" i="1"/>
  <c r="CB589" i="1"/>
  <c r="CB582" i="1"/>
  <c r="CF581" i="1"/>
  <c r="BL575" i="1"/>
  <c r="BP570" i="1"/>
  <c r="BP583" i="1"/>
  <c r="BT577" i="1"/>
  <c r="BX568" i="1"/>
  <c r="BX585" i="1"/>
  <c r="CB579" i="1"/>
  <c r="CF570" i="1"/>
  <c r="CF587" i="1"/>
  <c r="CB578" i="1"/>
  <c r="BX576" i="1"/>
  <c r="BP568" i="1"/>
  <c r="BL577" i="1"/>
  <c r="E24" i="11"/>
  <c r="CK553" i="1"/>
  <c r="CK549" i="1"/>
  <c r="CK554" i="1"/>
  <c r="CK543" i="1"/>
  <c r="CK558" i="1"/>
  <c r="CK541" i="1"/>
  <c r="CK555" i="1"/>
  <c r="CK557" i="1"/>
  <c r="CK542" i="1"/>
  <c r="CK537" i="1"/>
  <c r="CK551" i="1"/>
  <c r="CK559" i="1"/>
  <c r="CK550" i="1"/>
  <c r="CK536" i="1"/>
  <c r="CK547" i="1"/>
  <c r="CK545" i="1"/>
  <c r="CK546" i="1"/>
  <c r="CK538" i="1"/>
  <c r="CK539" i="1"/>
  <c r="CK540" i="1"/>
  <c r="CJ537" i="1"/>
  <c r="CJ546" i="1"/>
  <c r="CJ540" i="1"/>
  <c r="CJ549" i="1"/>
  <c r="BL556" i="1"/>
  <c r="BP558" i="1"/>
  <c r="BP537" i="1"/>
  <c r="BT540" i="1"/>
  <c r="BX542" i="1"/>
  <c r="CB545" i="1"/>
  <c r="CF548" i="1"/>
  <c r="BL544" i="1"/>
  <c r="BP546" i="1"/>
  <c r="BT549" i="1"/>
  <c r="BX552" i="1"/>
  <c r="CB554" i="1"/>
  <c r="CF557" i="1"/>
  <c r="CF536" i="1"/>
  <c r="CF551" i="1"/>
  <c r="CB543" i="1"/>
  <c r="CB559" i="1"/>
  <c r="BX551" i="1"/>
  <c r="BT543" i="1"/>
  <c r="BT559" i="1"/>
  <c r="BP551" i="1"/>
  <c r="BL543" i="1"/>
  <c r="BL559" i="1"/>
  <c r="BL537" i="1"/>
  <c r="CB548" i="1"/>
  <c r="BP556" i="1"/>
  <c r="CB542" i="1"/>
  <c r="BL536" i="1"/>
  <c r="BT541" i="1"/>
  <c r="CB546" i="1"/>
  <c r="BX550" i="1"/>
  <c r="BT536" i="1"/>
  <c r="BP554" i="1"/>
  <c r="CB541" i="1"/>
  <c r="AJ539" i="1"/>
  <c r="BG536" i="1"/>
  <c r="BG539" i="1" s="1"/>
  <c r="BF547" i="1"/>
  <c r="BG544" i="1"/>
  <c r="CJ554" i="1"/>
  <c r="CJ550" i="1"/>
  <c r="CJ538" i="1"/>
  <c r="CJ544" i="1"/>
  <c r="BL550" i="1"/>
  <c r="BP553" i="1"/>
  <c r="BT556" i="1"/>
  <c r="BX558" i="1"/>
  <c r="BX537" i="1"/>
  <c r="CB540" i="1"/>
  <c r="CF542" i="1"/>
  <c r="BL538" i="1"/>
  <c r="BP541" i="1"/>
  <c r="BT544" i="1"/>
  <c r="BX546" i="1"/>
  <c r="CB549" i="1"/>
  <c r="CF552" i="1"/>
  <c r="CF539" i="1"/>
  <c r="CF555" i="1"/>
  <c r="CB547" i="1"/>
  <c r="BX539" i="1"/>
  <c r="BX555" i="1"/>
  <c r="BT547" i="1"/>
  <c r="BP539" i="1"/>
  <c r="BP555" i="1"/>
  <c r="BL547" i="1"/>
  <c r="BP540" i="1"/>
  <c r="CB537" i="1"/>
  <c r="BT558" i="1"/>
  <c r="CF545" i="1"/>
  <c r="BP549" i="1"/>
  <c r="BX554" i="1"/>
  <c r="CB536" i="1"/>
  <c r="BL542" i="1"/>
  <c r="CB553" i="1"/>
  <c r="BL541" i="1"/>
  <c r="CJ552" i="1"/>
  <c r="CF554" i="1"/>
  <c r="BX549" i="1"/>
  <c r="BX538" i="1"/>
  <c r="BT557" i="1"/>
  <c r="CJ545" i="1"/>
  <c r="CJ536" i="1"/>
  <c r="CJ553" i="1"/>
  <c r="CJ557" i="1"/>
  <c r="CJ542" i="1"/>
  <c r="BL545" i="1"/>
  <c r="BP548" i="1"/>
  <c r="BT550" i="1"/>
  <c r="BX553" i="1"/>
  <c r="CB556" i="1"/>
  <c r="CF558" i="1"/>
  <c r="CF537" i="1"/>
  <c r="BL554" i="1"/>
  <c r="BP557" i="1"/>
  <c r="BP536" i="1"/>
  <c r="BT538" i="1"/>
  <c r="BX541" i="1"/>
  <c r="CB544" i="1"/>
  <c r="CF546" i="1"/>
  <c r="CF543" i="1"/>
  <c r="CF559" i="1"/>
  <c r="BX543" i="1"/>
  <c r="BX559" i="1"/>
  <c r="BT551" i="1"/>
  <c r="BP543" i="1"/>
  <c r="BP559" i="1"/>
  <c r="BL551" i="1"/>
  <c r="BT542" i="1"/>
  <c r="CF540" i="1"/>
  <c r="BT537" i="1"/>
  <c r="BP538" i="1"/>
  <c r="CF549" i="1"/>
  <c r="BP545" i="1"/>
  <c r="CF556" i="1"/>
  <c r="AF508" i="1"/>
  <c r="BF514" i="1"/>
  <c r="BF507" i="1"/>
  <c r="BP479" i="1"/>
  <c r="BT477" i="1"/>
  <c r="CB492" i="1"/>
  <c r="CF488" i="1"/>
  <c r="BP494" i="1"/>
  <c r="BX497" i="1"/>
  <c r="CB484" i="1"/>
  <c r="CF490" i="1"/>
  <c r="CF489" i="1"/>
  <c r="CB483" i="1"/>
  <c r="CB476" i="1"/>
  <c r="CB495" i="1"/>
  <c r="CB474" i="1"/>
  <c r="BX488" i="1"/>
  <c r="BX495" i="1"/>
  <c r="BX474" i="1"/>
  <c r="BX493" i="1"/>
  <c r="BT495" i="1"/>
  <c r="BT479" i="1"/>
  <c r="BT486" i="1"/>
  <c r="BP489" i="1"/>
  <c r="BP476" i="1"/>
  <c r="BP487" i="1"/>
  <c r="BP482" i="1"/>
  <c r="BL487" i="1"/>
  <c r="BL480" i="1"/>
  <c r="BL491" i="1"/>
  <c r="BL474" i="1"/>
  <c r="BL475" i="1"/>
  <c r="CB496" i="1"/>
  <c r="BT487" i="1"/>
  <c r="BX496" i="1"/>
  <c r="CF477" i="1"/>
  <c r="CF494" i="1"/>
  <c r="BP495" i="1"/>
  <c r="BP484" i="1"/>
  <c r="CB480" i="1"/>
  <c r="AB498" i="1"/>
  <c r="CJ476" i="1" s="1"/>
  <c r="BP496" i="1"/>
  <c r="BX480" i="1"/>
  <c r="CF495" i="1"/>
  <c r="BP488" i="1"/>
  <c r="BX476" i="1"/>
  <c r="CF483" i="1"/>
  <c r="CF480" i="1"/>
  <c r="CF487" i="1"/>
  <c r="CF482" i="1"/>
  <c r="CB477" i="1"/>
  <c r="CB491" i="1"/>
  <c r="CB475" i="1"/>
  <c r="CB490" i="1"/>
  <c r="BX485" i="1"/>
  <c r="BX492" i="1"/>
  <c r="BX487" i="1"/>
  <c r="BT485" i="1"/>
  <c r="BT496" i="1"/>
  <c r="BT480" i="1"/>
  <c r="BT483" i="1"/>
  <c r="BP477" i="1"/>
  <c r="BP497" i="1"/>
  <c r="BP492" i="1"/>
  <c r="BP475" i="1"/>
  <c r="BL477" i="1"/>
  <c r="BL495" i="1"/>
  <c r="BL479" i="1"/>
  <c r="BL490" i="1"/>
  <c r="BP481" i="1"/>
  <c r="CF479" i="1"/>
  <c r="CB482" i="1"/>
  <c r="CB479" i="1"/>
  <c r="BL482" i="1"/>
  <c r="BL492" i="1"/>
  <c r="BP478" i="1"/>
  <c r="BT491" i="1"/>
  <c r="BX481" i="1"/>
  <c r="CB486" i="1"/>
  <c r="CF474" i="1"/>
  <c r="AH477" i="1"/>
  <c r="BG474" i="1"/>
  <c r="CK497" i="1"/>
  <c r="BL493" i="1"/>
  <c r="BT488" i="1"/>
  <c r="BX475" i="1"/>
  <c r="CF486" i="1"/>
  <c r="BL489" i="1"/>
  <c r="BT484" i="1"/>
  <c r="BX486" i="1"/>
  <c r="CF478" i="1"/>
  <c r="CF493" i="1"/>
  <c r="CF496" i="1"/>
  <c r="CF475" i="1"/>
  <c r="CB497" i="1"/>
  <c r="CB481" i="1"/>
  <c r="CB488" i="1"/>
  <c r="BX483" i="1"/>
  <c r="BX478" i="1"/>
  <c r="BX489" i="1"/>
  <c r="BX484" i="1"/>
  <c r="BT489" i="1"/>
  <c r="BT474" i="1"/>
  <c r="BT493" i="1"/>
  <c r="BT476" i="1"/>
  <c r="BP486" i="1"/>
  <c r="BP493" i="1"/>
  <c r="BP480" i="1"/>
  <c r="BL497" i="1"/>
  <c r="BL481" i="1"/>
  <c r="CF485" i="1"/>
  <c r="E21" i="11"/>
  <c r="CK447" i="1"/>
  <c r="CK454" i="1"/>
  <c r="CK462" i="1"/>
  <c r="CK452" i="1"/>
  <c r="CK444" i="1"/>
  <c r="CK458" i="1"/>
  <c r="CK456" i="1"/>
  <c r="CK466" i="1"/>
  <c r="CK450" i="1"/>
  <c r="CK448" i="1"/>
  <c r="CK463" i="1"/>
  <c r="CK455" i="1"/>
  <c r="CK460" i="1"/>
  <c r="CK464" i="1"/>
  <c r="CK465" i="1"/>
  <c r="CK446" i="1"/>
  <c r="CK461" i="1"/>
  <c r="CK451" i="1"/>
  <c r="CK459" i="1"/>
  <c r="CK457" i="1"/>
  <c r="CK453" i="1"/>
  <c r="CK449" i="1"/>
  <c r="CK445" i="1"/>
  <c r="BL453" i="1"/>
  <c r="BP459" i="1"/>
  <c r="BT457" i="1"/>
  <c r="BX447" i="1"/>
  <c r="BX449" i="1"/>
  <c r="CB457" i="1"/>
  <c r="CF463" i="1"/>
  <c r="BL456" i="1"/>
  <c r="BP448" i="1"/>
  <c r="BT464" i="1"/>
  <c r="CB456" i="1"/>
  <c r="CF448" i="1"/>
  <c r="BL444" i="1"/>
  <c r="BL465" i="1"/>
  <c r="BP451" i="1"/>
  <c r="BT446" i="1"/>
  <c r="BT459" i="1"/>
  <c r="BX453" i="1"/>
  <c r="CB444" i="1"/>
  <c r="CB461" i="1"/>
  <c r="CF455" i="1"/>
  <c r="BL450" i="1"/>
  <c r="BP458" i="1"/>
  <c r="BX466" i="1"/>
  <c r="CB446" i="1"/>
  <c r="CF454" i="1"/>
  <c r="BT445" i="1"/>
  <c r="CF453" i="1"/>
  <c r="BP450" i="1"/>
  <c r="CB465" i="1"/>
  <c r="BP444" i="1"/>
  <c r="BL459" i="1"/>
  <c r="CF466" i="1"/>
  <c r="CB445" i="1"/>
  <c r="BX446" i="1"/>
  <c r="AG446" i="1"/>
  <c r="BF451" i="1"/>
  <c r="BF445" i="1"/>
  <c r="BF446" i="1" s="1"/>
  <c r="AB467" i="1"/>
  <c r="CJ454" i="1" s="1"/>
  <c r="BL448" i="1"/>
  <c r="BL446" i="1"/>
  <c r="BP454" i="1"/>
  <c r="BT460" i="1"/>
  <c r="BX458" i="1"/>
  <c r="CB448" i="1"/>
  <c r="CB450" i="1"/>
  <c r="CF458" i="1"/>
  <c r="BL447" i="1"/>
  <c r="BP463" i="1"/>
  <c r="BX455" i="1"/>
  <c r="CB447" i="1"/>
  <c r="CF459" i="1"/>
  <c r="BL451" i="1"/>
  <c r="BP461" i="1"/>
  <c r="BP446" i="1"/>
  <c r="BT453" i="1"/>
  <c r="BX459" i="1"/>
  <c r="BX448" i="1"/>
  <c r="CB451" i="1"/>
  <c r="CF461" i="1"/>
  <c r="CF450" i="1"/>
  <c r="BL457" i="1"/>
  <c r="BT465" i="1"/>
  <c r="BX445" i="1"/>
  <c r="CB453" i="1"/>
  <c r="BL443" i="1"/>
  <c r="BX451" i="1"/>
  <c r="CF451" i="1"/>
  <c r="BT463" i="1"/>
  <c r="CF460" i="1"/>
  <c r="BT456" i="1"/>
  <c r="BP462" i="1"/>
  <c r="BL449" i="1"/>
  <c r="CB458" i="1"/>
  <c r="CK443" i="1"/>
  <c r="BL455" i="1"/>
  <c r="BP449" i="1"/>
  <c r="BP447" i="1"/>
  <c r="BT455" i="1"/>
  <c r="BX461" i="1"/>
  <c r="CB455" i="1"/>
  <c r="CF449" i="1"/>
  <c r="CF443" i="1"/>
  <c r="BL462" i="1"/>
  <c r="BT458" i="1"/>
  <c r="BX450" i="1"/>
  <c r="CB466" i="1"/>
  <c r="BL458" i="1"/>
  <c r="BP445" i="1"/>
  <c r="BP466" i="1"/>
  <c r="BT452" i="1"/>
  <c r="BX443" i="1"/>
  <c r="BX460" i="1"/>
  <c r="CB454" i="1"/>
  <c r="CF445" i="1"/>
  <c r="CF462" i="1"/>
  <c r="BP464" i="1"/>
  <c r="BT444" i="1"/>
  <c r="BX452" i="1"/>
  <c r="CF464" i="1"/>
  <c r="BP453" i="1"/>
  <c r="BX457" i="1"/>
  <c r="BL461" i="1"/>
  <c r="BX462" i="1"/>
  <c r="CF446" i="1"/>
  <c r="CB452" i="1"/>
  <c r="BT443" i="1"/>
  <c r="BT461" i="1"/>
  <c r="BT454" i="1"/>
  <c r="BL454" i="1"/>
  <c r="E20" i="11"/>
  <c r="CK421" i="1"/>
  <c r="CK431" i="1"/>
  <c r="CK432" i="1"/>
  <c r="CK435" i="1"/>
  <c r="CK414" i="1"/>
  <c r="CK412" i="1"/>
  <c r="CK426" i="1"/>
  <c r="CK420" i="1"/>
  <c r="CK422" i="1"/>
  <c r="CK415" i="1"/>
  <c r="CK419" i="1"/>
  <c r="CK429" i="1"/>
  <c r="CK425" i="1"/>
  <c r="CK427" i="1"/>
  <c r="CK418" i="1"/>
  <c r="CK433" i="1"/>
  <c r="CK417" i="1"/>
  <c r="CK424" i="1"/>
  <c r="CK430" i="1"/>
  <c r="CK428" i="1"/>
  <c r="CK413" i="1"/>
  <c r="CK416" i="1"/>
  <c r="CK423" i="1"/>
  <c r="CK434" i="1"/>
  <c r="AB436" i="1"/>
  <c r="AB10" i="8"/>
  <c r="B31" i="8"/>
  <c r="B80" i="8" s="1"/>
  <c r="AC29" i="8"/>
  <c r="AB28" i="8"/>
  <c r="AC25" i="8"/>
  <c r="AB24" i="8"/>
  <c r="AC21" i="8"/>
  <c r="AB20" i="8"/>
  <c r="AC19" i="8"/>
  <c r="AC15" i="8"/>
  <c r="AC13" i="8"/>
  <c r="AC11" i="8"/>
  <c r="F31" i="8"/>
  <c r="F74" i="8" s="1"/>
  <c r="AA31" i="8"/>
  <c r="G31" i="8"/>
  <c r="G89" i="8" s="1"/>
  <c r="C31" i="8"/>
  <c r="C93" i="8" s="1"/>
  <c r="AC9" i="8"/>
  <c r="AB8" i="8"/>
  <c r="Y31" i="8"/>
  <c r="Y75" i="8" s="1"/>
  <c r="U31" i="8"/>
  <c r="U79" i="8" s="1"/>
  <c r="AC7" i="8"/>
  <c r="E31" i="8"/>
  <c r="BF381" i="1"/>
  <c r="AF384" i="1"/>
  <c r="AG384" i="1"/>
  <c r="BG382" i="1"/>
  <c r="BF389" i="1"/>
  <c r="AH392" i="1"/>
  <c r="AF392" i="1"/>
  <c r="BF390" i="1"/>
  <c r="BM389" i="1"/>
  <c r="BM399" i="1"/>
  <c r="BM383" i="1"/>
  <c r="BM390" i="1"/>
  <c r="BM392" i="1"/>
  <c r="BM393" i="1"/>
  <c r="BM404" i="1"/>
  <c r="BM396" i="1"/>
  <c r="BM395" i="1"/>
  <c r="BM402" i="1"/>
  <c r="BM386" i="1"/>
  <c r="BM400" i="1"/>
  <c r="BM401" i="1"/>
  <c r="BM388" i="1"/>
  <c r="BM381" i="1"/>
  <c r="BM391" i="1"/>
  <c r="BM398" i="1"/>
  <c r="BM382" i="1"/>
  <c r="BQ404" i="1"/>
  <c r="BQ395" i="1"/>
  <c r="BQ402" i="1"/>
  <c r="BQ386" i="1"/>
  <c r="BQ385" i="1"/>
  <c r="BQ396" i="1"/>
  <c r="BQ389" i="1"/>
  <c r="BQ384" i="1"/>
  <c r="BQ391" i="1"/>
  <c r="BQ398" i="1"/>
  <c r="BQ382" i="1"/>
  <c r="BQ393" i="1"/>
  <c r="BQ397" i="1"/>
  <c r="BQ392" i="1"/>
  <c r="BQ403" i="1"/>
  <c r="BQ387" i="1"/>
  <c r="BQ394" i="1"/>
  <c r="BQ401" i="1"/>
  <c r="BU404" i="1"/>
  <c r="BU381" i="1"/>
  <c r="BU399" i="1"/>
  <c r="BU383" i="1"/>
  <c r="BU390" i="1"/>
  <c r="BU400" i="1"/>
  <c r="BU389" i="1"/>
  <c r="BU395" i="1"/>
  <c r="BU402" i="1"/>
  <c r="BU386" i="1"/>
  <c r="BU385" i="1"/>
  <c r="BU396" i="1"/>
  <c r="BU391" i="1"/>
  <c r="BU398" i="1"/>
  <c r="BU382" i="1"/>
  <c r="BU384" i="1"/>
  <c r="BU393" i="1"/>
  <c r="BY400" i="1"/>
  <c r="BY388" i="1"/>
  <c r="BY397" i="1"/>
  <c r="BY384" i="1"/>
  <c r="BY395" i="1"/>
  <c r="BY402" i="1"/>
  <c r="BY386" i="1"/>
  <c r="BY401" i="1"/>
  <c r="BY396" i="1"/>
  <c r="BY404" i="1"/>
  <c r="BY392" i="1"/>
  <c r="BY391" i="1"/>
  <c r="BY398" i="1"/>
  <c r="BY382" i="1"/>
  <c r="BY381" i="1"/>
  <c r="BY403" i="1"/>
  <c r="BY387" i="1"/>
  <c r="BY394" i="1"/>
  <c r="BY385" i="1"/>
  <c r="CC397" i="1"/>
  <c r="CC404" i="1"/>
  <c r="CC399" i="1"/>
  <c r="CC383" i="1"/>
  <c r="CC390" i="1"/>
  <c r="CC393" i="1"/>
  <c r="CC395" i="1"/>
  <c r="CC402" i="1"/>
  <c r="CC386" i="1"/>
  <c r="CC384" i="1"/>
  <c r="CC401" i="1"/>
  <c r="CC381" i="1"/>
  <c r="CC391" i="1"/>
  <c r="CC398" i="1"/>
  <c r="CC382" i="1"/>
  <c r="CC392" i="1"/>
  <c r="CG400" i="1"/>
  <c r="CG392" i="1"/>
  <c r="CG395" i="1"/>
  <c r="CG402" i="1"/>
  <c r="CG386" i="1"/>
  <c r="CG385" i="1"/>
  <c r="CG381" i="1"/>
  <c r="CG388" i="1"/>
  <c r="CG389" i="1"/>
  <c r="CG391" i="1"/>
  <c r="CG398" i="1"/>
  <c r="CG382" i="1"/>
  <c r="CG393" i="1"/>
  <c r="CG396" i="1"/>
  <c r="CG404" i="1"/>
  <c r="CG397" i="1"/>
  <c r="CG403" i="1"/>
  <c r="CG387" i="1"/>
  <c r="CG394" i="1"/>
  <c r="CG401" i="1"/>
  <c r="V80" i="8"/>
  <c r="T80" i="8"/>
  <c r="CC396" i="1"/>
  <c r="CC388" i="1"/>
  <c r="D31" i="8"/>
  <c r="D76" i="8" s="1"/>
  <c r="BM397" i="1"/>
  <c r="BQ400" i="1"/>
  <c r="BU397" i="1"/>
  <c r="D60" i="8"/>
  <c r="H60" i="8"/>
  <c r="C61" i="8"/>
  <c r="BF383" i="1"/>
  <c r="AB405" i="1"/>
  <c r="AB61" i="8"/>
  <c r="CK362" i="1"/>
  <c r="CK366" i="1"/>
  <c r="CK368" i="1"/>
  <c r="CK373" i="1"/>
  <c r="CK361" i="1"/>
  <c r="CK367" i="1"/>
  <c r="BR368" i="1"/>
  <c r="BV350" i="1"/>
  <c r="CD354" i="1"/>
  <c r="BN360" i="1"/>
  <c r="BV366" i="1"/>
  <c r="CD370" i="1"/>
  <c r="CH352" i="1"/>
  <c r="BR370" i="1"/>
  <c r="CD358" i="1"/>
  <c r="BV368" i="1"/>
  <c r="BR354" i="1"/>
  <c r="CH366" i="1"/>
  <c r="BN358" i="1"/>
  <c r="BG351" i="1"/>
  <c r="AH361" i="1"/>
  <c r="BN365" i="1"/>
  <c r="BR369" i="1"/>
  <c r="BR353" i="1"/>
  <c r="BV357" i="1"/>
  <c r="BZ361" i="1"/>
  <c r="CD365" i="1"/>
  <c r="CH369" i="1"/>
  <c r="CH353" i="1"/>
  <c r="BN367" i="1"/>
  <c r="BN351" i="1"/>
  <c r="BR359" i="1"/>
  <c r="BV367" i="1"/>
  <c r="BV351" i="1"/>
  <c r="BZ359" i="1"/>
  <c r="CD367" i="1"/>
  <c r="CD351" i="1"/>
  <c r="CH359" i="1"/>
  <c r="BN356" i="1"/>
  <c r="BV372" i="1"/>
  <c r="BZ364" i="1"/>
  <c r="CD356" i="1"/>
  <c r="BR358" i="1"/>
  <c r="BZ362" i="1"/>
  <c r="CH368" i="1"/>
  <c r="BN350" i="1"/>
  <c r="BV354" i="1"/>
  <c r="CD360" i="1"/>
  <c r="BR350" i="1"/>
  <c r="CH360" i="1"/>
  <c r="BZ350" i="1"/>
  <c r="BV358" i="1"/>
  <c r="BN362" i="1"/>
  <c r="CD368" i="1"/>
  <c r="BN373" i="1"/>
  <c r="BR373" i="1"/>
  <c r="BV373" i="1"/>
  <c r="BZ373" i="1"/>
  <c r="CD373" i="1"/>
  <c r="CH373" i="1"/>
  <c r="AH353" i="1"/>
  <c r="BN361" i="1"/>
  <c r="BR365" i="1"/>
  <c r="BV369" i="1"/>
  <c r="BV353" i="1"/>
  <c r="BZ357" i="1"/>
  <c r="CD361" i="1"/>
  <c r="CH365" i="1"/>
  <c r="BN363" i="1"/>
  <c r="BR371" i="1"/>
  <c r="BR355" i="1"/>
  <c r="BV363" i="1"/>
  <c r="BZ371" i="1"/>
  <c r="BZ355" i="1"/>
  <c r="CD363" i="1"/>
  <c r="CH371" i="1"/>
  <c r="CH355" i="1"/>
  <c r="BR372" i="1"/>
  <c r="BV364" i="1"/>
  <c r="BZ356" i="1"/>
  <c r="CH372" i="1"/>
  <c r="BV370" i="1"/>
  <c r="BZ352" i="1"/>
  <c r="CH358" i="1"/>
  <c r="BR362" i="1"/>
  <c r="BZ368" i="1"/>
  <c r="CD350" i="1"/>
  <c r="BZ360" i="1"/>
  <c r="AB374" i="1"/>
  <c r="CJ319" i="1"/>
  <c r="CJ327" i="1"/>
  <c r="CJ342" i="1"/>
  <c r="CJ338" i="1"/>
  <c r="CJ329" i="1"/>
  <c r="CJ321" i="1"/>
  <c r="CJ331" i="1"/>
  <c r="CJ323" i="1"/>
  <c r="CJ330" i="1"/>
  <c r="CJ341" i="1"/>
  <c r="CJ335" i="1"/>
  <c r="CJ325" i="1"/>
  <c r="CJ337" i="1"/>
  <c r="CJ340" i="1"/>
  <c r="D17" i="11"/>
  <c r="G17" i="11" s="1"/>
  <c r="CJ322" i="1"/>
  <c r="CJ334" i="1"/>
  <c r="CJ333" i="1"/>
  <c r="CJ339" i="1"/>
  <c r="CJ320" i="1"/>
  <c r="CJ326" i="1"/>
  <c r="CJ324" i="1"/>
  <c r="CJ328" i="1"/>
  <c r="CJ332" i="1"/>
  <c r="CJ336" i="1"/>
  <c r="CK324" i="1"/>
  <c r="CK322" i="1"/>
  <c r="CK332" i="1"/>
  <c r="CK328" i="1"/>
  <c r="BM328" i="1"/>
  <c r="BQ332" i="1"/>
  <c r="BQ342" i="1"/>
  <c r="BU320" i="1"/>
  <c r="BY324" i="1"/>
  <c r="CC328" i="1"/>
  <c r="CG332" i="1"/>
  <c r="CG341" i="1"/>
  <c r="BM330" i="1"/>
  <c r="BQ322" i="1"/>
  <c r="BY338" i="1"/>
  <c r="CC330" i="1"/>
  <c r="CG326" i="1"/>
  <c r="BM331" i="1"/>
  <c r="BQ340" i="1"/>
  <c r="BQ323" i="1"/>
  <c r="BU331" i="1"/>
  <c r="BY342" i="1"/>
  <c r="BY323" i="1"/>
  <c r="CC331" i="1"/>
  <c r="CG340" i="1"/>
  <c r="CG323" i="1"/>
  <c r="BM326" i="1"/>
  <c r="BQ339" i="1"/>
  <c r="BY334" i="1"/>
  <c r="CC322" i="1"/>
  <c r="BU325" i="1"/>
  <c r="CG333" i="1"/>
  <c r="BM333" i="1"/>
  <c r="BU339" i="1"/>
  <c r="CG325" i="1"/>
  <c r="BY321" i="1"/>
  <c r="BQ321" i="1"/>
  <c r="CC336" i="1"/>
  <c r="BU321" i="1"/>
  <c r="BM336" i="1"/>
  <c r="BG320" i="1"/>
  <c r="AH330" i="1"/>
  <c r="CK340" i="1"/>
  <c r="CK331" i="1"/>
  <c r="CK335" i="1"/>
  <c r="CK334" i="1"/>
  <c r="BM324" i="1"/>
  <c r="BQ328" i="1"/>
  <c r="BU332" i="1"/>
  <c r="BU342" i="1"/>
  <c r="BY320" i="1"/>
  <c r="CC324" i="1"/>
  <c r="CG328" i="1"/>
  <c r="BM322" i="1"/>
  <c r="BU338" i="1"/>
  <c r="BY330" i="1"/>
  <c r="CC326" i="1"/>
  <c r="CG339" i="1"/>
  <c r="BM327" i="1"/>
  <c r="BQ335" i="1"/>
  <c r="BQ319" i="1"/>
  <c r="BU327" i="1"/>
  <c r="BY335" i="1"/>
  <c r="BY319" i="1"/>
  <c r="CC327" i="1"/>
  <c r="CG335" i="1"/>
  <c r="CG319" i="1"/>
  <c r="BM342" i="1"/>
  <c r="BU334" i="1"/>
  <c r="BY326" i="1"/>
  <c r="CG338" i="1"/>
  <c r="BM325" i="1"/>
  <c r="BY333" i="1"/>
  <c r="CG342" i="1"/>
  <c r="BM340" i="1"/>
  <c r="BY325" i="1"/>
  <c r="CG337" i="1"/>
  <c r="BY337" i="1"/>
  <c r="BQ329" i="1"/>
  <c r="BU337" i="1"/>
  <c r="BY329" i="1"/>
  <c r="CK327" i="1"/>
  <c r="CK319" i="1"/>
  <c r="CK330" i="1"/>
  <c r="CK338" i="1"/>
  <c r="CK336" i="1"/>
  <c r="CK326" i="1"/>
  <c r="CK320" i="1"/>
  <c r="BM320" i="1"/>
  <c r="BQ324" i="1"/>
  <c r="BU328" i="1"/>
  <c r="BY332" i="1"/>
  <c r="BY339" i="1"/>
  <c r="CC320" i="1"/>
  <c r="CG324" i="1"/>
  <c r="BQ338" i="1"/>
  <c r="BU330" i="1"/>
  <c r="BY322" i="1"/>
  <c r="CC342" i="1"/>
  <c r="BM339" i="1"/>
  <c r="BM323" i="1"/>
  <c r="BQ331" i="1"/>
  <c r="BU341" i="1"/>
  <c r="BU323" i="1"/>
  <c r="BY331" i="1"/>
  <c r="CC339" i="1"/>
  <c r="CC323" i="1"/>
  <c r="CG331" i="1"/>
  <c r="BQ334" i="1"/>
  <c r="BY341" i="1"/>
  <c r="CG330" i="1"/>
  <c r="BQ333" i="1"/>
  <c r="BQ325" i="1"/>
  <c r="CC333" i="1"/>
  <c r="BQ337" i="1"/>
  <c r="BF321" i="1"/>
  <c r="BF291" i="1"/>
  <c r="BK303" i="1"/>
  <c r="BS308" i="1"/>
  <c r="BW289" i="1"/>
  <c r="CA297" i="1"/>
  <c r="CE305" i="1"/>
  <c r="CI309" i="1"/>
  <c r="CI311" i="1"/>
  <c r="CI298" i="1"/>
  <c r="CE300" i="1"/>
  <c r="CE288" i="1"/>
  <c r="CE306" i="1"/>
  <c r="CA308" i="1"/>
  <c r="CA307" i="1"/>
  <c r="CA298" i="1"/>
  <c r="BW293" i="1"/>
  <c r="BW288" i="1"/>
  <c r="BS290" i="1"/>
  <c r="BS289" i="1"/>
  <c r="BS307" i="1"/>
  <c r="BO298" i="1"/>
  <c r="BO297" i="1"/>
  <c r="BK295" i="1"/>
  <c r="BK306" i="1"/>
  <c r="BK289" i="1"/>
  <c r="BK292" i="1"/>
  <c r="BS295" i="1"/>
  <c r="BW294" i="1"/>
  <c r="CE289" i="1"/>
  <c r="BK293" i="1"/>
  <c r="BO293" i="1"/>
  <c r="BS301" i="1"/>
  <c r="CA310" i="1"/>
  <c r="CE291" i="1"/>
  <c r="CI299" i="1"/>
  <c r="BW298" i="1"/>
  <c r="BW309" i="1"/>
  <c r="BO308" i="1"/>
  <c r="BS300" i="1"/>
  <c r="CA294" i="1"/>
  <c r="BS299" i="1"/>
  <c r="CE293" i="1"/>
  <c r="CE303" i="1"/>
  <c r="CI308" i="1"/>
  <c r="BO303" i="1"/>
  <c r="BS303" i="1"/>
  <c r="BW311" i="1"/>
  <c r="CA292" i="1"/>
  <c r="CE296" i="1"/>
  <c r="CI293" i="1"/>
  <c r="CI304" i="1"/>
  <c r="CI291" i="1"/>
  <c r="CE301" i="1"/>
  <c r="CE304" i="1"/>
  <c r="CE299" i="1"/>
  <c r="CA309" i="1"/>
  <c r="CA296" i="1"/>
  <c r="BW302" i="1"/>
  <c r="BW290" i="1"/>
  <c r="BW304" i="1"/>
  <c r="BS310" i="1"/>
  <c r="BS305" i="1"/>
  <c r="BS296" i="1"/>
  <c r="BO295" i="1"/>
  <c r="BO290" i="1"/>
  <c r="BK288" i="1"/>
  <c r="BK291" i="1"/>
  <c r="BK305" i="1"/>
  <c r="BO310" i="1"/>
  <c r="BS309" i="1"/>
  <c r="CA304" i="1"/>
  <c r="CI303" i="1"/>
  <c r="BK311" i="1"/>
  <c r="BO292" i="1"/>
  <c r="BW301" i="1"/>
  <c r="CA301" i="1"/>
  <c r="CE309" i="1"/>
  <c r="CI294" i="1"/>
  <c r="BK301" i="1"/>
  <c r="CE307" i="1"/>
  <c r="CA293" i="1"/>
  <c r="BW308" i="1"/>
  <c r="BW307" i="1"/>
  <c r="CA290" i="1"/>
  <c r="BK299" i="1"/>
  <c r="BK302" i="1"/>
  <c r="BO311" i="1"/>
  <c r="BS292" i="1"/>
  <c r="BW305" i="1"/>
  <c r="BG290" i="1"/>
  <c r="AC312" i="1"/>
  <c r="CK300" i="1" s="1"/>
  <c r="BK290" i="1"/>
  <c r="BO294" i="1"/>
  <c r="BS302" i="1"/>
  <c r="BW310" i="1"/>
  <c r="CE311" i="1"/>
  <c r="CI292" i="1"/>
  <c r="CI290" i="1"/>
  <c r="CI289" i="1"/>
  <c r="CI307" i="1"/>
  <c r="CE298" i="1"/>
  <c r="CE297" i="1"/>
  <c r="CA295" i="1"/>
  <c r="CA306" i="1"/>
  <c r="CA289" i="1"/>
  <c r="BW303" i="1"/>
  <c r="BW306" i="1"/>
  <c r="BW297" i="1"/>
  <c r="BS311" i="1"/>
  <c r="BS298" i="1"/>
  <c r="BO300" i="1"/>
  <c r="BO288" i="1"/>
  <c r="BO306" i="1"/>
  <c r="BK308" i="1"/>
  <c r="BK307" i="1"/>
  <c r="BO305" i="1"/>
  <c r="BW300" i="1"/>
  <c r="CA303" i="1"/>
  <c r="CI302" i="1"/>
  <c r="BO307" i="1"/>
  <c r="CA300" i="1"/>
  <c r="CE308" i="1"/>
  <c r="CE292" i="1"/>
  <c r="AB312" i="1"/>
  <c r="CJ304" i="1" s="1"/>
  <c r="N31" i="5"/>
  <c r="N92" i="5" s="1"/>
  <c r="CJ245" i="1"/>
  <c r="BG227" i="1"/>
  <c r="BG229" i="1" s="1"/>
  <c r="AI229" i="1"/>
  <c r="BF235" i="1"/>
  <c r="AH237" i="1"/>
  <c r="CH236" i="1"/>
  <c r="CH247" i="1"/>
  <c r="CH233" i="1"/>
  <c r="CH245" i="1"/>
  <c r="CH248" i="1"/>
  <c r="CH230" i="1"/>
  <c r="CH242" i="1"/>
  <c r="CH227" i="1"/>
  <c r="CH238" i="1"/>
  <c r="CH232" i="1"/>
  <c r="CH241" i="1"/>
  <c r="CH243" i="1"/>
  <c r="CH228" i="1"/>
  <c r="CH231" i="1"/>
  <c r="CH237" i="1"/>
  <c r="CH244" i="1"/>
  <c r="CH235" i="1"/>
  <c r="CH239" i="1"/>
  <c r="CH229" i="1"/>
  <c r="CH240" i="1"/>
  <c r="CD243" i="1"/>
  <c r="CD248" i="1"/>
  <c r="CD239" i="1"/>
  <c r="CD235" i="1"/>
  <c r="CD229" i="1"/>
  <c r="CD238" i="1"/>
  <c r="CD237" i="1"/>
  <c r="CD244" i="1"/>
  <c r="CD226" i="1"/>
  <c r="CD249" i="1"/>
  <c r="CD230" i="1"/>
  <c r="CD234" i="1"/>
  <c r="CD246" i="1"/>
  <c r="CD247" i="1"/>
  <c r="CD233" i="1"/>
  <c r="CD227" i="1"/>
  <c r="BZ234" i="1"/>
  <c r="BZ235" i="1"/>
  <c r="BZ236" i="1"/>
  <c r="BZ229" i="1"/>
  <c r="BZ240" i="1"/>
  <c r="BZ246" i="1"/>
  <c r="BZ232" i="1"/>
  <c r="BZ247" i="1"/>
  <c r="BZ233" i="1"/>
  <c r="BZ226" i="1"/>
  <c r="BZ242" i="1"/>
  <c r="BZ228" i="1"/>
  <c r="BZ237" i="1"/>
  <c r="BZ230" i="1"/>
  <c r="BZ239" i="1"/>
  <c r="BZ244" i="1"/>
  <c r="BZ249" i="1"/>
  <c r="BZ241" i="1"/>
  <c r="BZ245" i="1"/>
  <c r="BV245" i="1"/>
  <c r="BV239" i="1"/>
  <c r="BV226" i="1"/>
  <c r="BV228" i="1"/>
  <c r="BV240" i="1"/>
  <c r="BV234" i="1"/>
  <c r="BV242" i="1"/>
  <c r="BV236" i="1"/>
  <c r="BV237" i="1"/>
  <c r="BV243" i="1"/>
  <c r="BV248" i="1"/>
  <c r="BV247" i="1"/>
  <c r="BV235" i="1"/>
  <c r="BV244" i="1"/>
  <c r="BV241" i="1"/>
  <c r="BV230" i="1"/>
  <c r="BV249" i="1"/>
  <c r="BV231" i="1"/>
  <c r="BV232" i="1"/>
  <c r="BR233" i="1"/>
  <c r="BR237" i="1"/>
  <c r="BR228" i="1"/>
  <c r="BR235" i="1"/>
  <c r="BR248" i="1"/>
  <c r="BR230" i="1"/>
  <c r="BR229" i="1"/>
  <c r="BR240" i="1"/>
  <c r="BR244" i="1"/>
  <c r="BR232" i="1"/>
  <c r="BR241" i="1"/>
  <c r="BR249" i="1"/>
  <c r="BR227" i="1"/>
  <c r="BR226" i="1"/>
  <c r="BR245" i="1"/>
  <c r="BR239" i="1"/>
  <c r="BR242" i="1"/>
  <c r="BN248" i="1"/>
  <c r="BN246" i="1"/>
  <c r="BN238" i="1"/>
  <c r="BN227" i="1"/>
  <c r="BN235" i="1"/>
  <c r="BN242" i="1"/>
  <c r="BN228" i="1"/>
  <c r="BN232" i="1"/>
  <c r="BN249" i="1"/>
  <c r="BN236" i="1"/>
  <c r="BN244" i="1"/>
  <c r="BN245" i="1"/>
  <c r="BN229" i="1"/>
  <c r="BN247" i="1"/>
  <c r="BN233" i="1"/>
  <c r="BN237" i="1"/>
  <c r="CJ234" i="1"/>
  <c r="CJ227" i="1"/>
  <c r="CH234" i="1"/>
  <c r="CJ241" i="1"/>
  <c r="H31" i="5"/>
  <c r="H72" i="5" s="1"/>
  <c r="H10" i="10"/>
  <c r="AG229" i="1"/>
  <c r="AK229" i="1"/>
  <c r="AO229" i="1"/>
  <c r="AS229" i="1"/>
  <c r="AW229" i="1"/>
  <c r="BA229" i="1"/>
  <c r="BE229" i="1"/>
  <c r="BF236" i="1"/>
  <c r="BG237" i="1"/>
  <c r="AC250" i="1"/>
  <c r="BF195" i="1"/>
  <c r="AF198" i="1"/>
  <c r="AG198" i="1"/>
  <c r="BG196" i="1"/>
  <c r="AJ198" i="1"/>
  <c r="BF197" i="1"/>
  <c r="BF204" i="1"/>
  <c r="BF206" i="1" s="1"/>
  <c r="AF206" i="1"/>
  <c r="CI212" i="1"/>
  <c r="CI214" i="1"/>
  <c r="CI204" i="1"/>
  <c r="CI217" i="1"/>
  <c r="CI199" i="1"/>
  <c r="CI216" i="1"/>
  <c r="CI205" i="1"/>
  <c r="CI206" i="1"/>
  <c r="CI207" i="1"/>
  <c r="CI200" i="1"/>
  <c r="CI203" i="1"/>
  <c r="CI201" i="1"/>
  <c r="CI210" i="1"/>
  <c r="CI202" i="1"/>
  <c r="CI213" i="1"/>
  <c r="CI211" i="1"/>
  <c r="CI218" i="1"/>
  <c r="CI198" i="1"/>
  <c r="CI208" i="1"/>
  <c r="CI195" i="1"/>
  <c r="CE198" i="1"/>
  <c r="CE201" i="1"/>
  <c r="CE214" i="1"/>
  <c r="CE207" i="1"/>
  <c r="CE204" i="1"/>
  <c r="CE208" i="1"/>
  <c r="CE199" i="1"/>
  <c r="CE217" i="1"/>
  <c r="CE197" i="1"/>
  <c r="CE195" i="1"/>
  <c r="CE205" i="1"/>
  <c r="CE218" i="1"/>
  <c r="CE213" i="1"/>
  <c r="CE211" i="1"/>
  <c r="CE212" i="1"/>
  <c r="CE206" i="1"/>
  <c r="CE216" i="1"/>
  <c r="CE202" i="1"/>
  <c r="CE210" i="1"/>
  <c r="CA213" i="1"/>
  <c r="CA207" i="1"/>
  <c r="CA209" i="1"/>
  <c r="CA206" i="1"/>
  <c r="CA216" i="1"/>
  <c r="CA215" i="1"/>
  <c r="CA201" i="1"/>
  <c r="CA200" i="1"/>
  <c r="CA211" i="1"/>
  <c r="CA214" i="1"/>
  <c r="CA199" i="1"/>
  <c r="CA208" i="1"/>
  <c r="CA197" i="1"/>
  <c r="CA195" i="1"/>
  <c r="CA203" i="1"/>
  <c r="CA210" i="1"/>
  <c r="CA198" i="1"/>
  <c r="BW195" i="1"/>
  <c r="BW199" i="1"/>
  <c r="BW209" i="1"/>
  <c r="BW211" i="1"/>
  <c r="BW217" i="1"/>
  <c r="BW212" i="1"/>
  <c r="BW203" i="1"/>
  <c r="BW214" i="1"/>
  <c r="BW216" i="1"/>
  <c r="BW208" i="1"/>
  <c r="BW210" i="1"/>
  <c r="BW215" i="1"/>
  <c r="BW198" i="1"/>
  <c r="BW197" i="1"/>
  <c r="BW213" i="1"/>
  <c r="BW218" i="1"/>
  <c r="BW200" i="1"/>
  <c r="BW205" i="1"/>
  <c r="BS203" i="1"/>
  <c r="BS217" i="1"/>
  <c r="BS199" i="1"/>
  <c r="BS195" i="1"/>
  <c r="BS206" i="1"/>
  <c r="BS198" i="1"/>
  <c r="BS197" i="1"/>
  <c r="BS201" i="1"/>
  <c r="BS210" i="1"/>
  <c r="BS196" i="1"/>
  <c r="BS212" i="1"/>
  <c r="BS207" i="1"/>
  <c r="BS209" i="1"/>
  <c r="BS205" i="1"/>
  <c r="BS218" i="1"/>
  <c r="BS211" i="1"/>
  <c r="BS208" i="1"/>
  <c r="BS216" i="1"/>
  <c r="BO217" i="1"/>
  <c r="BO214" i="1"/>
  <c r="BO208" i="1"/>
  <c r="BO207" i="1"/>
  <c r="BO210" i="1"/>
  <c r="BO211" i="1"/>
  <c r="BO206" i="1"/>
  <c r="BO215" i="1"/>
  <c r="BO196" i="1"/>
  <c r="BO199" i="1"/>
  <c r="BO218" i="1"/>
  <c r="BO203" i="1"/>
  <c r="BO205" i="1"/>
  <c r="BO198" i="1"/>
  <c r="BO216" i="1"/>
  <c r="BO202" i="1"/>
  <c r="BO204" i="1"/>
  <c r="BK206" i="1"/>
  <c r="BK216" i="1"/>
  <c r="BK217" i="1"/>
  <c r="BK201" i="1"/>
  <c r="BK205" i="1"/>
  <c r="BK208" i="1"/>
  <c r="BK207" i="1"/>
  <c r="BK203" i="1"/>
  <c r="BK202" i="1"/>
  <c r="BK197" i="1"/>
  <c r="BK200" i="1"/>
  <c r="BK214" i="1"/>
  <c r="BK209" i="1"/>
  <c r="BK199" i="1"/>
  <c r="BK213" i="1"/>
  <c r="BK195" i="1"/>
  <c r="BK218" i="1"/>
  <c r="BK211" i="1"/>
  <c r="AC219" i="1"/>
  <c r="CK201" i="1" s="1"/>
  <c r="CK195" i="1"/>
  <c r="AB219" i="1"/>
  <c r="CJ215" i="1" s="1"/>
  <c r="BO197" i="1"/>
  <c r="CE215" i="1"/>
  <c r="CE196" i="1"/>
  <c r="BW201" i="1"/>
  <c r="Z31" i="9"/>
  <c r="Z76" i="9" s="1"/>
  <c r="BS214" i="1"/>
  <c r="CI209" i="1"/>
  <c r="CA212" i="1"/>
  <c r="CA196" i="1"/>
  <c r="BK204" i="1"/>
  <c r="AW198" i="1"/>
  <c r="BA198" i="1"/>
  <c r="BE198" i="1"/>
  <c r="B89" i="8"/>
  <c r="B72" i="8"/>
  <c r="CJ185" i="1"/>
  <c r="CJ166" i="1"/>
  <c r="CJ176" i="1"/>
  <c r="CJ174" i="1"/>
  <c r="CJ187" i="1"/>
  <c r="CJ168" i="1"/>
  <c r="R74" i="8"/>
  <c r="AC61" i="8"/>
  <c r="R71" i="8"/>
  <c r="T86" i="8"/>
  <c r="BG175" i="1"/>
  <c r="Q23" i="10"/>
  <c r="M23" i="10"/>
  <c r="I23" i="10"/>
  <c r="AA21" i="10"/>
  <c r="S21" i="10"/>
  <c r="K21" i="10"/>
  <c r="AA17" i="10"/>
  <c r="S17" i="10"/>
  <c r="Y15" i="10"/>
  <c r="M15" i="10"/>
  <c r="I15" i="10"/>
  <c r="AA13" i="10"/>
  <c r="Y11" i="10"/>
  <c r="U11" i="10"/>
  <c r="Q11" i="10"/>
  <c r="BF164" i="1"/>
  <c r="BF167" i="1" s="1"/>
  <c r="W29" i="10"/>
  <c r="W61" i="10" s="1"/>
  <c r="O29" i="10"/>
  <c r="O61" i="10" s="1"/>
  <c r="G29" i="10"/>
  <c r="G61" i="10" s="1"/>
  <c r="G25" i="10"/>
  <c r="W21" i="10"/>
  <c r="G21" i="10"/>
  <c r="G17" i="10"/>
  <c r="W13" i="10"/>
  <c r="O13" i="10"/>
  <c r="G13" i="10"/>
  <c r="W9" i="10"/>
  <c r="O9" i="10"/>
  <c r="G9" i="10"/>
  <c r="AC188" i="1"/>
  <c r="BG166" i="1"/>
  <c r="BG167" i="1" s="1"/>
  <c r="AC60" i="8"/>
  <c r="D11" i="11"/>
  <c r="G11" i="11" s="1"/>
  <c r="CJ144" i="1"/>
  <c r="CJ145" i="1"/>
  <c r="CJ146" i="1"/>
  <c r="CJ136" i="1"/>
  <c r="CJ148" i="1"/>
  <c r="CJ156" i="1"/>
  <c r="B22" i="10"/>
  <c r="B18" i="10"/>
  <c r="Y27" i="10"/>
  <c r="M27" i="10"/>
  <c r="Z26" i="10"/>
  <c r="R26" i="10"/>
  <c r="T24" i="10"/>
  <c r="L24" i="10"/>
  <c r="Z22" i="10"/>
  <c r="R22" i="10"/>
  <c r="L20" i="10"/>
  <c r="Z18" i="10"/>
  <c r="J18" i="10"/>
  <c r="T16" i="10"/>
  <c r="L16" i="10"/>
  <c r="Z14" i="10"/>
  <c r="R14" i="10"/>
  <c r="J14" i="10"/>
  <c r="T12" i="10"/>
  <c r="Y7" i="10"/>
  <c r="AG144" i="1"/>
  <c r="AG136" i="1"/>
  <c r="AC157" i="1"/>
  <c r="AJ136" i="1"/>
  <c r="AN136" i="1"/>
  <c r="AR136" i="1"/>
  <c r="AV136" i="1"/>
  <c r="AZ136" i="1"/>
  <c r="BD136" i="1"/>
  <c r="AH144" i="1"/>
  <c r="AL144" i="1"/>
  <c r="AP144" i="1"/>
  <c r="AT144" i="1"/>
  <c r="AX144" i="1"/>
  <c r="BB144" i="1"/>
  <c r="AH113" i="1"/>
  <c r="BF110" i="1"/>
  <c r="BP109" i="1"/>
  <c r="BP125" i="1"/>
  <c r="BP119" i="1"/>
  <c r="BP124" i="1"/>
  <c r="BP106" i="1"/>
  <c r="BP113" i="1"/>
  <c r="BP123" i="1"/>
  <c r="BP116" i="1"/>
  <c r="BP121" i="1"/>
  <c r="BP103" i="1"/>
  <c r="BP108" i="1"/>
  <c r="BP104" i="1"/>
  <c r="BP114" i="1"/>
  <c r="BP111" i="1"/>
  <c r="BP105" i="1"/>
  <c r="BP110" i="1"/>
  <c r="BP115" i="1"/>
  <c r="BJ124" i="1"/>
  <c r="BT114" i="1"/>
  <c r="BP112" i="1"/>
  <c r="CF123" i="1"/>
  <c r="CB110" i="1"/>
  <c r="BX109" i="1"/>
  <c r="BF102" i="1"/>
  <c r="BF105" i="1" s="1"/>
  <c r="BF111" i="1"/>
  <c r="CF113" i="1"/>
  <c r="CF119" i="1"/>
  <c r="CF124" i="1"/>
  <c r="CF102" i="1"/>
  <c r="CF111" i="1"/>
  <c r="CF109" i="1"/>
  <c r="CF121" i="1"/>
  <c r="CF103" i="1"/>
  <c r="CF108" i="1"/>
  <c r="CF107" i="1"/>
  <c r="CF120" i="1"/>
  <c r="CF105" i="1"/>
  <c r="CF110" i="1"/>
  <c r="CF115" i="1"/>
  <c r="CF116" i="1"/>
  <c r="CF114" i="1"/>
  <c r="BX121" i="1"/>
  <c r="BX122" i="1"/>
  <c r="BX108" i="1"/>
  <c r="BX114" i="1"/>
  <c r="BX116" i="1"/>
  <c r="BX120" i="1"/>
  <c r="BX119" i="1"/>
  <c r="BX105" i="1"/>
  <c r="BX106" i="1"/>
  <c r="BX123" i="1"/>
  <c r="BX104" i="1"/>
  <c r="BX125" i="1"/>
  <c r="BX102" i="1"/>
  <c r="BX103" i="1"/>
  <c r="BX112" i="1"/>
  <c r="BX117" i="1"/>
  <c r="BX113" i="1"/>
  <c r="BX107" i="1"/>
  <c r="BT105" i="1"/>
  <c r="BT115" i="1"/>
  <c r="BT103" i="1"/>
  <c r="BT122" i="1"/>
  <c r="BT120" i="1"/>
  <c r="BT125" i="1"/>
  <c r="BT107" i="1"/>
  <c r="BT119" i="1"/>
  <c r="BT121" i="1"/>
  <c r="BT118" i="1"/>
  <c r="BT104" i="1"/>
  <c r="BT109" i="1"/>
  <c r="BT106" i="1"/>
  <c r="BT117" i="1"/>
  <c r="BT102" i="1"/>
  <c r="BT111" i="1"/>
  <c r="BT116" i="1"/>
  <c r="AC126" i="1"/>
  <c r="CK108" i="1" s="1"/>
  <c r="BJ121" i="1"/>
  <c r="BT113" i="1"/>
  <c r="BL125" i="1"/>
  <c r="BL124" i="1"/>
  <c r="CF106" i="1"/>
  <c r="CF125" i="1"/>
  <c r="CB125" i="1"/>
  <c r="BX115" i="1"/>
  <c r="BP118" i="1"/>
  <c r="BP102" i="1"/>
  <c r="BT112" i="1"/>
  <c r="BX111" i="1"/>
  <c r="CF118" i="1"/>
  <c r="BJ109" i="1"/>
  <c r="BJ111" i="1"/>
  <c r="BJ112" i="1"/>
  <c r="BJ123" i="1"/>
  <c r="BJ115" i="1"/>
  <c r="BJ108" i="1"/>
  <c r="BJ113" i="1"/>
  <c r="BJ116" i="1"/>
  <c r="BJ118" i="1"/>
  <c r="BJ119" i="1"/>
  <c r="BJ107" i="1"/>
  <c r="BJ106" i="1"/>
  <c r="BJ122" i="1"/>
  <c r="BJ120" i="1"/>
  <c r="BJ105" i="1"/>
  <c r="BJ102" i="1"/>
  <c r="BJ110" i="1"/>
  <c r="BJ114" i="1"/>
  <c r="CB118" i="1"/>
  <c r="CB123" i="1"/>
  <c r="CB109" i="1"/>
  <c r="CB106" i="1"/>
  <c r="CB119" i="1"/>
  <c r="CB120" i="1"/>
  <c r="CB102" i="1"/>
  <c r="CB107" i="1"/>
  <c r="CB115" i="1"/>
  <c r="CB117" i="1"/>
  <c r="CB112" i="1"/>
  <c r="CB121" i="1"/>
  <c r="CB104" i="1"/>
  <c r="CB113" i="1"/>
  <c r="CB114" i="1"/>
  <c r="CB124" i="1"/>
  <c r="CB105" i="1"/>
  <c r="CB122" i="1"/>
  <c r="BL103" i="1"/>
  <c r="BL117" i="1"/>
  <c r="BL119" i="1"/>
  <c r="BL118" i="1"/>
  <c r="BL123" i="1"/>
  <c r="BL109" i="1"/>
  <c r="BL121" i="1"/>
  <c r="BL115" i="1"/>
  <c r="BL120" i="1"/>
  <c r="BL102" i="1"/>
  <c r="BL107" i="1"/>
  <c r="BL108" i="1"/>
  <c r="BL106" i="1"/>
  <c r="BL104" i="1"/>
  <c r="BL113" i="1"/>
  <c r="BL114" i="1"/>
  <c r="BJ104" i="1"/>
  <c r="BP122" i="1"/>
  <c r="BL116" i="1"/>
  <c r="BT108" i="1"/>
  <c r="BL105" i="1"/>
  <c r="CF122" i="1"/>
  <c r="CB116" i="1"/>
  <c r="BX110" i="1"/>
  <c r="BL122" i="1"/>
  <c r="F8" i="10"/>
  <c r="AG105" i="1"/>
  <c r="BG105" i="1"/>
  <c r="D31" i="5"/>
  <c r="D79" i="5" s="1"/>
  <c r="F31" i="5"/>
  <c r="F74" i="5" s="1"/>
  <c r="AJ105" i="1"/>
  <c r="AN105" i="1"/>
  <c r="AR105" i="1"/>
  <c r="AV105" i="1"/>
  <c r="AZ105" i="1"/>
  <c r="BD105" i="1"/>
  <c r="AB126" i="1"/>
  <c r="CJ122" i="1" s="1"/>
  <c r="Z8" i="10"/>
  <c r="Z31" i="5"/>
  <c r="Z72" i="5" s="1"/>
  <c r="B8" i="10"/>
  <c r="B31" i="5"/>
  <c r="B72" i="5" s="1"/>
  <c r="H11" i="10"/>
  <c r="BG71" i="1"/>
  <c r="AI74" i="1"/>
  <c r="AI82" i="1"/>
  <c r="BG79" i="1"/>
  <c r="BG80" i="1"/>
  <c r="AG82" i="1"/>
  <c r="BM87" i="1"/>
  <c r="BU78" i="1"/>
  <c r="BQ77" i="1"/>
  <c r="CG83" i="1"/>
  <c r="CG79" i="1"/>
  <c r="B28" i="10"/>
  <c r="P7" i="10"/>
  <c r="P31" i="5"/>
  <c r="P91" i="5" s="1"/>
  <c r="R8" i="10"/>
  <c r="R31" i="5"/>
  <c r="R75" i="5" s="1"/>
  <c r="T9" i="10"/>
  <c r="T31" i="5"/>
  <c r="T77" i="5" s="1"/>
  <c r="V31" i="5"/>
  <c r="V90" i="5" s="1"/>
  <c r="BQ81" i="1"/>
  <c r="BQ90" i="1"/>
  <c r="BQ92" i="1"/>
  <c r="BQ78" i="1"/>
  <c r="BQ75" i="1"/>
  <c r="BQ80" i="1"/>
  <c r="BQ72" i="1"/>
  <c r="BQ87" i="1"/>
  <c r="BQ85" i="1"/>
  <c r="BQ91" i="1"/>
  <c r="BQ74" i="1"/>
  <c r="BQ71" i="1"/>
  <c r="BQ82" i="1"/>
  <c r="BQ79" i="1"/>
  <c r="BQ84" i="1"/>
  <c r="BQ88" i="1"/>
  <c r="BQ94" i="1"/>
  <c r="BQ89" i="1"/>
  <c r="BY87" i="1"/>
  <c r="BY93" i="1"/>
  <c r="BY77" i="1"/>
  <c r="BY80" i="1"/>
  <c r="BY78" i="1"/>
  <c r="BY82" i="1"/>
  <c r="BY71" i="1"/>
  <c r="BY81" i="1"/>
  <c r="BY73" i="1"/>
  <c r="BY90" i="1"/>
  <c r="BY84" i="1"/>
  <c r="BY83" i="1"/>
  <c r="BY79" i="1"/>
  <c r="BY89" i="1"/>
  <c r="BY94" i="1"/>
  <c r="BY76" i="1"/>
  <c r="BY92" i="1"/>
  <c r="BY86" i="1"/>
  <c r="CC91" i="1"/>
  <c r="CC81" i="1"/>
  <c r="CC78" i="1"/>
  <c r="CC89" i="1"/>
  <c r="CC93" i="1"/>
  <c r="CC80" i="1"/>
  <c r="CC72" i="1"/>
  <c r="CC88" i="1"/>
  <c r="CC76" i="1"/>
  <c r="CC92" i="1"/>
  <c r="CC84" i="1"/>
  <c r="CC94" i="1"/>
  <c r="CC90" i="1"/>
  <c r="CC71" i="1"/>
  <c r="CC87" i="1"/>
  <c r="CC75" i="1"/>
  <c r="CC77" i="1"/>
  <c r="CC79" i="1"/>
  <c r="CC82" i="1"/>
  <c r="BU92" i="1"/>
  <c r="BQ93" i="1"/>
  <c r="CC83" i="1"/>
  <c r="CC86" i="1"/>
  <c r="BY74" i="1"/>
  <c r="D17" i="10"/>
  <c r="D25" i="10"/>
  <c r="BM90" i="1"/>
  <c r="BM93" i="1"/>
  <c r="BM77" i="1"/>
  <c r="BM86" i="1"/>
  <c r="BM83" i="1"/>
  <c r="BM72" i="1"/>
  <c r="BM92" i="1"/>
  <c r="BM78" i="1"/>
  <c r="BM75" i="1"/>
  <c r="BM80" i="1"/>
  <c r="BM82" i="1"/>
  <c r="BM81" i="1"/>
  <c r="BM79" i="1"/>
  <c r="BM85" i="1"/>
  <c r="BM91" i="1"/>
  <c r="BM74" i="1"/>
  <c r="BM71" i="1"/>
  <c r="BM73" i="1"/>
  <c r="BM89" i="1"/>
  <c r="BU90" i="1"/>
  <c r="BU79" i="1"/>
  <c r="BU85" i="1"/>
  <c r="BU91" i="1"/>
  <c r="BU74" i="1"/>
  <c r="BU71" i="1"/>
  <c r="BU87" i="1"/>
  <c r="BU84" i="1"/>
  <c r="BU88" i="1"/>
  <c r="BU94" i="1"/>
  <c r="BU72" i="1"/>
  <c r="BU93" i="1"/>
  <c r="BU77" i="1"/>
  <c r="BU86" i="1"/>
  <c r="BU83" i="1"/>
  <c r="BU82" i="1"/>
  <c r="CG92" i="1"/>
  <c r="CG90" i="1"/>
  <c r="CG72" i="1"/>
  <c r="CG89" i="1"/>
  <c r="CG78" i="1"/>
  <c r="CG84" i="1"/>
  <c r="CG77" i="1"/>
  <c r="CG82" i="1"/>
  <c r="CG76" i="1"/>
  <c r="CG80" i="1"/>
  <c r="CG75" i="1"/>
  <c r="CG91" i="1"/>
  <c r="CG93" i="1"/>
  <c r="CG85" i="1"/>
  <c r="CG86" i="1"/>
  <c r="CG73" i="1"/>
  <c r="CG71" i="1"/>
  <c r="CG87" i="1"/>
  <c r="CG74" i="1"/>
  <c r="BU89" i="1"/>
  <c r="BU80" i="1"/>
  <c r="BQ83" i="1"/>
  <c r="BM94" i="1"/>
  <c r="BY88" i="1"/>
  <c r="BY91" i="1"/>
  <c r="CC74" i="1"/>
  <c r="CC73" i="1"/>
  <c r="BM76" i="1"/>
  <c r="N26" i="10"/>
  <c r="F26" i="10"/>
  <c r="N22" i="10"/>
  <c r="F22" i="10"/>
  <c r="N18" i="10"/>
  <c r="F18" i="10"/>
  <c r="V14" i="10"/>
  <c r="N14" i="10"/>
  <c r="F14" i="10"/>
  <c r="AC95" i="1"/>
  <c r="AF74" i="1"/>
  <c r="AG74" i="1"/>
  <c r="AK74" i="1"/>
  <c r="AO74" i="1"/>
  <c r="AS74" i="1"/>
  <c r="AW74" i="1"/>
  <c r="BA74" i="1"/>
  <c r="BE74" i="1"/>
  <c r="BF81" i="1"/>
  <c r="AI51" i="1"/>
  <c r="BG49" i="1"/>
  <c r="BO54" i="1"/>
  <c r="BO51" i="1"/>
  <c r="BO63" i="1"/>
  <c r="BO45" i="1"/>
  <c r="BO46" i="1"/>
  <c r="BO53" i="1"/>
  <c r="BO56" i="1"/>
  <c r="BO52" i="1"/>
  <c r="BO62" i="1"/>
  <c r="BO61" i="1"/>
  <c r="BO41" i="1"/>
  <c r="BO59" i="1"/>
  <c r="BO44" i="1"/>
  <c r="BO49" i="1"/>
  <c r="BO58" i="1"/>
  <c r="BO55" i="1"/>
  <c r="BO42" i="1"/>
  <c r="BW60" i="1"/>
  <c r="BW55" i="1"/>
  <c r="BW51" i="1"/>
  <c r="BW57" i="1"/>
  <c r="BW40" i="1"/>
  <c r="BW58" i="1"/>
  <c r="BW63" i="1"/>
  <c r="BW44" i="1"/>
  <c r="BW43" i="1"/>
  <c r="BW49" i="1"/>
  <c r="BW56" i="1"/>
  <c r="BW48" i="1"/>
  <c r="BW42" i="1"/>
  <c r="BW62" i="1"/>
  <c r="BW47" i="1"/>
  <c r="BW50" i="1"/>
  <c r="BW41" i="1"/>
  <c r="BW61" i="1"/>
  <c r="CE51" i="1"/>
  <c r="CE53" i="1"/>
  <c r="CE58" i="1"/>
  <c r="CE61" i="1"/>
  <c r="CE57" i="1"/>
  <c r="CE48" i="1"/>
  <c r="CE47" i="1"/>
  <c r="CE59" i="1"/>
  <c r="CE52" i="1"/>
  <c r="CE49" i="1"/>
  <c r="CE40" i="1"/>
  <c r="CE62" i="1"/>
  <c r="CE43" i="1"/>
  <c r="CE44" i="1"/>
  <c r="CE45" i="1"/>
  <c r="CE42" i="1"/>
  <c r="CE41" i="1"/>
  <c r="CE63" i="1"/>
  <c r="CE54" i="1"/>
  <c r="CE50" i="1"/>
  <c r="CJ55" i="1"/>
  <c r="CJ57" i="1"/>
  <c r="CJ59" i="1"/>
  <c r="CJ56" i="1"/>
  <c r="CI61" i="1"/>
  <c r="CE46" i="1"/>
  <c r="CA47" i="1"/>
  <c r="BW45" i="1"/>
  <c r="BS61" i="1"/>
  <c r="BO47" i="1"/>
  <c r="BK58" i="1"/>
  <c r="CE60" i="1"/>
  <c r="CI62" i="1"/>
  <c r="E31" i="5"/>
  <c r="E79" i="5" s="1"/>
  <c r="CJ49" i="1"/>
  <c r="CJ53" i="1"/>
  <c r="CJ40" i="1"/>
  <c r="CJ62" i="1"/>
  <c r="CJ45" i="1"/>
  <c r="CE55" i="1"/>
  <c r="BW54" i="1"/>
  <c r="BO57" i="1"/>
  <c r="BO48" i="1"/>
  <c r="BK52" i="1"/>
  <c r="BK43" i="1"/>
  <c r="BO40" i="1"/>
  <c r="BK47" i="1"/>
  <c r="BW53" i="1"/>
  <c r="F29" i="10"/>
  <c r="AB29" i="5"/>
  <c r="BK54" i="1"/>
  <c r="BK63" i="1"/>
  <c r="BK57" i="1"/>
  <c r="BK41" i="1"/>
  <c r="BK48" i="1"/>
  <c r="BK50" i="1"/>
  <c r="BK46" i="1"/>
  <c r="BK53" i="1"/>
  <c r="BK60" i="1"/>
  <c r="BK44" i="1"/>
  <c r="BK42" i="1"/>
  <c r="BK55" i="1"/>
  <c r="BK49" i="1"/>
  <c r="BK56" i="1"/>
  <c r="BK40" i="1"/>
  <c r="BK51" i="1"/>
  <c r="BS55" i="1"/>
  <c r="BS54" i="1"/>
  <c r="BS59" i="1"/>
  <c r="BS44" i="1"/>
  <c r="BS49" i="1"/>
  <c r="BS58" i="1"/>
  <c r="BS53" i="1"/>
  <c r="BS50" i="1"/>
  <c r="BS60" i="1"/>
  <c r="BS43" i="1"/>
  <c r="BS48" i="1"/>
  <c r="BS47" i="1"/>
  <c r="BS40" i="1"/>
  <c r="BS57" i="1"/>
  <c r="BS56" i="1"/>
  <c r="BS51" i="1"/>
  <c r="BS63" i="1"/>
  <c r="BS45" i="1"/>
  <c r="BS46" i="1"/>
  <c r="CA56" i="1"/>
  <c r="CA54" i="1"/>
  <c r="CA51" i="1"/>
  <c r="CA63" i="1"/>
  <c r="CA45" i="1"/>
  <c r="CA46" i="1"/>
  <c r="CA42" i="1"/>
  <c r="CA53" i="1"/>
  <c r="CA52" i="1"/>
  <c r="CA62" i="1"/>
  <c r="CA61" i="1"/>
  <c r="CA41" i="1"/>
  <c r="CA57" i="1"/>
  <c r="CA40" i="1"/>
  <c r="CA59" i="1"/>
  <c r="CA44" i="1"/>
  <c r="CA49" i="1"/>
  <c r="CA58" i="1"/>
  <c r="CA55" i="1"/>
  <c r="CI54" i="1"/>
  <c r="CI50" i="1"/>
  <c r="CI56" i="1"/>
  <c r="CI40" i="1"/>
  <c r="CI51" i="1"/>
  <c r="CI53" i="1"/>
  <c r="CI41" i="1"/>
  <c r="CI57" i="1"/>
  <c r="CI46" i="1"/>
  <c r="CI49" i="1"/>
  <c r="CI52" i="1"/>
  <c r="CI63" i="1"/>
  <c r="CI47" i="1"/>
  <c r="CI45" i="1"/>
  <c r="CI58" i="1"/>
  <c r="CI42" i="1"/>
  <c r="CI48" i="1"/>
  <c r="CI59" i="1"/>
  <c r="CI43" i="1"/>
  <c r="CJ47" i="1"/>
  <c r="CJ60" i="1"/>
  <c r="CJ44" i="1"/>
  <c r="CJ48" i="1"/>
  <c r="BK62" i="1"/>
  <c r="CI44" i="1"/>
  <c r="CE56" i="1"/>
  <c r="CA43" i="1"/>
  <c r="BW52" i="1"/>
  <c r="BS52" i="1"/>
  <c r="BO43" i="1"/>
  <c r="BK45" i="1"/>
  <c r="BS42" i="1"/>
  <c r="BW46" i="1"/>
  <c r="X7" i="10"/>
  <c r="X31" i="5"/>
  <c r="J31" i="5"/>
  <c r="J8" i="10"/>
  <c r="L9" i="10"/>
  <c r="L31" i="5"/>
  <c r="L81" i="5" s="1"/>
  <c r="AJ43" i="1"/>
  <c r="AN43" i="1"/>
  <c r="AV43" i="1"/>
  <c r="AZ43" i="1"/>
  <c r="BD43" i="1"/>
  <c r="AQ43" i="1"/>
  <c r="AU43" i="1"/>
  <c r="AY43" i="1"/>
  <c r="BC43" i="1"/>
  <c r="BF42" i="1"/>
  <c r="AL43" i="1"/>
  <c r="AP43" i="1"/>
  <c r="AT43" i="1"/>
  <c r="AX43" i="1"/>
  <c r="BB43" i="1"/>
  <c r="AL51" i="1"/>
  <c r="AP51" i="1"/>
  <c r="AT51" i="1"/>
  <c r="AX51" i="1"/>
  <c r="BB51" i="1"/>
  <c r="AC64" i="1"/>
  <c r="BG18" i="1"/>
  <c r="S7" i="10"/>
  <c r="S31" i="5"/>
  <c r="S83" i="5" s="1"/>
  <c r="Y28" i="10"/>
  <c r="AA27" i="10"/>
  <c r="AC27" i="5"/>
  <c r="C27" i="10"/>
  <c r="E26" i="10"/>
  <c r="O25" i="10"/>
  <c r="Q24" i="10"/>
  <c r="U22" i="10"/>
  <c r="Y20" i="10"/>
  <c r="AA19" i="10"/>
  <c r="S19" i="10"/>
  <c r="U18" i="10"/>
  <c r="Y16" i="10"/>
  <c r="AC7" i="5"/>
  <c r="C7" i="10"/>
  <c r="C31" i="5"/>
  <c r="C91" i="5" s="1"/>
  <c r="I28" i="10"/>
  <c r="M26" i="10"/>
  <c r="I24" i="10"/>
  <c r="K23" i="10"/>
  <c r="O21" i="10"/>
  <c r="AC19" i="5"/>
  <c r="C19" i="10"/>
  <c r="M18" i="10"/>
  <c r="W17" i="10"/>
  <c r="Q16" i="10"/>
  <c r="S15" i="10"/>
  <c r="AA7" i="10"/>
  <c r="AA31" i="5"/>
  <c r="AA87" i="5" s="1"/>
  <c r="K7" i="10"/>
  <c r="K31" i="5"/>
  <c r="Q28" i="10"/>
  <c r="W25" i="10"/>
  <c r="Y24" i="10"/>
  <c r="AA23" i="10"/>
  <c r="AC23" i="5"/>
  <c r="C23" i="10"/>
  <c r="M22" i="10"/>
  <c r="I20" i="10"/>
  <c r="K19" i="10"/>
  <c r="E18" i="10"/>
  <c r="O17" i="10"/>
  <c r="I16" i="10"/>
  <c r="K15" i="10"/>
  <c r="AC15" i="5"/>
  <c r="C15" i="10"/>
  <c r="AC11" i="5"/>
  <c r="C11" i="10"/>
  <c r="B26" i="10"/>
  <c r="AB26" i="9"/>
  <c r="B14" i="10"/>
  <c r="AB14" i="9"/>
  <c r="B10" i="10"/>
  <c r="B31" i="9"/>
  <c r="AB10" i="9"/>
  <c r="AA61" i="9"/>
  <c r="AA29" i="10"/>
  <c r="S61" i="9"/>
  <c r="S29" i="10"/>
  <c r="O61" i="9"/>
  <c r="K61" i="9"/>
  <c r="K29" i="10"/>
  <c r="C61" i="9"/>
  <c r="AC29" i="9"/>
  <c r="T60" i="9"/>
  <c r="T28" i="10"/>
  <c r="L60" i="9"/>
  <c r="L28" i="10"/>
  <c r="D60" i="9"/>
  <c r="AB28" i="9"/>
  <c r="D28" i="10"/>
  <c r="U27" i="10"/>
  <c r="Q27" i="10"/>
  <c r="I27" i="10"/>
  <c r="E27" i="10"/>
  <c r="AC27" i="9"/>
  <c r="V26" i="10"/>
  <c r="J26" i="10"/>
  <c r="AA25" i="10"/>
  <c r="S25" i="10"/>
  <c r="K25" i="10"/>
  <c r="AC25" i="9"/>
  <c r="AB24" i="9"/>
  <c r="D24" i="10"/>
  <c r="Y23" i="10"/>
  <c r="U23" i="10"/>
  <c r="E23" i="10"/>
  <c r="AC23" i="9"/>
  <c r="V22" i="10"/>
  <c r="J22" i="10"/>
  <c r="AC21" i="9"/>
  <c r="C21" i="10"/>
  <c r="T20" i="10"/>
  <c r="D20" i="10"/>
  <c r="Y19" i="10"/>
  <c r="U19" i="10"/>
  <c r="Q19" i="10"/>
  <c r="M19" i="10"/>
  <c r="I19" i="10"/>
  <c r="E19" i="10"/>
  <c r="AC19" i="9"/>
  <c r="V18" i="10"/>
  <c r="R18" i="10"/>
  <c r="K17" i="10"/>
  <c r="C17" i="10"/>
  <c r="AC17" i="9"/>
  <c r="D16" i="10"/>
  <c r="AB16" i="9"/>
  <c r="U15" i="10"/>
  <c r="Q15" i="10"/>
  <c r="E15" i="10"/>
  <c r="AC15" i="9"/>
  <c r="S13" i="10"/>
  <c r="K13" i="10"/>
  <c r="C13" i="10"/>
  <c r="AC13" i="9"/>
  <c r="L12" i="10"/>
  <c r="D12" i="10"/>
  <c r="AB12" i="9"/>
  <c r="M11" i="10"/>
  <c r="I11" i="10"/>
  <c r="E11" i="10"/>
  <c r="AC11" i="9"/>
  <c r="V10" i="10"/>
  <c r="V31" i="9"/>
  <c r="V82" i="9" s="1"/>
  <c r="R10" i="10"/>
  <c r="R31" i="9"/>
  <c r="R82" i="9" s="1"/>
  <c r="N10" i="10"/>
  <c r="N31" i="9"/>
  <c r="N74" i="9" s="1"/>
  <c r="J31" i="9"/>
  <c r="J90" i="9" s="1"/>
  <c r="F31" i="9"/>
  <c r="F10" i="10"/>
  <c r="AA9" i="10"/>
  <c r="AA31" i="9"/>
  <c r="AA73" i="9" s="1"/>
  <c r="W31" i="9"/>
  <c r="S9" i="10"/>
  <c r="S31" i="9"/>
  <c r="S89" i="9" s="1"/>
  <c r="O31" i="9"/>
  <c r="K9" i="10"/>
  <c r="K31" i="9"/>
  <c r="G31" i="9"/>
  <c r="G81" i="9" s="1"/>
  <c r="C9" i="10"/>
  <c r="C31" i="9"/>
  <c r="AC9" i="9"/>
  <c r="X8" i="10"/>
  <c r="X31" i="9"/>
  <c r="T31" i="9"/>
  <c r="P8" i="10"/>
  <c r="P31" i="9"/>
  <c r="P76" i="9" s="1"/>
  <c r="L31" i="9"/>
  <c r="L76" i="9" s="1"/>
  <c r="H8" i="10"/>
  <c r="H31" i="9"/>
  <c r="AB8" i="9"/>
  <c r="D31" i="9"/>
  <c r="D92" i="9" s="1"/>
  <c r="U7" i="10"/>
  <c r="U31" i="9"/>
  <c r="U83" i="9" s="1"/>
  <c r="Q7" i="10"/>
  <c r="Q31" i="9"/>
  <c r="M7" i="10"/>
  <c r="M31" i="9"/>
  <c r="M83" i="9" s="1"/>
  <c r="I7" i="10"/>
  <c r="I31" i="9"/>
  <c r="I75" i="9" s="1"/>
  <c r="E7" i="10"/>
  <c r="AC7" i="9"/>
  <c r="E31" i="9"/>
  <c r="E71" i="9" s="1"/>
  <c r="O31" i="5"/>
  <c r="AB22" i="9"/>
  <c r="C29" i="10"/>
  <c r="G31" i="5"/>
  <c r="Q31" i="5"/>
  <c r="Q88" i="5" s="1"/>
  <c r="I31" i="5"/>
  <c r="I92" i="5" s="1"/>
  <c r="AB20" i="9"/>
  <c r="AB18" i="9"/>
  <c r="Y31" i="9"/>
  <c r="Y31" i="5"/>
  <c r="Y92" i="5" s="1"/>
  <c r="U31" i="5"/>
  <c r="U82" i="5" s="1"/>
  <c r="M31" i="5"/>
  <c r="W31" i="5"/>
  <c r="W81" i="5" s="1"/>
  <c r="C25" i="10"/>
  <c r="X24" i="10"/>
  <c r="P24" i="10"/>
  <c r="H24" i="10"/>
  <c r="X28" i="10"/>
  <c r="P28" i="10"/>
  <c r="H28" i="10"/>
  <c r="BK30" i="1"/>
  <c r="BK13" i="1"/>
  <c r="BK12" i="1"/>
  <c r="BK22" i="1"/>
  <c r="BK18" i="1"/>
  <c r="BK15" i="1"/>
  <c r="BK10" i="1"/>
  <c r="BK14" i="1"/>
  <c r="BK26" i="1"/>
  <c r="BK11" i="1"/>
  <c r="BK16" i="1"/>
  <c r="BK24" i="1"/>
  <c r="BK28" i="1"/>
  <c r="BK29" i="1"/>
  <c r="BK21" i="1"/>
  <c r="BK27" i="1"/>
  <c r="BO14" i="1"/>
  <c r="BO25" i="1"/>
  <c r="BO28" i="1"/>
  <c r="BO29" i="1"/>
  <c r="BO26" i="1"/>
  <c r="BO9" i="1"/>
  <c r="BO16" i="1"/>
  <c r="BO19" i="1"/>
  <c r="BS19" i="1"/>
  <c r="BS31" i="1"/>
  <c r="BS25" i="1"/>
  <c r="BS14" i="1"/>
  <c r="BS16" i="1"/>
  <c r="BW20" i="1"/>
  <c r="BW21" i="1"/>
  <c r="BW14" i="1"/>
  <c r="BW25" i="1"/>
  <c r="BW12" i="1"/>
  <c r="BW13" i="1"/>
  <c r="BW9" i="1"/>
  <c r="CA28" i="1"/>
  <c r="CA10" i="1"/>
  <c r="CA20" i="1"/>
  <c r="CA32" i="1"/>
  <c r="CA27" i="1"/>
  <c r="CA24" i="1"/>
  <c r="CA12" i="1"/>
  <c r="CA31" i="1"/>
  <c r="CA22" i="1"/>
  <c r="CA26" i="1"/>
  <c r="CE13" i="1"/>
  <c r="CE20" i="1"/>
  <c r="CE32" i="1"/>
  <c r="CE16" i="1"/>
  <c r="CE22" i="1"/>
  <c r="CE24" i="1"/>
  <c r="CI30" i="1"/>
  <c r="CI10" i="1"/>
  <c r="CI13" i="1"/>
  <c r="CI28" i="1"/>
  <c r="CI22" i="1"/>
  <c r="CI21" i="1"/>
  <c r="CI12" i="1"/>
  <c r="CI20" i="1"/>
  <c r="CI18" i="1"/>
  <c r="CI32" i="1"/>
  <c r="CI15" i="1"/>
  <c r="BN32" i="1"/>
  <c r="BZ22" i="1"/>
  <c r="BR10" i="1"/>
  <c r="CH12" i="1"/>
  <c r="BN12" i="1"/>
  <c r="BJ30" i="1"/>
  <c r="BJ17" i="1"/>
  <c r="CD27" i="1"/>
  <c r="CD22" i="1"/>
  <c r="BN10" i="1"/>
  <c r="CH17" i="1"/>
  <c r="CH14" i="1"/>
  <c r="BX33" i="1"/>
  <c r="T8" i="10"/>
  <c r="L8" i="10"/>
  <c r="D8" i="10"/>
  <c r="CH11" i="1"/>
  <c r="CD32" i="1"/>
  <c r="BR23" i="1"/>
  <c r="BZ27" i="1"/>
  <c r="BJ11" i="1"/>
  <c r="BJ15" i="1"/>
  <c r="BR18" i="1"/>
  <c r="CH13" i="1"/>
  <c r="BJ19" i="1"/>
  <c r="CC33" i="1"/>
  <c r="CG33" i="1"/>
  <c r="BF19" i="1"/>
  <c r="AB9" i="5"/>
  <c r="B9" i="10"/>
  <c r="X12" i="10"/>
  <c r="P12" i="10"/>
  <c r="H12" i="10"/>
  <c r="AB15" i="5"/>
  <c r="V15" i="10"/>
  <c r="X16" i="10"/>
  <c r="P16" i="10"/>
  <c r="H16" i="10"/>
  <c r="X20" i="10"/>
  <c r="P20" i="10"/>
  <c r="H20" i="10"/>
  <c r="AB25" i="5"/>
  <c r="Z10" i="10"/>
  <c r="J10" i="10"/>
  <c r="AB18" i="5"/>
  <c r="AT20" i="1"/>
  <c r="BD20" i="1"/>
  <c r="AN20" i="1"/>
  <c r="BG17" i="1"/>
  <c r="AC26" i="5"/>
  <c r="AC22" i="5"/>
  <c r="AC18" i="5"/>
  <c r="AC14" i="5"/>
  <c r="AC10" i="5"/>
  <c r="AC8" i="5"/>
  <c r="AB33" i="1"/>
  <c r="CJ12" i="1" s="1"/>
  <c r="AB19" i="5"/>
  <c r="AP20" i="1"/>
  <c r="AZ20" i="1"/>
  <c r="AJ20" i="1"/>
  <c r="BG19" i="1"/>
  <c r="BA20" i="1"/>
  <c r="AS20" i="1"/>
  <c r="AK20" i="1"/>
  <c r="BC20" i="1"/>
  <c r="AM20" i="1"/>
  <c r="AC29" i="5"/>
  <c r="AC25" i="5"/>
  <c r="AC21" i="5"/>
  <c r="AC17" i="5"/>
  <c r="AC13" i="5"/>
  <c r="AC9" i="5"/>
  <c r="AC33" i="1"/>
  <c r="AB20" i="5"/>
  <c r="AR20" i="1"/>
  <c r="AY20" i="1"/>
  <c r="AI20" i="1"/>
  <c r="AC28" i="5"/>
  <c r="AC24" i="5"/>
  <c r="AC20" i="5"/>
  <c r="AC16" i="5"/>
  <c r="AC12" i="5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B62" i="10"/>
  <c r="AC62" i="10"/>
  <c r="BW23" i="1"/>
  <c r="CA11" i="1"/>
  <c r="AB7" i="5"/>
  <c r="AB10" i="5"/>
  <c r="AB14" i="5"/>
  <c r="AB17" i="5"/>
  <c r="AB11" i="5"/>
  <c r="AB13" i="5"/>
  <c r="BR17" i="1"/>
  <c r="F13" i="10"/>
  <c r="AB12" i="5"/>
  <c r="AB21" i="5"/>
  <c r="BG41" i="1"/>
  <c r="AI43" i="1"/>
  <c r="AH51" i="1"/>
  <c r="BF49" i="1"/>
  <c r="BF51" i="1" s="1"/>
  <c r="AB8" i="5"/>
  <c r="AB16" i="5"/>
  <c r="AB22" i="5"/>
  <c r="AB26" i="5"/>
  <c r="BF17" i="1"/>
  <c r="AF51" i="1"/>
  <c r="AB23" i="5"/>
  <c r="AB27" i="5"/>
  <c r="AH43" i="1"/>
  <c r="AB24" i="5"/>
  <c r="BG51" i="1"/>
  <c r="BG40" i="1"/>
  <c r="AG43" i="1"/>
  <c r="BF82" i="1"/>
  <c r="BF144" i="1"/>
  <c r="AF826" i="1"/>
  <c r="AK818" i="1"/>
  <c r="AO818" i="1"/>
  <c r="AS818" i="1"/>
  <c r="AW818" i="1"/>
  <c r="BA818" i="1"/>
  <c r="BE818" i="1"/>
  <c r="BF886" i="1"/>
  <c r="AJ849" i="1"/>
  <c r="AR849" i="1"/>
  <c r="AZ849" i="1"/>
  <c r="AJ857" i="1"/>
  <c r="AN857" i="1"/>
  <c r="AR857" i="1"/>
  <c r="AV857" i="1"/>
  <c r="AZ857" i="1"/>
  <c r="BD857" i="1"/>
  <c r="AN880" i="1"/>
  <c r="AV880" i="1"/>
  <c r="BD880" i="1"/>
  <c r="BF917" i="1"/>
  <c r="AB30" i="5"/>
  <c r="BF18" i="1"/>
  <c r="BE20" i="1"/>
  <c r="AW20" i="1"/>
  <c r="AO20" i="1"/>
  <c r="AG20" i="1"/>
  <c r="BF40" i="1"/>
  <c r="BF43" i="1" s="1"/>
  <c r="BF815" i="1"/>
  <c r="AF818" i="1"/>
  <c r="AF849" i="1"/>
  <c r="BF663" i="1"/>
  <c r="AB28" i="5"/>
  <c r="AG849" i="1"/>
  <c r="BG847" i="1"/>
  <c r="BG849" i="1" s="1"/>
  <c r="BF877" i="1"/>
  <c r="AF880" i="1"/>
  <c r="BG72" i="1"/>
  <c r="AF322" i="1"/>
  <c r="AF446" i="1"/>
  <c r="AF570" i="1"/>
  <c r="AF787" i="1"/>
  <c r="BF848" i="1"/>
  <c r="BF849" i="1" s="1"/>
  <c r="BF854" i="1"/>
  <c r="BF856" i="1"/>
  <c r="BF879" i="1"/>
  <c r="BF885" i="1"/>
  <c r="BF887" i="1"/>
  <c r="AR942" i="1"/>
  <c r="AZ942" i="1"/>
  <c r="BF947" i="1"/>
  <c r="BF949" i="1"/>
  <c r="BF226" i="1"/>
  <c r="BF229" i="1" s="1"/>
  <c r="AF105" i="1"/>
  <c r="AF291" i="1"/>
  <c r="AF415" i="1"/>
  <c r="AF539" i="1"/>
  <c r="AF725" i="1"/>
  <c r="BF817" i="1"/>
  <c r="BF823" i="1"/>
  <c r="BF825" i="1"/>
  <c r="AF857" i="1"/>
  <c r="AG260" i="1"/>
  <c r="AG818" i="1"/>
  <c r="AH763" i="1"/>
  <c r="AH764" i="1" s="1"/>
  <c r="AL763" i="1"/>
  <c r="AL764" i="1" s="1"/>
  <c r="AP763" i="1"/>
  <c r="AP764" i="1" s="1"/>
  <c r="AT763" i="1"/>
  <c r="AT764" i="1" s="1"/>
  <c r="AX763" i="1"/>
  <c r="AX764" i="1" s="1"/>
  <c r="BB763" i="1"/>
  <c r="BB764" i="1" s="1"/>
  <c r="AJ785" i="1"/>
  <c r="AJ787" i="1" s="1"/>
  <c r="AN785" i="1"/>
  <c r="AN787" i="1" s="1"/>
  <c r="AR785" i="1"/>
  <c r="AR787" i="1" s="1"/>
  <c r="AV785" i="1"/>
  <c r="AV787" i="1" s="1"/>
  <c r="AZ785" i="1"/>
  <c r="AZ787" i="1" s="1"/>
  <c r="BD785" i="1"/>
  <c r="BD787" i="1" s="1"/>
  <c r="AG792" i="1"/>
  <c r="AK792" i="1"/>
  <c r="AO792" i="1"/>
  <c r="AS792" i="1"/>
  <c r="AW792" i="1"/>
  <c r="BA792" i="1"/>
  <c r="BE792" i="1"/>
  <c r="AG794" i="1"/>
  <c r="AK794" i="1"/>
  <c r="AO794" i="1"/>
  <c r="AS794" i="1"/>
  <c r="AW794" i="1"/>
  <c r="BA794" i="1"/>
  <c r="BE794" i="1"/>
  <c r="AF763" i="1"/>
  <c r="AJ763" i="1"/>
  <c r="AJ764" i="1" s="1"/>
  <c r="AN763" i="1"/>
  <c r="AN764" i="1" s="1"/>
  <c r="AR763" i="1"/>
  <c r="AR764" i="1" s="1"/>
  <c r="AV763" i="1"/>
  <c r="AV764" i="1" s="1"/>
  <c r="AZ763" i="1"/>
  <c r="AZ764" i="1" s="1"/>
  <c r="AH785" i="1"/>
  <c r="AL785" i="1"/>
  <c r="AL787" i="1" s="1"/>
  <c r="AP785" i="1"/>
  <c r="AP787" i="1" s="1"/>
  <c r="AT785" i="1"/>
  <c r="AT787" i="1" s="1"/>
  <c r="AX785" i="1"/>
  <c r="AX787" i="1" s="1"/>
  <c r="AI792" i="1"/>
  <c r="AM792" i="1"/>
  <c r="AQ792" i="1"/>
  <c r="AU792" i="1"/>
  <c r="AY792" i="1"/>
  <c r="AI794" i="1"/>
  <c r="AM794" i="1"/>
  <c r="AQ794" i="1"/>
  <c r="AU794" i="1"/>
  <c r="AY794" i="1"/>
  <c r="BJ684" i="1" l="1"/>
  <c r="BG880" i="1"/>
  <c r="CB33" i="1"/>
  <c r="BT33" i="1"/>
  <c r="BP33" i="1"/>
  <c r="CF33" i="1"/>
  <c r="CH33" i="1"/>
  <c r="CG64" i="1"/>
  <c r="BY64" i="1"/>
  <c r="BQ64" i="1"/>
  <c r="BX64" i="1"/>
  <c r="BN95" i="1"/>
  <c r="CH95" i="1"/>
  <c r="BX95" i="1"/>
  <c r="BP95" i="1"/>
  <c r="BV95" i="1"/>
  <c r="CE95" i="1"/>
  <c r="CA95" i="1"/>
  <c r="BO95" i="1"/>
  <c r="BK95" i="1"/>
  <c r="BS126" i="1"/>
  <c r="BV126" i="1"/>
  <c r="BZ126" i="1"/>
  <c r="CD126" i="1"/>
  <c r="CH126" i="1"/>
  <c r="BT157" i="1"/>
  <c r="CG157" i="1"/>
  <c r="BW188" i="1"/>
  <c r="BO188" i="1"/>
  <c r="CD188" i="1"/>
  <c r="BL219" i="1"/>
  <c r="BU250" i="1"/>
  <c r="BF268" i="1"/>
  <c r="BG260" i="1"/>
  <c r="BR281" i="1"/>
  <c r="CF281" i="1"/>
  <c r="BQ312" i="1"/>
  <c r="BM312" i="1"/>
  <c r="BY312" i="1"/>
  <c r="BK343" i="1"/>
  <c r="BW343" i="1"/>
  <c r="CA343" i="1"/>
  <c r="CF343" i="1"/>
  <c r="BM374" i="1"/>
  <c r="BS436" i="1"/>
  <c r="BK436" i="1"/>
  <c r="BO436" i="1"/>
  <c r="BP436" i="1"/>
  <c r="BO467" i="1"/>
  <c r="BQ560" i="1"/>
  <c r="BU560" i="1"/>
  <c r="BM560" i="1"/>
  <c r="CD560" i="1"/>
  <c r="BR560" i="1"/>
  <c r="CC560" i="1"/>
  <c r="CH591" i="1"/>
  <c r="BZ591" i="1"/>
  <c r="BM622" i="1"/>
  <c r="BM684" i="1"/>
  <c r="CC684" i="1"/>
  <c r="CB715" i="1"/>
  <c r="CF715" i="1"/>
  <c r="BT715" i="1"/>
  <c r="CG746" i="1"/>
  <c r="BQ746" i="1"/>
  <c r="CH746" i="1"/>
  <c r="CD746" i="1"/>
  <c r="BV746" i="1"/>
  <c r="BN746" i="1"/>
  <c r="BT777" i="1"/>
  <c r="BP777" i="1"/>
  <c r="BL777" i="1"/>
  <c r="BU777" i="1"/>
  <c r="CH777" i="1"/>
  <c r="BZ777" i="1"/>
  <c r="BV777" i="1"/>
  <c r="BR777" i="1"/>
  <c r="BJ777" i="1"/>
  <c r="BL808" i="1"/>
  <c r="CF808" i="1"/>
  <c r="CC808" i="1"/>
  <c r="BR839" i="1"/>
  <c r="CD839" i="1"/>
  <c r="CH839" i="1"/>
  <c r="BP839" i="1"/>
  <c r="BT839" i="1"/>
  <c r="BJ870" i="1"/>
  <c r="BV870" i="1"/>
  <c r="BN870" i="1"/>
  <c r="CH870" i="1"/>
  <c r="BG919" i="1"/>
  <c r="BV281" i="1"/>
  <c r="CB374" i="1"/>
  <c r="BL374" i="1"/>
  <c r="BX374" i="1"/>
  <c r="CF374" i="1"/>
  <c r="BX405" i="1"/>
  <c r="CF405" i="1"/>
  <c r="BP405" i="1"/>
  <c r="CB405" i="1"/>
  <c r="BL405" i="1"/>
  <c r="BQ467" i="1"/>
  <c r="BM467" i="1"/>
  <c r="CC467" i="1"/>
  <c r="CG653" i="1"/>
  <c r="BG632" i="1"/>
  <c r="BQ653" i="1"/>
  <c r="BY653" i="1"/>
  <c r="BG733" i="1"/>
  <c r="BY808" i="1"/>
  <c r="CG808" i="1"/>
  <c r="CA839" i="1"/>
  <c r="CI839" i="1"/>
  <c r="BO839" i="1"/>
  <c r="CE839" i="1"/>
  <c r="BK839" i="1"/>
  <c r="BW839" i="1"/>
  <c r="BL839" i="1"/>
  <c r="BG508" i="1"/>
  <c r="D23" i="11"/>
  <c r="G23" i="11" s="1"/>
  <c r="CJ528" i="1"/>
  <c r="CJ527" i="1"/>
  <c r="CJ525" i="1"/>
  <c r="CJ516" i="1"/>
  <c r="CJ521" i="1"/>
  <c r="CJ511" i="1"/>
  <c r="CJ520" i="1"/>
  <c r="CJ506" i="1"/>
  <c r="CJ526" i="1"/>
  <c r="CJ508" i="1"/>
  <c r="CJ514" i="1"/>
  <c r="CJ523" i="1"/>
  <c r="BP529" i="1"/>
  <c r="CI529" i="1"/>
  <c r="CB529" i="1"/>
  <c r="BX529" i="1"/>
  <c r="CF529" i="1"/>
  <c r="CJ513" i="1"/>
  <c r="CK496" i="1"/>
  <c r="CK483" i="1"/>
  <c r="BN498" i="1"/>
  <c r="BV498" i="1"/>
  <c r="BU498" i="1"/>
  <c r="CI498" i="1"/>
  <c r="CE498" i="1"/>
  <c r="CA498" i="1"/>
  <c r="BW498" i="1"/>
  <c r="BS498" i="1"/>
  <c r="M80" i="8"/>
  <c r="BF477" i="1"/>
  <c r="BZ498" i="1"/>
  <c r="O76" i="8"/>
  <c r="K84" i="8"/>
  <c r="K79" i="8"/>
  <c r="CJ939" i="1"/>
  <c r="CJ955" i="1"/>
  <c r="CJ962" i="1"/>
  <c r="CJ956" i="1"/>
  <c r="CJ946" i="1"/>
  <c r="CJ941" i="1"/>
  <c r="CJ959" i="1"/>
  <c r="CJ952" i="1"/>
  <c r="CJ961" i="1"/>
  <c r="CJ960" i="1"/>
  <c r="CJ953" i="1"/>
  <c r="CJ957" i="1"/>
  <c r="CJ942" i="1"/>
  <c r="CC870" i="1"/>
  <c r="BQ870" i="1"/>
  <c r="CI870" i="1"/>
  <c r="BZ870" i="1"/>
  <c r="BJ839" i="1"/>
  <c r="T89" i="8"/>
  <c r="CF839" i="1"/>
  <c r="BN839" i="1"/>
  <c r="BS839" i="1"/>
  <c r="I87" i="8"/>
  <c r="T81" i="8"/>
  <c r="L81" i="8"/>
  <c r="I78" i="8"/>
  <c r="BZ839" i="1"/>
  <c r="BV839" i="1"/>
  <c r="BQ808" i="1"/>
  <c r="BU808" i="1"/>
  <c r="BW808" i="1"/>
  <c r="CB808" i="1"/>
  <c r="BY777" i="1"/>
  <c r="BN777" i="1"/>
  <c r="BS777" i="1"/>
  <c r="BX777" i="1"/>
  <c r="CB777" i="1"/>
  <c r="CD777" i="1"/>
  <c r="BW746" i="1"/>
  <c r="BM746" i="1"/>
  <c r="BZ746" i="1"/>
  <c r="BY746" i="1"/>
  <c r="CI746" i="1"/>
  <c r="BU746" i="1"/>
  <c r="CC746" i="1"/>
  <c r="CI715" i="1"/>
  <c r="BK715" i="1"/>
  <c r="BQ684" i="1"/>
  <c r="CG684" i="1"/>
  <c r="BZ684" i="1"/>
  <c r="BW684" i="1"/>
  <c r="CI684" i="1"/>
  <c r="CC653" i="1"/>
  <c r="BF632" i="1"/>
  <c r="BX653" i="1"/>
  <c r="BT653" i="1"/>
  <c r="BP653" i="1"/>
  <c r="BG640" i="1"/>
  <c r="BM653" i="1"/>
  <c r="BL653" i="1"/>
  <c r="BU653" i="1"/>
  <c r="BJ622" i="1"/>
  <c r="BY622" i="1"/>
  <c r="CI591" i="1"/>
  <c r="CE591" i="1"/>
  <c r="CD591" i="1"/>
  <c r="BV591" i="1"/>
  <c r="BR591" i="1"/>
  <c r="BS591" i="1"/>
  <c r="BW591" i="1"/>
  <c r="CA591" i="1"/>
  <c r="BF578" i="1"/>
  <c r="BO591" i="1"/>
  <c r="BK591" i="1"/>
  <c r="BZ560" i="1"/>
  <c r="BN560" i="1"/>
  <c r="CG560" i="1"/>
  <c r="CB560" i="1"/>
  <c r="BX560" i="1"/>
  <c r="CH560" i="1"/>
  <c r="CE529" i="1"/>
  <c r="CA529" i="1"/>
  <c r="BL529" i="1"/>
  <c r="BW529" i="1"/>
  <c r="BS529" i="1"/>
  <c r="BO529" i="1"/>
  <c r="BT529" i="1"/>
  <c r="BK529" i="1"/>
  <c r="BJ498" i="1"/>
  <c r="BR498" i="1"/>
  <c r="BM498" i="1"/>
  <c r="CC498" i="1"/>
  <c r="BT498" i="1"/>
  <c r="CH498" i="1"/>
  <c r="BY498" i="1"/>
  <c r="BQ498" i="1"/>
  <c r="BO498" i="1"/>
  <c r="BG477" i="1"/>
  <c r="BF485" i="1"/>
  <c r="CG498" i="1"/>
  <c r="BK498" i="1"/>
  <c r="CA467" i="1"/>
  <c r="CE467" i="1"/>
  <c r="BW467" i="1"/>
  <c r="BK467" i="1"/>
  <c r="BY467" i="1"/>
  <c r="CI467" i="1"/>
  <c r="BL436" i="1"/>
  <c r="BX436" i="1"/>
  <c r="BT436" i="1"/>
  <c r="CB436" i="1"/>
  <c r="CF436" i="1"/>
  <c r="CI436" i="1"/>
  <c r="BW405" i="1"/>
  <c r="BT405" i="1"/>
  <c r="T88" i="8"/>
  <c r="T91" i="8"/>
  <c r="F81" i="8"/>
  <c r="B90" i="8"/>
  <c r="T76" i="8"/>
  <c r="P82" i="8"/>
  <c r="R76" i="8"/>
  <c r="CH405" i="1"/>
  <c r="BK405" i="1"/>
  <c r="T73" i="8"/>
  <c r="R85" i="8"/>
  <c r="T77" i="8"/>
  <c r="R84" i="8"/>
  <c r="B83" i="8"/>
  <c r="B71" i="8"/>
  <c r="P94" i="8"/>
  <c r="T84" i="8"/>
  <c r="T92" i="8"/>
  <c r="T87" i="8"/>
  <c r="T82" i="8"/>
  <c r="F88" i="8"/>
  <c r="B74" i="8"/>
  <c r="R79" i="8"/>
  <c r="M73" i="8"/>
  <c r="R93" i="8"/>
  <c r="BF384" i="1"/>
  <c r="BG392" i="1"/>
  <c r="BG384" i="1"/>
  <c r="U83" i="8"/>
  <c r="C72" i="8"/>
  <c r="BG353" i="1"/>
  <c r="CK365" i="1"/>
  <c r="CK350" i="1"/>
  <c r="CK371" i="1"/>
  <c r="CK369" i="1"/>
  <c r="CK354" i="1"/>
  <c r="CK363" i="1"/>
  <c r="CK353" i="1"/>
  <c r="CK351" i="1"/>
  <c r="CK372" i="1"/>
  <c r="CK355" i="1"/>
  <c r="CK364" i="1"/>
  <c r="CK359" i="1"/>
  <c r="BU374" i="1"/>
  <c r="CC374" i="1"/>
  <c r="CK357" i="1"/>
  <c r="CK358" i="1"/>
  <c r="CK356" i="1"/>
  <c r="CK360" i="1"/>
  <c r="CK370" i="1"/>
  <c r="CK352" i="1"/>
  <c r="BJ374" i="1"/>
  <c r="BQ374" i="1"/>
  <c r="BY374" i="1"/>
  <c r="CG374" i="1"/>
  <c r="BF330" i="1"/>
  <c r="CB343" i="1"/>
  <c r="CC343" i="1"/>
  <c r="CH343" i="1"/>
  <c r="BJ343" i="1"/>
  <c r="BN343" i="1"/>
  <c r="BR343" i="1"/>
  <c r="BS343" i="1"/>
  <c r="CI343" i="1"/>
  <c r="BF322" i="1"/>
  <c r="BP343" i="1"/>
  <c r="BT343" i="1"/>
  <c r="BU343" i="1"/>
  <c r="M83" i="8"/>
  <c r="BV405" i="1"/>
  <c r="O77" i="8"/>
  <c r="B88" i="8"/>
  <c r="B78" i="8"/>
  <c r="L86" i="8"/>
  <c r="CA405" i="1"/>
  <c r="BN405" i="1"/>
  <c r="BQ405" i="1"/>
  <c r="BS405" i="1"/>
  <c r="M79" i="8"/>
  <c r="CD405" i="1"/>
  <c r="BZ405" i="1"/>
  <c r="B81" i="8"/>
  <c r="B92" i="8"/>
  <c r="B84" i="8"/>
  <c r="I93" i="8"/>
  <c r="CK383" i="1"/>
  <c r="M82" i="8"/>
  <c r="CI405" i="1"/>
  <c r="CE405" i="1"/>
  <c r="BJ405" i="1"/>
  <c r="CE374" i="1"/>
  <c r="BG361" i="1"/>
  <c r="BF353" i="1"/>
  <c r="CH374" i="1"/>
  <c r="CI312" i="1"/>
  <c r="BL312" i="1"/>
  <c r="BS312" i="1"/>
  <c r="BP312" i="1"/>
  <c r="BX312" i="1"/>
  <c r="CF312" i="1"/>
  <c r="BU312" i="1"/>
  <c r="CB312" i="1"/>
  <c r="BG299" i="1"/>
  <c r="CG312" i="1"/>
  <c r="BZ281" i="1"/>
  <c r="CH281" i="1"/>
  <c r="BN250" i="1"/>
  <c r="CD250" i="1"/>
  <c r="CI250" i="1"/>
  <c r="BM250" i="1"/>
  <c r="CH250" i="1"/>
  <c r="CG250" i="1"/>
  <c r="BQ250" i="1"/>
  <c r="BP219" i="1"/>
  <c r="CB219" i="1"/>
  <c r="CG219" i="1"/>
  <c r="BM219" i="1"/>
  <c r="BT219" i="1"/>
  <c r="CF219" i="1"/>
  <c r="BK219" i="1"/>
  <c r="BO219" i="1"/>
  <c r="BF198" i="1"/>
  <c r="BX219" i="1"/>
  <c r="BP188" i="1"/>
  <c r="BK188" i="1"/>
  <c r="BZ188" i="1"/>
  <c r="CB157" i="1"/>
  <c r="BM157" i="1"/>
  <c r="CF157" i="1"/>
  <c r="BP157" i="1"/>
  <c r="BQ157" i="1"/>
  <c r="BY157" i="1"/>
  <c r="BL157" i="1"/>
  <c r="BJ126" i="1"/>
  <c r="CA126" i="1"/>
  <c r="CI126" i="1"/>
  <c r="BK126" i="1"/>
  <c r="BR95" i="1"/>
  <c r="BZ95" i="1"/>
  <c r="CF64" i="1"/>
  <c r="CB64" i="1"/>
  <c r="BT64" i="1"/>
  <c r="BL64" i="1"/>
  <c r="CF932" i="1"/>
  <c r="CB932" i="1"/>
  <c r="BL932" i="1"/>
  <c r="BP932" i="1"/>
  <c r="BG888" i="1"/>
  <c r="CK886" i="1"/>
  <c r="Q73" i="8"/>
  <c r="Q91" i="8"/>
  <c r="BF795" i="1"/>
  <c r="BG702" i="1"/>
  <c r="BY684" i="1"/>
  <c r="BU684" i="1"/>
  <c r="Z74" i="9"/>
  <c r="F91" i="8"/>
  <c r="X79" i="8"/>
  <c r="F86" i="8"/>
  <c r="H85" i="8"/>
  <c r="F75" i="8"/>
  <c r="N88" i="8"/>
  <c r="W82" i="8"/>
  <c r="BG547" i="1"/>
  <c r="CK548" i="1"/>
  <c r="BF508" i="1"/>
  <c r="BF516" i="1"/>
  <c r="E22" i="11"/>
  <c r="CK475" i="1"/>
  <c r="CK489" i="1"/>
  <c r="CK477" i="1"/>
  <c r="CK492" i="1"/>
  <c r="CK485" i="1"/>
  <c r="CK480" i="1"/>
  <c r="CK493" i="1"/>
  <c r="CK474" i="1"/>
  <c r="CK486" i="1"/>
  <c r="CK484" i="1"/>
  <c r="CK490" i="1"/>
  <c r="CK487" i="1"/>
  <c r="CK488" i="1"/>
  <c r="CK494" i="1"/>
  <c r="CK478" i="1"/>
  <c r="CK491" i="1"/>
  <c r="CK476" i="1"/>
  <c r="CK482" i="1"/>
  <c r="CK495" i="1"/>
  <c r="CK479" i="1"/>
  <c r="BF454" i="1"/>
  <c r="CJ458" i="1"/>
  <c r="L76" i="8"/>
  <c r="N91" i="8"/>
  <c r="B87" i="8"/>
  <c r="L93" i="8"/>
  <c r="N76" i="8"/>
  <c r="O93" i="8"/>
  <c r="B77" i="8"/>
  <c r="B85" i="8"/>
  <c r="B79" i="8"/>
  <c r="B86" i="8"/>
  <c r="B73" i="8"/>
  <c r="I89" i="8"/>
  <c r="I86" i="8"/>
  <c r="X72" i="8"/>
  <c r="X91" i="8"/>
  <c r="CK389" i="1"/>
  <c r="N86" i="8"/>
  <c r="BO405" i="1"/>
  <c r="L90" i="8"/>
  <c r="N89" i="8"/>
  <c r="O92" i="8"/>
  <c r="B76" i="8"/>
  <c r="B93" i="8"/>
  <c r="B82" i="8"/>
  <c r="B75" i="8"/>
  <c r="I91" i="8"/>
  <c r="K81" i="8"/>
  <c r="X94" i="8"/>
  <c r="O72" i="8"/>
  <c r="K90" i="8"/>
  <c r="X73" i="8"/>
  <c r="X84" i="8"/>
  <c r="K86" i="8"/>
  <c r="L89" i="8"/>
  <c r="BR405" i="1"/>
  <c r="BX343" i="1"/>
  <c r="BG322" i="1"/>
  <c r="BL343" i="1"/>
  <c r="BG291" i="1"/>
  <c r="AB27" i="10"/>
  <c r="AB23" i="10"/>
  <c r="CD281" i="1"/>
  <c r="AB19" i="10"/>
  <c r="AB11" i="10"/>
  <c r="BG198" i="1"/>
  <c r="U93" i="8"/>
  <c r="C80" i="8"/>
  <c r="L72" i="8"/>
  <c r="L73" i="8"/>
  <c r="L74" i="8"/>
  <c r="L71" i="8"/>
  <c r="Q92" i="8"/>
  <c r="Q75" i="8"/>
  <c r="L79" i="8"/>
  <c r="V94" i="8"/>
  <c r="L94" i="8"/>
  <c r="L88" i="8"/>
  <c r="U82" i="8"/>
  <c r="C79" i="8"/>
  <c r="C85" i="8"/>
  <c r="L82" i="8"/>
  <c r="L77" i="8"/>
  <c r="L91" i="8"/>
  <c r="L92" i="8"/>
  <c r="Q78" i="8"/>
  <c r="V86" i="8"/>
  <c r="V84" i="8"/>
  <c r="L85" i="8"/>
  <c r="C81" i="8"/>
  <c r="C73" i="8"/>
  <c r="L84" i="8"/>
  <c r="L78" i="8"/>
  <c r="L83" i="8"/>
  <c r="L87" i="8"/>
  <c r="Q80" i="8"/>
  <c r="L75" i="8"/>
  <c r="CJ139" i="1"/>
  <c r="CJ153" i="1"/>
  <c r="CJ147" i="1"/>
  <c r="CJ134" i="1"/>
  <c r="CJ150" i="1"/>
  <c r="CJ152" i="1"/>
  <c r="CJ138" i="1"/>
  <c r="CJ149" i="1"/>
  <c r="CJ133" i="1"/>
  <c r="CJ155" i="1"/>
  <c r="CJ137" i="1"/>
  <c r="CJ151" i="1"/>
  <c r="CJ140" i="1"/>
  <c r="CJ142" i="1"/>
  <c r="CJ154" i="1"/>
  <c r="CJ141" i="1"/>
  <c r="CJ135" i="1"/>
  <c r="BW126" i="1"/>
  <c r="BO126" i="1"/>
  <c r="CE126" i="1"/>
  <c r="CD95" i="1"/>
  <c r="BJ95" i="1"/>
  <c r="BG43" i="1"/>
  <c r="BP64" i="1"/>
  <c r="BJ33" i="1"/>
  <c r="BR33" i="1"/>
  <c r="CA33" i="1"/>
  <c r="BN33" i="1"/>
  <c r="BL33" i="1"/>
  <c r="BQ963" i="1"/>
  <c r="BU963" i="1"/>
  <c r="D37" i="11"/>
  <c r="G37" i="11" s="1"/>
  <c r="CJ951" i="1"/>
  <c r="CJ943" i="1"/>
  <c r="CJ954" i="1"/>
  <c r="CJ958" i="1"/>
  <c r="CC963" i="1"/>
  <c r="CK963" i="1"/>
  <c r="CJ950" i="1"/>
  <c r="CJ963" i="1" s="1"/>
  <c r="BO932" i="1"/>
  <c r="CJ917" i="1"/>
  <c r="CE932" i="1"/>
  <c r="CA932" i="1"/>
  <c r="CK919" i="1"/>
  <c r="CI932" i="1"/>
  <c r="CK923" i="1"/>
  <c r="BK932" i="1"/>
  <c r="BW932" i="1"/>
  <c r="BS932" i="1"/>
  <c r="CG901" i="1"/>
  <c r="BY901" i="1"/>
  <c r="BQ901" i="1"/>
  <c r="BM901" i="1"/>
  <c r="BU901" i="1"/>
  <c r="CC901" i="1"/>
  <c r="BS870" i="1"/>
  <c r="BK870" i="1"/>
  <c r="CA870" i="1"/>
  <c r="BO870" i="1"/>
  <c r="BW870" i="1"/>
  <c r="CE870" i="1"/>
  <c r="Q71" i="8"/>
  <c r="Q86" i="8"/>
  <c r="Q89" i="8"/>
  <c r="Q72" i="8"/>
  <c r="Q81" i="8"/>
  <c r="O89" i="8"/>
  <c r="O80" i="8"/>
  <c r="O94" i="8"/>
  <c r="O86" i="8"/>
  <c r="Q77" i="8"/>
  <c r="Q94" i="8"/>
  <c r="H79" i="8"/>
  <c r="CG839" i="1"/>
  <c r="BU839" i="1"/>
  <c r="BM839" i="1"/>
  <c r="BQ839" i="1"/>
  <c r="W88" i="8"/>
  <c r="CC839" i="1"/>
  <c r="BY839" i="1"/>
  <c r="Q87" i="8"/>
  <c r="Q84" i="8"/>
  <c r="Q76" i="8"/>
  <c r="Q93" i="8"/>
  <c r="O74" i="8"/>
  <c r="O79" i="8"/>
  <c r="O78" i="8"/>
  <c r="O73" i="8"/>
  <c r="O84" i="8"/>
  <c r="W79" i="8"/>
  <c r="O82" i="8"/>
  <c r="Q85" i="8"/>
  <c r="Q90" i="8"/>
  <c r="Q79" i="8"/>
  <c r="O81" i="8"/>
  <c r="O71" i="8"/>
  <c r="O87" i="8"/>
  <c r="O90" i="8"/>
  <c r="O91" i="8"/>
  <c r="W77" i="8"/>
  <c r="W93" i="8"/>
  <c r="W89" i="8"/>
  <c r="W73" i="8"/>
  <c r="W71" i="8"/>
  <c r="CI808" i="1"/>
  <c r="CJ798" i="1"/>
  <c r="CA808" i="1"/>
  <c r="BS808" i="1"/>
  <c r="CK788" i="1"/>
  <c r="CE808" i="1"/>
  <c r="CK792" i="1"/>
  <c r="BK808" i="1"/>
  <c r="CK804" i="1"/>
  <c r="CA777" i="1"/>
  <c r="CI777" i="1"/>
  <c r="AB21" i="10"/>
  <c r="CG777" i="1"/>
  <c r="BG756" i="1"/>
  <c r="CK756" i="1"/>
  <c r="CK755" i="1"/>
  <c r="CE777" i="1"/>
  <c r="BK777" i="1"/>
  <c r="BG764" i="1"/>
  <c r="BW777" i="1"/>
  <c r="CK777" i="1"/>
  <c r="BM777" i="1"/>
  <c r="CC777" i="1"/>
  <c r="BO777" i="1"/>
  <c r="BQ777" i="1"/>
  <c r="BK746" i="1"/>
  <c r="CE746" i="1"/>
  <c r="BS746" i="1"/>
  <c r="BO746" i="1"/>
  <c r="CA746" i="1"/>
  <c r="BF725" i="1"/>
  <c r="BM715" i="1"/>
  <c r="CC715" i="1"/>
  <c r="BW715" i="1"/>
  <c r="BG694" i="1"/>
  <c r="CA715" i="1"/>
  <c r="BQ715" i="1"/>
  <c r="BY715" i="1"/>
  <c r="BU715" i="1"/>
  <c r="BS715" i="1"/>
  <c r="BO715" i="1"/>
  <c r="CG715" i="1"/>
  <c r="CE715" i="1"/>
  <c r="Z81" i="9"/>
  <c r="CA653" i="1"/>
  <c r="BW653" i="1"/>
  <c r="CB653" i="1"/>
  <c r="CI653" i="1"/>
  <c r="Z73" i="9"/>
  <c r="Z93" i="9"/>
  <c r="AB25" i="10"/>
  <c r="BK653" i="1"/>
  <c r="CE653" i="1"/>
  <c r="Z79" i="9"/>
  <c r="Z75" i="9"/>
  <c r="AB17" i="10"/>
  <c r="BS653" i="1"/>
  <c r="BO653" i="1"/>
  <c r="CF653" i="1"/>
  <c r="E28" i="11"/>
  <c r="CK673" i="1"/>
  <c r="CK676" i="1"/>
  <c r="CK663" i="1"/>
  <c r="CK665" i="1"/>
  <c r="CK677" i="1"/>
  <c r="CK675" i="1"/>
  <c r="CK672" i="1"/>
  <c r="CK671" i="1"/>
  <c r="CK668" i="1"/>
  <c r="CK669" i="1"/>
  <c r="CK679" i="1"/>
  <c r="CK681" i="1"/>
  <c r="CK680" i="1"/>
  <c r="CK661" i="1"/>
  <c r="CK682" i="1"/>
  <c r="CK683" i="1"/>
  <c r="CK664" i="1"/>
  <c r="CK660" i="1"/>
  <c r="CK670" i="1"/>
  <c r="CK667" i="1"/>
  <c r="CJ662" i="1"/>
  <c r="CJ665" i="1"/>
  <c r="CJ669" i="1"/>
  <c r="CJ681" i="1"/>
  <c r="CJ678" i="1"/>
  <c r="CJ682" i="1"/>
  <c r="BV684" i="1"/>
  <c r="CD684" i="1"/>
  <c r="CK666" i="1"/>
  <c r="CJ671" i="1"/>
  <c r="CJ664" i="1"/>
  <c r="CJ663" i="1"/>
  <c r="CJ675" i="1"/>
  <c r="CJ676" i="1"/>
  <c r="CJ679" i="1"/>
  <c r="BG671" i="1"/>
  <c r="CH684" i="1"/>
  <c r="BN684" i="1"/>
  <c r="BR684" i="1"/>
  <c r="CE684" i="1"/>
  <c r="BS684" i="1"/>
  <c r="CK674" i="1"/>
  <c r="CK662" i="1"/>
  <c r="CJ670" i="1"/>
  <c r="CJ668" i="1"/>
  <c r="CJ674" i="1"/>
  <c r="CJ661" i="1"/>
  <c r="CJ660" i="1"/>
  <c r="BO684" i="1"/>
  <c r="CK678" i="1"/>
  <c r="M76" i="8"/>
  <c r="M92" i="8"/>
  <c r="M78" i="8"/>
  <c r="M71" i="8"/>
  <c r="M72" i="8"/>
  <c r="M88" i="8"/>
  <c r="BZ622" i="1"/>
  <c r="CD622" i="1"/>
  <c r="M77" i="8"/>
  <c r="M86" i="8"/>
  <c r="M75" i="8"/>
  <c r="M90" i="8"/>
  <c r="M94" i="8"/>
  <c r="M85" i="8"/>
  <c r="BR622" i="1"/>
  <c r="P88" i="8"/>
  <c r="M84" i="8"/>
  <c r="M93" i="8"/>
  <c r="BG609" i="1"/>
  <c r="M89" i="8"/>
  <c r="M74" i="8"/>
  <c r="M81" i="8"/>
  <c r="BN622" i="1"/>
  <c r="BV622" i="1"/>
  <c r="BL591" i="1"/>
  <c r="CJ591" i="1"/>
  <c r="CF591" i="1"/>
  <c r="BT591" i="1"/>
  <c r="CB591" i="1"/>
  <c r="BP591" i="1"/>
  <c r="BX591" i="1"/>
  <c r="CJ560" i="1"/>
  <c r="CK552" i="1"/>
  <c r="BT560" i="1"/>
  <c r="BL560" i="1"/>
  <c r="CK556" i="1"/>
  <c r="CK560" i="1" s="1"/>
  <c r="BP560" i="1"/>
  <c r="CF560" i="1"/>
  <c r="CK529" i="1"/>
  <c r="CB498" i="1"/>
  <c r="BL498" i="1"/>
  <c r="BX498" i="1"/>
  <c r="BP498" i="1"/>
  <c r="CF498" i="1"/>
  <c r="BX467" i="1"/>
  <c r="BT467" i="1"/>
  <c r="CF467" i="1"/>
  <c r="CK467" i="1"/>
  <c r="BP467" i="1"/>
  <c r="CB467" i="1"/>
  <c r="BL467" i="1"/>
  <c r="Z80" i="9"/>
  <c r="Z91" i="9"/>
  <c r="Z71" i="9"/>
  <c r="Z83" i="9"/>
  <c r="Z92" i="9"/>
  <c r="Z87" i="9"/>
  <c r="Z90" i="9"/>
  <c r="Z89" i="9"/>
  <c r="Z82" i="9"/>
  <c r="Z88" i="9"/>
  <c r="Z77" i="9"/>
  <c r="Z72" i="9"/>
  <c r="Z86" i="9"/>
  <c r="Z85" i="9"/>
  <c r="Z84" i="9"/>
  <c r="Z78" i="9"/>
  <c r="Z94" i="9"/>
  <c r="CK436" i="1"/>
  <c r="R94" i="8"/>
  <c r="R88" i="8"/>
  <c r="N81" i="8"/>
  <c r="N94" i="8"/>
  <c r="N84" i="8"/>
  <c r="N90" i="8"/>
  <c r="X76" i="8"/>
  <c r="N71" i="8"/>
  <c r="R80" i="8"/>
  <c r="X77" i="8"/>
  <c r="X87" i="8"/>
  <c r="CC405" i="1"/>
  <c r="BY405" i="1"/>
  <c r="X92" i="8"/>
  <c r="X75" i="8"/>
  <c r="R92" i="8"/>
  <c r="R75" i="8"/>
  <c r="CK393" i="1"/>
  <c r="R90" i="8"/>
  <c r="G72" i="8"/>
  <c r="R81" i="8"/>
  <c r="R78" i="8"/>
  <c r="N78" i="8"/>
  <c r="N93" i="8"/>
  <c r="N80" i="8"/>
  <c r="N75" i="8"/>
  <c r="N77" i="8"/>
  <c r="X81" i="8"/>
  <c r="X71" i="8"/>
  <c r="CG405" i="1"/>
  <c r="BM405" i="1"/>
  <c r="X90" i="8"/>
  <c r="X82" i="8"/>
  <c r="R77" i="8"/>
  <c r="R82" i="8"/>
  <c r="R83" i="8"/>
  <c r="R73" i="8"/>
  <c r="R87" i="8"/>
  <c r="N83" i="8"/>
  <c r="N87" i="8"/>
  <c r="N82" i="8"/>
  <c r="N73" i="8"/>
  <c r="N92" i="8"/>
  <c r="X80" i="8"/>
  <c r="R91" i="8"/>
  <c r="X74" i="8"/>
  <c r="BU405" i="1"/>
  <c r="X89" i="8"/>
  <c r="X86" i="8"/>
  <c r="X88" i="8"/>
  <c r="R72" i="8"/>
  <c r="R89" i="8"/>
  <c r="M91" i="8"/>
  <c r="E19" i="11"/>
  <c r="CK392" i="1"/>
  <c r="CK381" i="1"/>
  <c r="CK395" i="1"/>
  <c r="CK391" i="1"/>
  <c r="CK398" i="1"/>
  <c r="CK403" i="1"/>
  <c r="CK386" i="1"/>
  <c r="CK399" i="1"/>
  <c r="CK384" i="1"/>
  <c r="CK396" i="1"/>
  <c r="CK400" i="1"/>
  <c r="CK388" i="1"/>
  <c r="CK390" i="1"/>
  <c r="CK394" i="1"/>
  <c r="CK382" i="1"/>
  <c r="CK404" i="1"/>
  <c r="CK402" i="1"/>
  <c r="CK387" i="1"/>
  <c r="CK385" i="1"/>
  <c r="CK401" i="1"/>
  <c r="BR374" i="1"/>
  <c r="BW374" i="1"/>
  <c r="BN374" i="1"/>
  <c r="BV374" i="1"/>
  <c r="CK374" i="1"/>
  <c r="BK374" i="1"/>
  <c r="CA374" i="1"/>
  <c r="CI374" i="1"/>
  <c r="CD374" i="1"/>
  <c r="BZ374" i="1"/>
  <c r="BS374" i="1"/>
  <c r="BO374" i="1"/>
  <c r="E17" i="11"/>
  <c r="CK342" i="1"/>
  <c r="CK339" i="1"/>
  <c r="CK333" i="1"/>
  <c r="CK341" i="1"/>
  <c r="CK323" i="1"/>
  <c r="BQ343" i="1"/>
  <c r="CK325" i="1"/>
  <c r="BY343" i="1"/>
  <c r="CJ343" i="1"/>
  <c r="CK329" i="1"/>
  <c r="CG343" i="1"/>
  <c r="BM343" i="1"/>
  <c r="CK337" i="1"/>
  <c r="CE312" i="1"/>
  <c r="BO312" i="1"/>
  <c r="CJ292" i="1"/>
  <c r="BT312" i="1"/>
  <c r="BK312" i="1"/>
  <c r="BW312" i="1"/>
  <c r="AC14" i="10"/>
  <c r="CA312" i="1"/>
  <c r="BY281" i="1"/>
  <c r="CC281" i="1"/>
  <c r="CG281" i="1"/>
  <c r="AC10" i="10"/>
  <c r="BU281" i="1"/>
  <c r="CJ259" i="1"/>
  <c r="CJ267" i="1"/>
  <c r="E15" i="11"/>
  <c r="CK272" i="1"/>
  <c r="CK275" i="1"/>
  <c r="CK269" i="1"/>
  <c r="CK271" i="1"/>
  <c r="CK279" i="1"/>
  <c r="CK263" i="1"/>
  <c r="CK280" i="1"/>
  <c r="CK261" i="1"/>
  <c r="CK273" i="1"/>
  <c r="CK278" i="1"/>
  <c r="CK264" i="1"/>
  <c r="CK277" i="1"/>
  <c r="CK274" i="1"/>
  <c r="CK257" i="1"/>
  <c r="CK267" i="1"/>
  <c r="CK260" i="1"/>
  <c r="CK259" i="1"/>
  <c r="CK265" i="1"/>
  <c r="CK268" i="1"/>
  <c r="CK276" i="1"/>
  <c r="CK258" i="1"/>
  <c r="CJ271" i="1"/>
  <c r="N80" i="5"/>
  <c r="D15" i="11"/>
  <c r="G15" i="11" s="1"/>
  <c r="CJ273" i="1"/>
  <c r="CJ279" i="1"/>
  <c r="CJ258" i="1"/>
  <c r="CJ266" i="1"/>
  <c r="CJ272" i="1"/>
  <c r="CJ261" i="1"/>
  <c r="CJ265" i="1"/>
  <c r="CJ277" i="1"/>
  <c r="CJ274" i="1"/>
  <c r="CJ276" i="1"/>
  <c r="CJ257" i="1"/>
  <c r="CJ270" i="1"/>
  <c r="CJ278" i="1"/>
  <c r="CJ269" i="1"/>
  <c r="CJ268" i="1"/>
  <c r="CJ280" i="1"/>
  <c r="CJ262" i="1"/>
  <c r="CJ260" i="1"/>
  <c r="CJ264" i="1"/>
  <c r="BM281" i="1"/>
  <c r="BQ281" i="1"/>
  <c r="CJ263" i="1"/>
  <c r="CK262" i="1"/>
  <c r="CK266" i="1"/>
  <c r="CJ243" i="1"/>
  <c r="CJ238" i="1"/>
  <c r="CJ242" i="1"/>
  <c r="BR250" i="1"/>
  <c r="CJ229" i="1"/>
  <c r="CJ247" i="1"/>
  <c r="AC8" i="10"/>
  <c r="AC12" i="10"/>
  <c r="D14" i="11"/>
  <c r="G14" i="11" s="1"/>
  <c r="CJ249" i="1"/>
  <c r="CJ226" i="1"/>
  <c r="CJ244" i="1"/>
  <c r="CJ232" i="1"/>
  <c r="CJ233" i="1"/>
  <c r="CJ239" i="1"/>
  <c r="CJ248" i="1"/>
  <c r="CJ246" i="1"/>
  <c r="BF237" i="1"/>
  <c r="CJ231" i="1"/>
  <c r="CJ236" i="1"/>
  <c r="CJ237" i="1"/>
  <c r="CJ235" i="1"/>
  <c r="BV250" i="1"/>
  <c r="BZ250" i="1"/>
  <c r="CJ230" i="1"/>
  <c r="CJ240" i="1"/>
  <c r="CA219" i="1"/>
  <c r="CI219" i="1"/>
  <c r="BU219" i="1"/>
  <c r="BW219" i="1"/>
  <c r="BY219" i="1"/>
  <c r="CK197" i="1"/>
  <c r="CC219" i="1"/>
  <c r="BS219" i="1"/>
  <c r="CE219" i="1"/>
  <c r="BQ219" i="1"/>
  <c r="W85" i="8"/>
  <c r="P72" i="8"/>
  <c r="U78" i="8"/>
  <c r="U92" i="8"/>
  <c r="U87" i="8"/>
  <c r="U84" i="8"/>
  <c r="C83" i="8"/>
  <c r="CJ169" i="1"/>
  <c r="CJ175" i="1"/>
  <c r="CJ181" i="1"/>
  <c r="CJ178" i="1"/>
  <c r="CJ164" i="1"/>
  <c r="CJ184" i="1"/>
  <c r="D12" i="11"/>
  <c r="G12" i="11" s="1"/>
  <c r="C92" i="8"/>
  <c r="C71" i="8"/>
  <c r="C75" i="8"/>
  <c r="C86" i="8"/>
  <c r="C89" i="8"/>
  <c r="P85" i="8"/>
  <c r="P73" i="8"/>
  <c r="P80" i="8"/>
  <c r="W76" i="8"/>
  <c r="W86" i="8"/>
  <c r="W72" i="8"/>
  <c r="W87" i="8"/>
  <c r="BT188" i="1"/>
  <c r="U72" i="8"/>
  <c r="U81" i="8"/>
  <c r="U94" i="8"/>
  <c r="CJ186" i="1"/>
  <c r="CJ183" i="1"/>
  <c r="CJ172" i="1"/>
  <c r="CJ173" i="1"/>
  <c r="CJ170" i="1"/>
  <c r="CJ177" i="1"/>
  <c r="C76" i="8"/>
  <c r="C77" i="8"/>
  <c r="C91" i="8"/>
  <c r="C90" i="8"/>
  <c r="C88" i="8"/>
  <c r="P71" i="8"/>
  <c r="P84" i="8"/>
  <c r="P87" i="8"/>
  <c r="W90" i="8"/>
  <c r="W75" i="8"/>
  <c r="W74" i="8"/>
  <c r="W92" i="8"/>
  <c r="W91" i="8"/>
  <c r="CF188" i="1"/>
  <c r="BL188" i="1"/>
  <c r="CB188" i="1"/>
  <c r="P75" i="8"/>
  <c r="U91" i="8"/>
  <c r="U90" i="8"/>
  <c r="U80" i="8"/>
  <c r="CJ165" i="1"/>
  <c r="CJ180" i="1"/>
  <c r="CJ182" i="1"/>
  <c r="CJ179" i="1"/>
  <c r="CJ171" i="1"/>
  <c r="C78" i="8"/>
  <c r="C87" i="8"/>
  <c r="C94" i="8"/>
  <c r="C74" i="8"/>
  <c r="P78" i="8"/>
  <c r="P92" i="8"/>
  <c r="P89" i="8"/>
  <c r="W83" i="8"/>
  <c r="W78" i="8"/>
  <c r="W80" i="8"/>
  <c r="W94" i="8"/>
  <c r="W84" i="8"/>
  <c r="BX188" i="1"/>
  <c r="BJ188" i="1"/>
  <c r="CJ157" i="1"/>
  <c r="CJ118" i="1"/>
  <c r="BT126" i="1"/>
  <c r="BX126" i="1"/>
  <c r="BL126" i="1"/>
  <c r="CF126" i="1"/>
  <c r="CJ114" i="1"/>
  <c r="CB126" i="1"/>
  <c r="BP126" i="1"/>
  <c r="BQ95" i="1"/>
  <c r="BU95" i="1"/>
  <c r="BM95" i="1"/>
  <c r="CG95" i="1"/>
  <c r="CC95" i="1"/>
  <c r="D9" i="11"/>
  <c r="G9" i="11" s="1"/>
  <c r="CJ89" i="1"/>
  <c r="CJ84" i="1"/>
  <c r="CJ72" i="1"/>
  <c r="CJ76" i="1"/>
  <c r="CJ93" i="1"/>
  <c r="CJ75" i="1"/>
  <c r="CJ90" i="1"/>
  <c r="CJ74" i="1"/>
  <c r="CJ79" i="1"/>
  <c r="CJ71" i="1"/>
  <c r="CJ80" i="1"/>
  <c r="CJ83" i="1"/>
  <c r="CJ73" i="1"/>
  <c r="CJ87" i="1"/>
  <c r="CJ92" i="1"/>
  <c r="CJ88" i="1"/>
  <c r="CJ82" i="1"/>
  <c r="CJ81" i="1"/>
  <c r="CJ94" i="1"/>
  <c r="CJ91" i="1"/>
  <c r="CJ77" i="1"/>
  <c r="CJ85" i="1"/>
  <c r="CJ78" i="1"/>
  <c r="BY95" i="1"/>
  <c r="CJ86" i="1"/>
  <c r="BO64" i="1"/>
  <c r="BK64" i="1"/>
  <c r="CJ64" i="1"/>
  <c r="CI64" i="1"/>
  <c r="CA64" i="1"/>
  <c r="BS64" i="1"/>
  <c r="CE64" i="1"/>
  <c r="BW64" i="1"/>
  <c r="CJ20" i="1"/>
  <c r="BZ33" i="1"/>
  <c r="CI33" i="1"/>
  <c r="BS33" i="1"/>
  <c r="BO33" i="1"/>
  <c r="BK33" i="1"/>
  <c r="BG20" i="1"/>
  <c r="AB60" i="9"/>
  <c r="CD33" i="1"/>
  <c r="CE33" i="1"/>
  <c r="BF950" i="1"/>
  <c r="CJ913" i="1"/>
  <c r="CK927" i="1"/>
  <c r="BF919" i="1"/>
  <c r="D36" i="11"/>
  <c r="G36" i="11" s="1"/>
  <c r="CJ914" i="1"/>
  <c r="CJ912" i="1"/>
  <c r="CJ928" i="1"/>
  <c r="CJ923" i="1"/>
  <c r="CJ911" i="1"/>
  <c r="CJ910" i="1"/>
  <c r="CJ919" i="1"/>
  <c r="CJ915" i="1"/>
  <c r="CJ920" i="1"/>
  <c r="CJ926" i="1"/>
  <c r="CJ924" i="1"/>
  <c r="CJ908" i="1"/>
  <c r="CJ931" i="1"/>
  <c r="CJ922" i="1"/>
  <c r="CJ918" i="1"/>
  <c r="CJ916" i="1"/>
  <c r="CJ930" i="1"/>
  <c r="CJ927" i="1"/>
  <c r="CJ921" i="1"/>
  <c r="E36" i="11"/>
  <c r="CK916" i="1"/>
  <c r="CK929" i="1"/>
  <c r="CK908" i="1"/>
  <c r="CK912" i="1"/>
  <c r="CK920" i="1"/>
  <c r="CK926" i="1"/>
  <c r="CK925" i="1"/>
  <c r="CK928" i="1"/>
  <c r="CK924" i="1"/>
  <c r="CK918" i="1"/>
  <c r="CK921" i="1"/>
  <c r="CK910" i="1"/>
  <c r="CK913" i="1"/>
  <c r="CK930" i="1"/>
  <c r="CK909" i="1"/>
  <c r="CK922" i="1"/>
  <c r="CK914" i="1"/>
  <c r="CK931" i="1"/>
  <c r="CK917" i="1"/>
  <c r="CK911" i="1"/>
  <c r="CJ929" i="1"/>
  <c r="CJ909" i="1"/>
  <c r="CJ884" i="1"/>
  <c r="CK890" i="1"/>
  <c r="BF888" i="1"/>
  <c r="D35" i="11"/>
  <c r="G35" i="11" s="1"/>
  <c r="CJ895" i="1"/>
  <c r="CJ898" i="1"/>
  <c r="CJ883" i="1"/>
  <c r="CJ890" i="1"/>
  <c r="CJ878" i="1"/>
  <c r="CJ899" i="1"/>
  <c r="CJ881" i="1"/>
  <c r="CJ885" i="1"/>
  <c r="CJ894" i="1"/>
  <c r="CJ900" i="1"/>
  <c r="CJ887" i="1"/>
  <c r="CJ879" i="1"/>
  <c r="CJ891" i="1"/>
  <c r="CJ897" i="1"/>
  <c r="CJ896" i="1"/>
  <c r="CJ888" i="1"/>
  <c r="CJ877" i="1"/>
  <c r="CJ886" i="1"/>
  <c r="CJ882" i="1"/>
  <c r="CJ889" i="1"/>
  <c r="CJ893" i="1"/>
  <c r="E35" i="11"/>
  <c r="CK896" i="1"/>
  <c r="CK900" i="1"/>
  <c r="CK880" i="1"/>
  <c r="CK893" i="1"/>
  <c r="CK888" i="1"/>
  <c r="CK889" i="1"/>
  <c r="CK897" i="1"/>
  <c r="CK882" i="1"/>
  <c r="CK884" i="1"/>
  <c r="CK899" i="1"/>
  <c r="CK881" i="1"/>
  <c r="CK883" i="1"/>
  <c r="CK895" i="1"/>
  <c r="CK891" i="1"/>
  <c r="CK877" i="1"/>
  <c r="CK892" i="1"/>
  <c r="CK885" i="1"/>
  <c r="CK887" i="1"/>
  <c r="CK879" i="1"/>
  <c r="CK894" i="1"/>
  <c r="CK878" i="1"/>
  <c r="CJ880" i="1"/>
  <c r="BF857" i="1"/>
  <c r="D34" i="11"/>
  <c r="G34" i="11" s="1"/>
  <c r="CJ850" i="1"/>
  <c r="CJ867" i="1"/>
  <c r="CJ869" i="1"/>
  <c r="CJ853" i="1"/>
  <c r="CJ858" i="1"/>
  <c r="CJ847" i="1"/>
  <c r="CJ865" i="1"/>
  <c r="CJ868" i="1"/>
  <c r="CJ864" i="1"/>
  <c r="CJ861" i="1"/>
  <c r="CJ848" i="1"/>
  <c r="CJ862" i="1"/>
  <c r="CJ857" i="1"/>
  <c r="CJ849" i="1"/>
  <c r="CJ852" i="1"/>
  <c r="CJ856" i="1"/>
  <c r="CJ860" i="1"/>
  <c r="CJ866" i="1"/>
  <c r="CJ863" i="1"/>
  <c r="CJ854" i="1"/>
  <c r="E34" i="11"/>
  <c r="CK851" i="1"/>
  <c r="CK857" i="1"/>
  <c r="CK866" i="1"/>
  <c r="CK869" i="1"/>
  <c r="CK858" i="1"/>
  <c r="CK849" i="1"/>
  <c r="CK862" i="1"/>
  <c r="CK853" i="1"/>
  <c r="CK863" i="1"/>
  <c r="CK847" i="1"/>
  <c r="CK861" i="1"/>
  <c r="CK854" i="1"/>
  <c r="CK868" i="1"/>
  <c r="CK848" i="1"/>
  <c r="CK865" i="1"/>
  <c r="CK867" i="1"/>
  <c r="CK859" i="1"/>
  <c r="CK846" i="1"/>
  <c r="CK855" i="1"/>
  <c r="CK850" i="1"/>
  <c r="CJ859" i="1"/>
  <c r="CJ851" i="1"/>
  <c r="CJ846" i="1"/>
  <c r="CK852" i="1"/>
  <c r="CJ855" i="1"/>
  <c r="CK856" i="1"/>
  <c r="CK864" i="1"/>
  <c r="S85" i="8"/>
  <c r="S84" i="8"/>
  <c r="S83" i="8"/>
  <c r="S86" i="8"/>
  <c r="S89" i="8"/>
  <c r="S92" i="8"/>
  <c r="S79" i="8"/>
  <c r="S87" i="8"/>
  <c r="S75" i="8"/>
  <c r="S90" i="8"/>
  <c r="S80" i="8"/>
  <c r="S94" i="8"/>
  <c r="S76" i="8"/>
  <c r="S71" i="8"/>
  <c r="S88" i="8"/>
  <c r="H90" i="8"/>
  <c r="H81" i="8"/>
  <c r="H82" i="8"/>
  <c r="H91" i="8"/>
  <c r="H77" i="8"/>
  <c r="H73" i="8"/>
  <c r="H75" i="8"/>
  <c r="H83" i="8"/>
  <c r="H89" i="8"/>
  <c r="BF826" i="1"/>
  <c r="G83" i="8"/>
  <c r="AB60" i="8"/>
  <c r="K80" i="8"/>
  <c r="S78" i="8"/>
  <c r="S91" i="8"/>
  <c r="K76" i="8"/>
  <c r="H92" i="8"/>
  <c r="H71" i="8"/>
  <c r="H87" i="8"/>
  <c r="K77" i="8"/>
  <c r="K73" i="8"/>
  <c r="K71" i="8"/>
  <c r="E33" i="11"/>
  <c r="CK828" i="1"/>
  <c r="CK820" i="1"/>
  <c r="CK832" i="1"/>
  <c r="CK835" i="1"/>
  <c r="CK819" i="1"/>
  <c r="CK829" i="1"/>
  <c r="CK821" i="1"/>
  <c r="CK837" i="1"/>
  <c r="CK815" i="1"/>
  <c r="CK816" i="1"/>
  <c r="CK823" i="1"/>
  <c r="CK825" i="1"/>
  <c r="CK836" i="1"/>
  <c r="CK824" i="1"/>
  <c r="CK838" i="1"/>
  <c r="CK827" i="1"/>
  <c r="CK834" i="1"/>
  <c r="CK818" i="1"/>
  <c r="CK817" i="1"/>
  <c r="CK833" i="1"/>
  <c r="CK831" i="1"/>
  <c r="J74" i="8"/>
  <c r="N74" i="8"/>
  <c r="N72" i="8"/>
  <c r="N85" i="8"/>
  <c r="H84" i="8"/>
  <c r="CJ831" i="1"/>
  <c r="V92" i="8"/>
  <c r="V81" i="8"/>
  <c r="V83" i="8"/>
  <c r="V76" i="8"/>
  <c r="V93" i="8"/>
  <c r="V77" i="8"/>
  <c r="V85" i="8"/>
  <c r="V79" i="8"/>
  <c r="V91" i="8"/>
  <c r="V87" i="8"/>
  <c r="V73" i="8"/>
  <c r="V71" i="8"/>
  <c r="V88" i="8"/>
  <c r="V75" i="8"/>
  <c r="V74" i="8"/>
  <c r="V72" i="8"/>
  <c r="Q82" i="8"/>
  <c r="Q74" i="8"/>
  <c r="Z83" i="8"/>
  <c r="Z81" i="8"/>
  <c r="Z93" i="8"/>
  <c r="Z80" i="8"/>
  <c r="Z91" i="8"/>
  <c r="Z72" i="8"/>
  <c r="Z94" i="8"/>
  <c r="Z76" i="8"/>
  <c r="Z84" i="8"/>
  <c r="Z77" i="8"/>
  <c r="Z75" i="8"/>
  <c r="Z71" i="8"/>
  <c r="Z85" i="8"/>
  <c r="Z79" i="8"/>
  <c r="Z74" i="8"/>
  <c r="Z86" i="8"/>
  <c r="Z92" i="8"/>
  <c r="Z73" i="8"/>
  <c r="Z88" i="8"/>
  <c r="Z89" i="8"/>
  <c r="Z90" i="8"/>
  <c r="Z87" i="8"/>
  <c r="V90" i="8"/>
  <c r="V82" i="8"/>
  <c r="D33" i="11"/>
  <c r="G33" i="11" s="1"/>
  <c r="CJ817" i="1"/>
  <c r="CJ820" i="1"/>
  <c r="CJ815" i="1"/>
  <c r="CJ837" i="1"/>
  <c r="CJ818" i="1"/>
  <c r="CJ830" i="1"/>
  <c r="CJ834" i="1"/>
  <c r="CJ829" i="1"/>
  <c r="CJ836" i="1"/>
  <c r="CJ832" i="1"/>
  <c r="CJ821" i="1"/>
  <c r="CJ828" i="1"/>
  <c r="CJ822" i="1"/>
  <c r="CJ826" i="1"/>
  <c r="CJ824" i="1"/>
  <c r="CJ825" i="1"/>
  <c r="CJ833" i="1"/>
  <c r="CJ816" i="1"/>
  <c r="CJ838" i="1"/>
  <c r="J92" i="8"/>
  <c r="J94" i="8"/>
  <c r="J85" i="8"/>
  <c r="J84" i="8"/>
  <c r="J88" i="8"/>
  <c r="J83" i="8"/>
  <c r="J91" i="8"/>
  <c r="J71" i="8"/>
  <c r="J77" i="8"/>
  <c r="J93" i="8"/>
  <c r="J87" i="8"/>
  <c r="J76" i="8"/>
  <c r="J72" i="8"/>
  <c r="J82" i="8"/>
  <c r="J80" i="8"/>
  <c r="J73" i="8"/>
  <c r="J75" i="8"/>
  <c r="J89" i="8"/>
  <c r="J79" i="8"/>
  <c r="J81" i="8"/>
  <c r="J86" i="8"/>
  <c r="S93" i="8"/>
  <c r="G74" i="8"/>
  <c r="K89" i="8"/>
  <c r="S74" i="8"/>
  <c r="K74" i="8"/>
  <c r="K88" i="8"/>
  <c r="H86" i="8"/>
  <c r="H74" i="8"/>
  <c r="H93" i="8"/>
  <c r="K87" i="8"/>
  <c r="I71" i="8"/>
  <c r="I76" i="8"/>
  <c r="I94" i="8"/>
  <c r="I92" i="8"/>
  <c r="I85" i="8"/>
  <c r="I77" i="8"/>
  <c r="I72" i="8"/>
  <c r="I80" i="8"/>
  <c r="I82" i="8"/>
  <c r="I90" i="8"/>
  <c r="I74" i="8"/>
  <c r="I84" i="8"/>
  <c r="I88" i="8"/>
  <c r="I81" i="8"/>
  <c r="I73" i="8"/>
  <c r="H80" i="8"/>
  <c r="CJ835" i="1"/>
  <c r="T75" i="8"/>
  <c r="T85" i="8"/>
  <c r="T71" i="8"/>
  <c r="T78" i="8"/>
  <c r="T74" i="8"/>
  <c r="T83" i="8"/>
  <c r="T94" i="8"/>
  <c r="T79" i="8"/>
  <c r="T93" i="8"/>
  <c r="H72" i="8"/>
  <c r="CJ819" i="1"/>
  <c r="CK822" i="1"/>
  <c r="J78" i="8"/>
  <c r="S77" i="8"/>
  <c r="I83" i="8"/>
  <c r="CJ823" i="1"/>
  <c r="K94" i="8"/>
  <c r="K83" i="8"/>
  <c r="K85" i="8"/>
  <c r="K82" i="8"/>
  <c r="S73" i="8"/>
  <c r="S81" i="8"/>
  <c r="G90" i="8"/>
  <c r="K78" i="8"/>
  <c r="K72" i="8"/>
  <c r="S72" i="8"/>
  <c r="K75" i="8"/>
  <c r="H94" i="8"/>
  <c r="H78" i="8"/>
  <c r="K92" i="8"/>
  <c r="K91" i="8"/>
  <c r="P90" i="8"/>
  <c r="P77" i="8"/>
  <c r="P81" i="8"/>
  <c r="P83" i="8"/>
  <c r="P91" i="8"/>
  <c r="P93" i="8"/>
  <c r="P74" i="8"/>
  <c r="P79" i="8"/>
  <c r="P86" i="8"/>
  <c r="O88" i="8"/>
  <c r="O83" i="8"/>
  <c r="O75" i="8"/>
  <c r="H88" i="8"/>
  <c r="CK830" i="1"/>
  <c r="X78" i="8"/>
  <c r="X83" i="8"/>
  <c r="X85" i="8"/>
  <c r="Z82" i="8"/>
  <c r="CK826" i="1"/>
  <c r="Z78" i="8"/>
  <c r="T72" i="8"/>
  <c r="V78" i="8"/>
  <c r="I79" i="8"/>
  <c r="Q83" i="8"/>
  <c r="D83" i="5"/>
  <c r="CK796" i="1"/>
  <c r="E32" i="11"/>
  <c r="CK797" i="1"/>
  <c r="CK793" i="1"/>
  <c r="CK785" i="1"/>
  <c r="CK802" i="1"/>
  <c r="CK784" i="1"/>
  <c r="CK786" i="1"/>
  <c r="CK801" i="1"/>
  <c r="CK789" i="1"/>
  <c r="CK794" i="1"/>
  <c r="CK798" i="1"/>
  <c r="CK790" i="1"/>
  <c r="CK787" i="1"/>
  <c r="CK795" i="1"/>
  <c r="CK807" i="1"/>
  <c r="CK805" i="1"/>
  <c r="CK803" i="1"/>
  <c r="CK799" i="1"/>
  <c r="CK791" i="1"/>
  <c r="CK806" i="1"/>
  <c r="D32" i="11"/>
  <c r="G32" i="11" s="1"/>
  <c r="CJ803" i="1"/>
  <c r="CJ800" i="1"/>
  <c r="CJ792" i="1"/>
  <c r="CJ799" i="1"/>
  <c r="CJ784" i="1"/>
  <c r="CJ801" i="1"/>
  <c r="CJ791" i="1"/>
  <c r="CJ802" i="1"/>
  <c r="CJ805" i="1"/>
  <c r="CJ788" i="1"/>
  <c r="CJ795" i="1"/>
  <c r="CJ796" i="1"/>
  <c r="CJ787" i="1"/>
  <c r="CJ807" i="1"/>
  <c r="CJ785" i="1"/>
  <c r="CJ806" i="1"/>
  <c r="CJ789" i="1"/>
  <c r="CJ793" i="1"/>
  <c r="CJ797" i="1"/>
  <c r="CJ804" i="1"/>
  <c r="CJ790" i="1"/>
  <c r="CJ794" i="1"/>
  <c r="CJ756" i="1"/>
  <c r="D31" i="11"/>
  <c r="G31" i="11" s="1"/>
  <c r="CJ753" i="1"/>
  <c r="CJ774" i="1"/>
  <c r="CJ757" i="1"/>
  <c r="CJ761" i="1"/>
  <c r="CJ762" i="1"/>
  <c r="CJ767" i="1"/>
  <c r="CJ765" i="1"/>
  <c r="CJ763" i="1"/>
  <c r="CJ775" i="1"/>
  <c r="CJ759" i="1"/>
  <c r="CJ755" i="1"/>
  <c r="CJ766" i="1"/>
  <c r="CJ771" i="1"/>
  <c r="CJ776" i="1"/>
  <c r="CJ758" i="1"/>
  <c r="CJ769" i="1"/>
  <c r="CJ754" i="1"/>
  <c r="CJ770" i="1"/>
  <c r="CJ760" i="1"/>
  <c r="CJ772" i="1"/>
  <c r="CJ773" i="1"/>
  <c r="CJ768" i="1"/>
  <c r="N83" i="5"/>
  <c r="N82" i="5"/>
  <c r="CJ729" i="1"/>
  <c r="CK726" i="1"/>
  <c r="CJ741" i="1"/>
  <c r="D30" i="11"/>
  <c r="G30" i="11" s="1"/>
  <c r="CJ738" i="1"/>
  <c r="CJ722" i="1"/>
  <c r="CJ728" i="1"/>
  <c r="CJ723" i="1"/>
  <c r="CJ742" i="1"/>
  <c r="CJ732" i="1"/>
  <c r="CJ730" i="1"/>
  <c r="CJ726" i="1"/>
  <c r="CJ740" i="1"/>
  <c r="CJ724" i="1"/>
  <c r="CJ745" i="1"/>
  <c r="CJ735" i="1"/>
  <c r="CJ739" i="1"/>
  <c r="CJ736" i="1"/>
  <c r="CJ744" i="1"/>
  <c r="CJ734" i="1"/>
  <c r="CJ727" i="1"/>
  <c r="CJ743" i="1"/>
  <c r="CJ731" i="1"/>
  <c r="E30" i="11"/>
  <c r="CK733" i="1"/>
  <c r="CK740" i="1"/>
  <c r="CK728" i="1"/>
  <c r="CK731" i="1"/>
  <c r="CK741" i="1"/>
  <c r="CK723" i="1"/>
  <c r="CK729" i="1"/>
  <c r="CK739" i="1"/>
  <c r="CK734" i="1"/>
  <c r="CK745" i="1"/>
  <c r="CK735" i="1"/>
  <c r="CK722" i="1"/>
  <c r="CK743" i="1"/>
  <c r="CK724" i="1"/>
  <c r="CK738" i="1"/>
  <c r="CK732" i="1"/>
  <c r="CK744" i="1"/>
  <c r="CK737" i="1"/>
  <c r="CK727" i="1"/>
  <c r="CK725" i="1"/>
  <c r="CK730" i="1"/>
  <c r="CK736" i="1"/>
  <c r="CJ725" i="1"/>
  <c r="CJ737" i="1"/>
  <c r="E29" i="11"/>
  <c r="CK695" i="1"/>
  <c r="CK706" i="1"/>
  <c r="CK699" i="1"/>
  <c r="CK703" i="1"/>
  <c r="CK714" i="1"/>
  <c r="CK710" i="1"/>
  <c r="CK691" i="1"/>
  <c r="CK704" i="1"/>
  <c r="CK707" i="1"/>
  <c r="CK698" i="1"/>
  <c r="CK694" i="1"/>
  <c r="CK700" i="1"/>
  <c r="CK711" i="1"/>
  <c r="CK701" i="1"/>
  <c r="CK697" i="1"/>
  <c r="CK709" i="1"/>
  <c r="CK705" i="1"/>
  <c r="CK712" i="1"/>
  <c r="CK713" i="1"/>
  <c r="CK693" i="1"/>
  <c r="CK702" i="1"/>
  <c r="CK696" i="1"/>
  <c r="D29" i="11"/>
  <c r="G29" i="11" s="1"/>
  <c r="CJ697" i="1"/>
  <c r="CJ698" i="1"/>
  <c r="CJ710" i="1"/>
  <c r="CJ705" i="1"/>
  <c r="CJ692" i="1"/>
  <c r="CJ713" i="1"/>
  <c r="CJ712" i="1"/>
  <c r="CJ691" i="1"/>
  <c r="CJ693" i="1"/>
  <c r="CJ694" i="1"/>
  <c r="CJ706" i="1"/>
  <c r="CJ704" i="1"/>
  <c r="CJ708" i="1"/>
  <c r="CJ701" i="1"/>
  <c r="CJ707" i="1"/>
  <c r="CJ703" i="1"/>
  <c r="CJ709" i="1"/>
  <c r="CJ702" i="1"/>
  <c r="CJ714" i="1"/>
  <c r="CJ696" i="1"/>
  <c r="CJ700" i="1"/>
  <c r="CJ699" i="1"/>
  <c r="CK708" i="1"/>
  <c r="CK692" i="1"/>
  <c r="CJ711" i="1"/>
  <c r="E27" i="11"/>
  <c r="CK630" i="1"/>
  <c r="CK646" i="1"/>
  <c r="CK642" i="1"/>
  <c r="CK645" i="1"/>
  <c r="CK651" i="1"/>
  <c r="CK652" i="1"/>
  <c r="CK637" i="1"/>
  <c r="CK641" i="1"/>
  <c r="CK643" i="1"/>
  <c r="CK638" i="1"/>
  <c r="CK629" i="1"/>
  <c r="CK635" i="1"/>
  <c r="CK633" i="1"/>
  <c r="CK640" i="1"/>
  <c r="CK634" i="1"/>
  <c r="CK649" i="1"/>
  <c r="CK631" i="1"/>
  <c r="CK647" i="1"/>
  <c r="CK639" i="1"/>
  <c r="CK648" i="1"/>
  <c r="CK636" i="1"/>
  <c r="CK644" i="1"/>
  <c r="CK650" i="1"/>
  <c r="CK632" i="1"/>
  <c r="D27" i="11"/>
  <c r="G27" i="11" s="1"/>
  <c r="CJ641" i="1"/>
  <c r="CJ647" i="1"/>
  <c r="CJ652" i="1"/>
  <c r="CJ646" i="1"/>
  <c r="CJ651" i="1"/>
  <c r="CJ634" i="1"/>
  <c r="CJ630" i="1"/>
  <c r="CJ632" i="1"/>
  <c r="CJ650" i="1"/>
  <c r="CJ638" i="1"/>
  <c r="CJ645" i="1"/>
  <c r="CJ642" i="1"/>
  <c r="CJ640" i="1"/>
  <c r="CJ629" i="1"/>
  <c r="CJ631" i="1"/>
  <c r="CJ649" i="1"/>
  <c r="CJ643" i="1"/>
  <c r="CJ633" i="1"/>
  <c r="CJ636" i="1"/>
  <c r="CJ644" i="1"/>
  <c r="CJ635" i="1"/>
  <c r="CJ637" i="1"/>
  <c r="CJ639" i="1"/>
  <c r="CJ648" i="1"/>
  <c r="F92" i="8"/>
  <c r="F78" i="8"/>
  <c r="F82" i="8"/>
  <c r="F85" i="8"/>
  <c r="F93" i="8"/>
  <c r="F90" i="8"/>
  <c r="F79" i="8"/>
  <c r="AC31" i="8"/>
  <c r="AC93" i="8" s="1"/>
  <c r="E26" i="11"/>
  <c r="CK618" i="1"/>
  <c r="CK621" i="1"/>
  <c r="CK603" i="1"/>
  <c r="CK612" i="1"/>
  <c r="CK619" i="1"/>
  <c r="CK609" i="1"/>
  <c r="CK599" i="1"/>
  <c r="CK610" i="1"/>
  <c r="CK605" i="1"/>
  <c r="CK613" i="1"/>
  <c r="CK611" i="1"/>
  <c r="CK614" i="1"/>
  <c r="CK602" i="1"/>
  <c r="CK615" i="1"/>
  <c r="CK617" i="1"/>
  <c r="CK598" i="1"/>
  <c r="CK601" i="1"/>
  <c r="CK600" i="1"/>
  <c r="CK616" i="1"/>
  <c r="CK607" i="1"/>
  <c r="CK606" i="1"/>
  <c r="CK620" i="1"/>
  <c r="CK604" i="1"/>
  <c r="CK608" i="1"/>
  <c r="F89" i="8"/>
  <c r="F77" i="8"/>
  <c r="F87" i="8"/>
  <c r="F84" i="8"/>
  <c r="F73" i="8"/>
  <c r="D26" i="11"/>
  <c r="G26" i="11" s="1"/>
  <c r="CJ621" i="1"/>
  <c r="CJ599" i="1"/>
  <c r="CJ608" i="1"/>
  <c r="CJ618" i="1"/>
  <c r="CJ611" i="1"/>
  <c r="CJ617" i="1"/>
  <c r="CJ612" i="1"/>
  <c r="CJ607" i="1"/>
  <c r="CJ598" i="1"/>
  <c r="CJ600" i="1"/>
  <c r="CJ614" i="1"/>
  <c r="CJ604" i="1"/>
  <c r="CJ601" i="1"/>
  <c r="CJ615" i="1"/>
  <c r="CJ619" i="1"/>
  <c r="CJ610" i="1"/>
  <c r="CJ602" i="1"/>
  <c r="CJ609" i="1"/>
  <c r="CJ603" i="1"/>
  <c r="CJ606" i="1"/>
  <c r="CJ605" i="1"/>
  <c r="CJ613" i="1"/>
  <c r="CJ616" i="1"/>
  <c r="CJ620" i="1"/>
  <c r="F72" i="8"/>
  <c r="F80" i="8"/>
  <c r="F83" i="8"/>
  <c r="F76" i="8"/>
  <c r="Z74" i="5"/>
  <c r="Z76" i="5"/>
  <c r="AB7" i="10"/>
  <c r="Z78" i="5"/>
  <c r="E25" i="11"/>
  <c r="CK580" i="1"/>
  <c r="CK584" i="1"/>
  <c r="CK575" i="1"/>
  <c r="CK577" i="1"/>
  <c r="CK587" i="1"/>
  <c r="CK585" i="1"/>
  <c r="CK583" i="1"/>
  <c r="CK570" i="1"/>
  <c r="CK571" i="1"/>
  <c r="CK581" i="1"/>
  <c r="CK578" i="1"/>
  <c r="CK586" i="1"/>
  <c r="CK567" i="1"/>
  <c r="CK568" i="1"/>
  <c r="CK582" i="1"/>
  <c r="CK576" i="1"/>
  <c r="CK589" i="1"/>
  <c r="CK579" i="1"/>
  <c r="CK572" i="1"/>
  <c r="CK574" i="1"/>
  <c r="CK569" i="1"/>
  <c r="CK588" i="1"/>
  <c r="CK590" i="1"/>
  <c r="CK573" i="1"/>
  <c r="CJ488" i="1"/>
  <c r="L90" i="5"/>
  <c r="D22" i="11"/>
  <c r="G22" i="11" s="1"/>
  <c r="CJ474" i="1"/>
  <c r="CJ485" i="1"/>
  <c r="CJ481" i="1"/>
  <c r="CJ479" i="1"/>
  <c r="CJ495" i="1"/>
  <c r="CJ482" i="1"/>
  <c r="CJ486" i="1"/>
  <c r="CJ477" i="1"/>
  <c r="CJ478" i="1"/>
  <c r="CJ494" i="1"/>
  <c r="CJ497" i="1"/>
  <c r="CJ475" i="1"/>
  <c r="CJ489" i="1"/>
  <c r="CJ491" i="1"/>
  <c r="CJ496" i="1"/>
  <c r="CJ490" i="1"/>
  <c r="CJ493" i="1"/>
  <c r="CJ487" i="1"/>
  <c r="CJ483" i="1"/>
  <c r="CJ484" i="1"/>
  <c r="CJ480" i="1"/>
  <c r="CJ492" i="1"/>
  <c r="L75" i="5"/>
  <c r="S79" i="5"/>
  <c r="N81" i="5"/>
  <c r="CJ462" i="1"/>
  <c r="L88" i="5"/>
  <c r="D21" i="11"/>
  <c r="G21" i="11" s="1"/>
  <c r="CJ457" i="1"/>
  <c r="CJ452" i="1"/>
  <c r="CJ465" i="1"/>
  <c r="CJ445" i="1"/>
  <c r="CJ455" i="1"/>
  <c r="CJ460" i="1"/>
  <c r="CJ451" i="1"/>
  <c r="CJ449" i="1"/>
  <c r="CJ464" i="1"/>
  <c r="CJ448" i="1"/>
  <c r="CJ453" i="1"/>
  <c r="CJ456" i="1"/>
  <c r="CJ444" i="1"/>
  <c r="CJ459" i="1"/>
  <c r="CJ443" i="1"/>
  <c r="CJ447" i="1"/>
  <c r="CJ466" i="1"/>
  <c r="CJ461" i="1"/>
  <c r="CJ463" i="1"/>
  <c r="CJ446" i="1"/>
  <c r="CJ450" i="1"/>
  <c r="G73" i="9"/>
  <c r="D84" i="9"/>
  <c r="D20" i="11"/>
  <c r="G20" i="11" s="1"/>
  <c r="CJ430" i="1"/>
  <c r="CJ431" i="1"/>
  <c r="CJ423" i="1"/>
  <c r="CJ425" i="1"/>
  <c r="CJ435" i="1"/>
  <c r="CJ412" i="1"/>
  <c r="CJ415" i="1"/>
  <c r="CJ433" i="1"/>
  <c r="CJ432" i="1"/>
  <c r="CJ418" i="1"/>
  <c r="CJ434" i="1"/>
  <c r="CJ420" i="1"/>
  <c r="CJ424" i="1"/>
  <c r="CJ419" i="1"/>
  <c r="CJ426" i="1"/>
  <c r="CJ427" i="1"/>
  <c r="CJ421" i="1"/>
  <c r="CJ422" i="1"/>
  <c r="CJ413" i="1"/>
  <c r="CJ429" i="1"/>
  <c r="CJ416" i="1"/>
  <c r="CJ417" i="1"/>
  <c r="CJ428" i="1"/>
  <c r="CJ414" i="1"/>
  <c r="G89" i="9"/>
  <c r="G71" i="8"/>
  <c r="G75" i="8"/>
  <c r="BF392" i="1"/>
  <c r="E86" i="8"/>
  <c r="E73" i="8"/>
  <c r="E93" i="8"/>
  <c r="E85" i="8"/>
  <c r="E90" i="8"/>
  <c r="E92" i="8"/>
  <c r="E77" i="8"/>
  <c r="E87" i="8"/>
  <c r="E84" i="8"/>
  <c r="E82" i="8"/>
  <c r="E81" i="8"/>
  <c r="E80" i="8"/>
  <c r="E88" i="8"/>
  <c r="E94" i="8"/>
  <c r="E72" i="8"/>
  <c r="E89" i="8"/>
  <c r="E79" i="8"/>
  <c r="E76" i="8"/>
  <c r="E91" i="8"/>
  <c r="E78" i="8"/>
  <c r="E74" i="8"/>
  <c r="E71" i="8"/>
  <c r="AA85" i="8"/>
  <c r="AA88" i="8"/>
  <c r="AA94" i="8"/>
  <c r="AA78" i="8"/>
  <c r="AA71" i="8"/>
  <c r="AA79" i="8"/>
  <c r="AA82" i="8"/>
  <c r="AA92" i="8"/>
  <c r="AA87" i="8"/>
  <c r="AA76" i="8"/>
  <c r="AA73" i="8"/>
  <c r="AA91" i="8"/>
  <c r="AA89" i="8"/>
  <c r="AA90" i="8"/>
  <c r="AA72" i="8"/>
  <c r="AA84" i="8"/>
  <c r="AA93" i="8"/>
  <c r="AA77" i="8"/>
  <c r="AA75" i="8"/>
  <c r="AA86" i="8"/>
  <c r="AA74" i="8"/>
  <c r="AA83" i="8"/>
  <c r="AA81" i="8"/>
  <c r="AA80" i="8"/>
  <c r="G88" i="8"/>
  <c r="G80" i="8"/>
  <c r="G76" i="8"/>
  <c r="G92" i="8"/>
  <c r="G79" i="8"/>
  <c r="G82" i="8"/>
  <c r="G86" i="8"/>
  <c r="G73" i="8"/>
  <c r="G93" i="8"/>
  <c r="D92" i="8"/>
  <c r="G84" i="8"/>
  <c r="G87" i="8"/>
  <c r="G94" i="8"/>
  <c r="D19" i="11"/>
  <c r="G19" i="11" s="1"/>
  <c r="CJ397" i="1"/>
  <c r="CJ390" i="1"/>
  <c r="CJ392" i="1"/>
  <c r="CJ391" i="1"/>
  <c r="CJ398" i="1"/>
  <c r="CJ394" i="1"/>
  <c r="CJ383" i="1"/>
  <c r="CJ400" i="1"/>
  <c r="CJ385" i="1"/>
  <c r="CJ399" i="1"/>
  <c r="CJ393" i="1"/>
  <c r="CJ396" i="1"/>
  <c r="CJ403" i="1"/>
  <c r="CJ386" i="1"/>
  <c r="CJ402" i="1"/>
  <c r="CJ382" i="1"/>
  <c r="CJ389" i="1"/>
  <c r="CJ395" i="1"/>
  <c r="CJ388" i="1"/>
  <c r="CJ404" i="1"/>
  <c r="CJ384" i="1"/>
  <c r="CJ381" i="1"/>
  <c r="CJ401" i="1"/>
  <c r="CJ387" i="1"/>
  <c r="F71" i="8"/>
  <c r="F94" i="8"/>
  <c r="E83" i="8"/>
  <c r="D86" i="8"/>
  <c r="D85" i="8"/>
  <c r="D90" i="8"/>
  <c r="D83" i="8"/>
  <c r="D73" i="8"/>
  <c r="D71" i="8"/>
  <c r="D87" i="8"/>
  <c r="D94" i="8"/>
  <c r="D89" i="8"/>
  <c r="D75" i="8"/>
  <c r="D74" i="8"/>
  <c r="D79" i="8"/>
  <c r="D72" i="8"/>
  <c r="D93" i="8"/>
  <c r="D77" i="8"/>
  <c r="D82" i="8"/>
  <c r="D91" i="8"/>
  <c r="D84" i="8"/>
  <c r="D78" i="8"/>
  <c r="D81" i="8"/>
  <c r="D88" i="8"/>
  <c r="Y85" i="8"/>
  <c r="Y78" i="8"/>
  <c r="Y76" i="8"/>
  <c r="Y87" i="8"/>
  <c r="Y93" i="8"/>
  <c r="Y72" i="8"/>
  <c r="Y91" i="8"/>
  <c r="Y84" i="8"/>
  <c r="Y82" i="8"/>
  <c r="Y90" i="8"/>
  <c r="Y71" i="8"/>
  <c r="Y77" i="8"/>
  <c r="Y80" i="8"/>
  <c r="Y73" i="8"/>
  <c r="Y74" i="8"/>
  <c r="Y86" i="8"/>
  <c r="Y94" i="8"/>
  <c r="Y88" i="8"/>
  <c r="Y92" i="8"/>
  <c r="Y83" i="8"/>
  <c r="Y79" i="8"/>
  <c r="Y81" i="8"/>
  <c r="Y89" i="8"/>
  <c r="G81" i="8"/>
  <c r="G78" i="8"/>
  <c r="G91" i="8"/>
  <c r="G77" i="8"/>
  <c r="G85" i="8"/>
  <c r="AB31" i="8"/>
  <c r="AB88" i="8" s="1"/>
  <c r="U77" i="8"/>
  <c r="U76" i="8"/>
  <c r="U89" i="8"/>
  <c r="U74" i="8"/>
  <c r="U75" i="8"/>
  <c r="U86" i="8"/>
  <c r="U73" i="8"/>
  <c r="U71" i="8"/>
  <c r="U85" i="8"/>
  <c r="U88" i="8"/>
  <c r="C82" i="8"/>
  <c r="C84" i="8"/>
  <c r="E75" i="8"/>
  <c r="D80" i="8"/>
  <c r="B91" i="8"/>
  <c r="B94" i="8"/>
  <c r="D18" i="11"/>
  <c r="G18" i="11" s="1"/>
  <c r="CJ372" i="1"/>
  <c r="CJ363" i="1"/>
  <c r="CJ366" i="1"/>
  <c r="CJ368" i="1"/>
  <c r="CJ351" i="1"/>
  <c r="CJ373" i="1"/>
  <c r="CJ361" i="1"/>
  <c r="CJ359" i="1"/>
  <c r="CJ360" i="1"/>
  <c r="CJ350" i="1"/>
  <c r="CJ364" i="1"/>
  <c r="CJ365" i="1"/>
  <c r="CJ369" i="1"/>
  <c r="CJ354" i="1"/>
  <c r="CJ357" i="1"/>
  <c r="CJ371" i="1"/>
  <c r="CJ356" i="1"/>
  <c r="CJ352" i="1"/>
  <c r="CJ358" i="1"/>
  <c r="CJ367" i="1"/>
  <c r="CJ353" i="1"/>
  <c r="CJ370" i="1"/>
  <c r="CJ362" i="1"/>
  <c r="CJ355" i="1"/>
  <c r="L82" i="5"/>
  <c r="L73" i="5"/>
  <c r="L83" i="5"/>
  <c r="L79" i="5"/>
  <c r="L76" i="5"/>
  <c r="L84" i="5"/>
  <c r="L78" i="5"/>
  <c r="R82" i="5"/>
  <c r="B88" i="5"/>
  <c r="F80" i="5"/>
  <c r="CK292" i="1"/>
  <c r="E89" i="5"/>
  <c r="H73" i="5"/>
  <c r="N84" i="5"/>
  <c r="N78" i="5"/>
  <c r="N89" i="5"/>
  <c r="N73" i="5"/>
  <c r="CJ296" i="1"/>
  <c r="CK296" i="1"/>
  <c r="H74" i="5"/>
  <c r="H92" i="5"/>
  <c r="N85" i="5"/>
  <c r="V78" i="5"/>
  <c r="N76" i="5"/>
  <c r="N88" i="5"/>
  <c r="N91" i="5"/>
  <c r="N90" i="5"/>
  <c r="N72" i="5"/>
  <c r="E16" i="11"/>
  <c r="CK297" i="1"/>
  <c r="CK288" i="1"/>
  <c r="CK290" i="1"/>
  <c r="CK311" i="1"/>
  <c r="CK307" i="1"/>
  <c r="CK304" i="1"/>
  <c r="CK305" i="1"/>
  <c r="CK294" i="1"/>
  <c r="CK293" i="1"/>
  <c r="CK310" i="1"/>
  <c r="CK295" i="1"/>
  <c r="CK303" i="1"/>
  <c r="CK302" i="1"/>
  <c r="CK309" i="1"/>
  <c r="CK289" i="1"/>
  <c r="CK306" i="1"/>
  <c r="CK298" i="1"/>
  <c r="CK301" i="1"/>
  <c r="CK299" i="1"/>
  <c r="CK291" i="1"/>
  <c r="H84" i="5"/>
  <c r="D82" i="5"/>
  <c r="N77" i="5"/>
  <c r="D89" i="5"/>
  <c r="D78" i="5"/>
  <c r="N79" i="5"/>
  <c r="N75" i="5"/>
  <c r="H78" i="5"/>
  <c r="N86" i="5"/>
  <c r="N74" i="5"/>
  <c r="N87" i="5"/>
  <c r="D16" i="11"/>
  <c r="G16" i="11" s="1"/>
  <c r="CJ311" i="1"/>
  <c r="CJ306" i="1"/>
  <c r="CJ307" i="1"/>
  <c r="CJ303" i="1"/>
  <c r="CJ291" i="1"/>
  <c r="CJ289" i="1"/>
  <c r="CJ298" i="1"/>
  <c r="CJ305" i="1"/>
  <c r="CJ288" i="1"/>
  <c r="CJ299" i="1"/>
  <c r="CJ290" i="1"/>
  <c r="CJ293" i="1"/>
  <c r="CJ310" i="1"/>
  <c r="CJ295" i="1"/>
  <c r="CJ302" i="1"/>
  <c r="CJ301" i="1"/>
  <c r="CJ309" i="1"/>
  <c r="CJ297" i="1"/>
  <c r="CJ294" i="1"/>
  <c r="CJ300" i="1"/>
  <c r="CJ308" i="1"/>
  <c r="CK308" i="1"/>
  <c r="G31" i="10"/>
  <c r="G89" i="10" s="1"/>
  <c r="H80" i="5"/>
  <c r="H79" i="5"/>
  <c r="H81" i="5"/>
  <c r="T82" i="5"/>
  <c r="H76" i="5"/>
  <c r="H82" i="5"/>
  <c r="H89" i="5"/>
  <c r="E14" i="11"/>
  <c r="CK237" i="1"/>
  <c r="CK228" i="1"/>
  <c r="CK238" i="1"/>
  <c r="CK226" i="1"/>
  <c r="CK239" i="1"/>
  <c r="CK243" i="1"/>
  <c r="CK230" i="1"/>
  <c r="CK229" i="1"/>
  <c r="CK231" i="1"/>
  <c r="CK235" i="1"/>
  <c r="CK236" i="1"/>
  <c r="CK248" i="1"/>
  <c r="CK246" i="1"/>
  <c r="CK233" i="1"/>
  <c r="CK227" i="1"/>
  <c r="CK234" i="1"/>
  <c r="CK240" i="1"/>
  <c r="CK247" i="1"/>
  <c r="CK245" i="1"/>
  <c r="CK232" i="1"/>
  <c r="CK249" i="1"/>
  <c r="CK242" i="1"/>
  <c r="CK244" i="1"/>
  <c r="CK241" i="1"/>
  <c r="H87" i="5"/>
  <c r="T78" i="5"/>
  <c r="H86" i="5"/>
  <c r="H85" i="5"/>
  <c r="H77" i="5"/>
  <c r="H75" i="5"/>
  <c r="H91" i="5"/>
  <c r="H83" i="5"/>
  <c r="H88" i="5"/>
  <c r="H90" i="5"/>
  <c r="E87" i="9"/>
  <c r="M75" i="9"/>
  <c r="J86" i="9"/>
  <c r="P86" i="5"/>
  <c r="T74" i="5"/>
  <c r="D13" i="11"/>
  <c r="G13" i="11" s="1"/>
  <c r="CJ205" i="1"/>
  <c r="CJ218" i="1"/>
  <c r="CJ198" i="1"/>
  <c r="CJ209" i="1"/>
  <c r="CJ206" i="1"/>
  <c r="CJ200" i="1"/>
  <c r="CJ212" i="1"/>
  <c r="CJ204" i="1"/>
  <c r="CJ217" i="1"/>
  <c r="CJ202" i="1"/>
  <c r="CJ213" i="1"/>
  <c r="CJ210" i="1"/>
  <c r="CJ201" i="1"/>
  <c r="CJ216" i="1"/>
  <c r="CJ214" i="1"/>
  <c r="CJ195" i="1"/>
  <c r="CJ208" i="1"/>
  <c r="CJ197" i="1"/>
  <c r="CJ196" i="1"/>
  <c r="E13" i="11"/>
  <c r="CK202" i="1"/>
  <c r="CK214" i="1"/>
  <c r="CK200" i="1"/>
  <c r="CK210" i="1"/>
  <c r="CK218" i="1"/>
  <c r="CK211" i="1"/>
  <c r="CK216" i="1"/>
  <c r="CK204" i="1"/>
  <c r="CK215" i="1"/>
  <c r="CK217" i="1"/>
  <c r="CK199" i="1"/>
  <c r="CK208" i="1"/>
  <c r="CK198" i="1"/>
  <c r="CK206" i="1"/>
  <c r="CK207" i="1"/>
  <c r="CK196" i="1"/>
  <c r="CK205" i="1"/>
  <c r="CK212" i="1"/>
  <c r="CK203" i="1"/>
  <c r="S93" i="9"/>
  <c r="P76" i="5"/>
  <c r="B76" i="5"/>
  <c r="V74" i="5"/>
  <c r="CJ199" i="1"/>
  <c r="CK209" i="1"/>
  <c r="CJ207" i="1"/>
  <c r="S77" i="9"/>
  <c r="V74" i="9"/>
  <c r="T87" i="5"/>
  <c r="P77" i="5"/>
  <c r="CJ203" i="1"/>
  <c r="CJ211" i="1"/>
  <c r="CK213" i="1"/>
  <c r="R87" i="5"/>
  <c r="R90" i="5"/>
  <c r="E86" i="5"/>
  <c r="E76" i="5"/>
  <c r="F83" i="5"/>
  <c r="E12" i="11"/>
  <c r="CK179" i="1"/>
  <c r="CK170" i="1"/>
  <c r="CK184" i="1"/>
  <c r="CK172" i="1"/>
  <c r="CK177" i="1"/>
  <c r="CK183" i="1"/>
  <c r="CK180" i="1"/>
  <c r="CK175" i="1"/>
  <c r="CK187" i="1"/>
  <c r="CK185" i="1"/>
  <c r="CK174" i="1"/>
  <c r="CK164" i="1"/>
  <c r="CK173" i="1"/>
  <c r="CK168" i="1"/>
  <c r="CK171" i="1"/>
  <c r="CK167" i="1"/>
  <c r="CK165" i="1"/>
  <c r="CK169" i="1"/>
  <c r="CK181" i="1"/>
  <c r="CK176" i="1"/>
  <c r="CK186" i="1"/>
  <c r="CK182" i="1"/>
  <c r="CK178" i="1"/>
  <c r="CK166" i="1"/>
  <c r="R72" i="5"/>
  <c r="E75" i="5"/>
  <c r="R74" i="5"/>
  <c r="E78" i="5"/>
  <c r="R77" i="5"/>
  <c r="R80" i="5"/>
  <c r="R89" i="5"/>
  <c r="R92" i="5"/>
  <c r="R84" i="5"/>
  <c r="D87" i="5"/>
  <c r="D88" i="5"/>
  <c r="D84" i="5"/>
  <c r="D90" i="5"/>
  <c r="D91" i="5"/>
  <c r="E11" i="11"/>
  <c r="CK143" i="1"/>
  <c r="CK142" i="1"/>
  <c r="CK150" i="1"/>
  <c r="CK141" i="1"/>
  <c r="CK151" i="1"/>
  <c r="CK137" i="1"/>
  <c r="CK154" i="1"/>
  <c r="CK139" i="1"/>
  <c r="CK133" i="1"/>
  <c r="CK155" i="1"/>
  <c r="CK134" i="1"/>
  <c r="CK152" i="1"/>
  <c r="CK146" i="1"/>
  <c r="CK136" i="1"/>
  <c r="CK148" i="1"/>
  <c r="CK145" i="1"/>
  <c r="CK153" i="1"/>
  <c r="CK135" i="1"/>
  <c r="CK147" i="1"/>
  <c r="CK138" i="1"/>
  <c r="CK149" i="1"/>
  <c r="CK144" i="1"/>
  <c r="CK140" i="1"/>
  <c r="CK156" i="1"/>
  <c r="R73" i="5"/>
  <c r="R91" i="5"/>
  <c r="R79" i="5"/>
  <c r="R81" i="5"/>
  <c r="R76" i="5"/>
  <c r="R78" i="5"/>
  <c r="D77" i="5"/>
  <c r="D81" i="5"/>
  <c r="D76" i="5"/>
  <c r="D74" i="5"/>
  <c r="R86" i="5"/>
  <c r="R88" i="5"/>
  <c r="R85" i="5"/>
  <c r="R83" i="5"/>
  <c r="D80" i="5"/>
  <c r="D75" i="5"/>
  <c r="D92" i="5"/>
  <c r="D73" i="5"/>
  <c r="V86" i="5"/>
  <c r="F78" i="5"/>
  <c r="F73" i="5"/>
  <c r="F81" i="5"/>
  <c r="S91" i="5"/>
  <c r="E84" i="5"/>
  <c r="E87" i="5"/>
  <c r="E91" i="5"/>
  <c r="E77" i="5"/>
  <c r="E83" i="5"/>
  <c r="T83" i="5"/>
  <c r="P92" i="5"/>
  <c r="P82" i="5"/>
  <c r="T90" i="5"/>
  <c r="T92" i="5"/>
  <c r="P72" i="5"/>
  <c r="T91" i="5"/>
  <c r="P78" i="5"/>
  <c r="P80" i="5"/>
  <c r="F85" i="5"/>
  <c r="F86" i="5"/>
  <c r="F76" i="5"/>
  <c r="F75" i="5"/>
  <c r="F92" i="5"/>
  <c r="F82" i="5"/>
  <c r="F72" i="5"/>
  <c r="E10" i="11"/>
  <c r="CK123" i="1"/>
  <c r="CK119" i="1"/>
  <c r="CK124" i="1"/>
  <c r="CK111" i="1"/>
  <c r="CK125" i="1"/>
  <c r="CK115" i="1"/>
  <c r="CK118" i="1"/>
  <c r="CK105" i="1"/>
  <c r="CK117" i="1"/>
  <c r="CK121" i="1"/>
  <c r="CK122" i="1"/>
  <c r="CK110" i="1"/>
  <c r="CK114" i="1"/>
  <c r="CK109" i="1"/>
  <c r="CK106" i="1"/>
  <c r="CK113" i="1"/>
  <c r="CK103" i="1"/>
  <c r="CK107" i="1"/>
  <c r="CK120" i="1"/>
  <c r="E90" i="5"/>
  <c r="E81" i="5"/>
  <c r="E92" i="5"/>
  <c r="E74" i="5"/>
  <c r="E85" i="5"/>
  <c r="T89" i="5"/>
  <c r="P81" i="5"/>
  <c r="T72" i="5"/>
  <c r="P84" i="5"/>
  <c r="T79" i="5"/>
  <c r="P79" i="5"/>
  <c r="F84" i="5"/>
  <c r="T73" i="5"/>
  <c r="P75" i="5"/>
  <c r="F79" i="5"/>
  <c r="F77" i="5"/>
  <c r="F87" i="5"/>
  <c r="F90" i="5"/>
  <c r="D72" i="5"/>
  <c r="D86" i="5"/>
  <c r="D85" i="5"/>
  <c r="CK116" i="1"/>
  <c r="CK104" i="1"/>
  <c r="BF113" i="1"/>
  <c r="E82" i="5"/>
  <c r="S87" i="5"/>
  <c r="E80" i="5"/>
  <c r="E73" i="5"/>
  <c r="E88" i="5"/>
  <c r="E72" i="5"/>
  <c r="T86" i="5"/>
  <c r="P88" i="5"/>
  <c r="T81" i="5"/>
  <c r="P90" i="5"/>
  <c r="P73" i="5"/>
  <c r="T88" i="5"/>
  <c r="P85" i="5"/>
  <c r="F91" i="5"/>
  <c r="F89" i="5"/>
  <c r="F88" i="5"/>
  <c r="D10" i="11"/>
  <c r="G10" i="11" s="1"/>
  <c r="CJ121" i="1"/>
  <c r="CJ119" i="1"/>
  <c r="CJ107" i="1"/>
  <c r="CJ102" i="1"/>
  <c r="CJ103" i="1"/>
  <c r="CJ124" i="1"/>
  <c r="CJ104" i="1"/>
  <c r="CJ116" i="1"/>
  <c r="CJ109" i="1"/>
  <c r="CJ108" i="1"/>
  <c r="CJ113" i="1"/>
  <c r="CJ123" i="1"/>
  <c r="CJ111" i="1"/>
  <c r="CJ125" i="1"/>
  <c r="CJ105" i="1"/>
  <c r="CJ115" i="1"/>
  <c r="CJ117" i="1"/>
  <c r="CJ120" i="1"/>
  <c r="CJ112" i="1"/>
  <c r="CJ106" i="1"/>
  <c r="CK102" i="1"/>
  <c r="CJ110" i="1"/>
  <c r="CK112" i="1"/>
  <c r="BG74" i="1"/>
  <c r="C87" i="5"/>
  <c r="Z89" i="5"/>
  <c r="Z77" i="5"/>
  <c r="Z91" i="5"/>
  <c r="BG82" i="1"/>
  <c r="I88" i="5"/>
  <c r="Y80" i="5"/>
  <c r="Z92" i="5"/>
  <c r="Z90" i="5"/>
  <c r="Z86" i="5"/>
  <c r="V89" i="5"/>
  <c r="V87" i="5"/>
  <c r="V91" i="5"/>
  <c r="V75" i="5"/>
  <c r="V77" i="5"/>
  <c r="V72" i="5"/>
  <c r="V73" i="5"/>
  <c r="V92" i="5"/>
  <c r="V79" i="5"/>
  <c r="V84" i="5"/>
  <c r="V85" i="5"/>
  <c r="V88" i="5"/>
  <c r="V83" i="5"/>
  <c r="V81" i="5"/>
  <c r="V80" i="5"/>
  <c r="V76" i="5"/>
  <c r="V82" i="5"/>
  <c r="B79" i="5"/>
  <c r="B77" i="5"/>
  <c r="B87" i="5"/>
  <c r="B84" i="5"/>
  <c r="B73" i="5"/>
  <c r="B74" i="5"/>
  <c r="B86" i="5"/>
  <c r="B85" i="5"/>
  <c r="B91" i="5"/>
  <c r="B78" i="5"/>
  <c r="B90" i="5"/>
  <c r="B80" i="5"/>
  <c r="B81" i="5"/>
  <c r="B83" i="5"/>
  <c r="B75" i="5"/>
  <c r="B89" i="5"/>
  <c r="B82" i="5"/>
  <c r="B92" i="5"/>
  <c r="Z87" i="5"/>
  <c r="Z75" i="5"/>
  <c r="Z73" i="5"/>
  <c r="Z85" i="5"/>
  <c r="Z84" i="5"/>
  <c r="Z79" i="5"/>
  <c r="C83" i="5"/>
  <c r="Y84" i="5"/>
  <c r="Z81" i="5"/>
  <c r="Z82" i="5"/>
  <c r="Z83" i="5"/>
  <c r="E9" i="11"/>
  <c r="CK81" i="1"/>
  <c r="CK72" i="1"/>
  <c r="CK78" i="1"/>
  <c r="CK75" i="1"/>
  <c r="CK93" i="1"/>
  <c r="CK73" i="1"/>
  <c r="CK77" i="1"/>
  <c r="CK74" i="1"/>
  <c r="CK94" i="1"/>
  <c r="CK90" i="1"/>
  <c r="CK86" i="1"/>
  <c r="CK82" i="1"/>
  <c r="CK89" i="1"/>
  <c r="CK91" i="1"/>
  <c r="CK71" i="1"/>
  <c r="CK92" i="1"/>
  <c r="CK87" i="1"/>
  <c r="CK80" i="1"/>
  <c r="CK88" i="1"/>
  <c r="CK85" i="1"/>
  <c r="CK84" i="1"/>
  <c r="CK79" i="1"/>
  <c r="CK76" i="1"/>
  <c r="CK83" i="1"/>
  <c r="Z88" i="5"/>
  <c r="Z80" i="5"/>
  <c r="T85" i="5"/>
  <c r="T75" i="5"/>
  <c r="T84" i="5"/>
  <c r="T76" i="5"/>
  <c r="T80" i="5"/>
  <c r="P87" i="5"/>
  <c r="P74" i="5"/>
  <c r="P89" i="5"/>
  <c r="P83" i="5"/>
  <c r="E8" i="11"/>
  <c r="CK43" i="1"/>
  <c r="CK47" i="1"/>
  <c r="CK63" i="1"/>
  <c r="CK62" i="1"/>
  <c r="CK50" i="1"/>
  <c r="CK59" i="1"/>
  <c r="CK55" i="1"/>
  <c r="CK54" i="1"/>
  <c r="CK58" i="1"/>
  <c r="CK60" i="1"/>
  <c r="CK42" i="1"/>
  <c r="CK48" i="1"/>
  <c r="CK52" i="1"/>
  <c r="CK40" i="1"/>
  <c r="CK44" i="1"/>
  <c r="CK56" i="1"/>
  <c r="CK46" i="1"/>
  <c r="CK51" i="1"/>
  <c r="CK41" i="1"/>
  <c r="CK61" i="1"/>
  <c r="J75" i="5"/>
  <c r="J85" i="5"/>
  <c r="J91" i="5"/>
  <c r="J80" i="5"/>
  <c r="J72" i="5"/>
  <c r="J79" i="5"/>
  <c r="J73" i="5"/>
  <c r="J74" i="5"/>
  <c r="J83" i="5"/>
  <c r="J92" i="5"/>
  <c r="J76" i="5"/>
  <c r="J90" i="5"/>
  <c r="J82" i="5"/>
  <c r="J77" i="5"/>
  <c r="J88" i="5"/>
  <c r="J81" i="5"/>
  <c r="J89" i="5"/>
  <c r="J84" i="5"/>
  <c r="J86" i="5"/>
  <c r="J87" i="5"/>
  <c r="J78" i="5"/>
  <c r="I84" i="5"/>
  <c r="Y88" i="5"/>
  <c r="L92" i="5"/>
  <c r="L87" i="5"/>
  <c r="L91" i="5"/>
  <c r="L86" i="5"/>
  <c r="L89" i="5"/>
  <c r="L72" i="5"/>
  <c r="L74" i="5"/>
  <c r="L80" i="5"/>
  <c r="L85" i="5"/>
  <c r="L77" i="5"/>
  <c r="X86" i="5"/>
  <c r="X73" i="5"/>
  <c r="X87" i="5"/>
  <c r="X77" i="5"/>
  <c r="X88" i="5"/>
  <c r="X84" i="5"/>
  <c r="X85" i="5"/>
  <c r="X91" i="5"/>
  <c r="X75" i="5"/>
  <c r="X90" i="5"/>
  <c r="X81" i="5"/>
  <c r="X89" i="5"/>
  <c r="X92" i="5"/>
  <c r="X83" i="5"/>
  <c r="X78" i="5"/>
  <c r="X72" i="5"/>
  <c r="X74" i="5"/>
  <c r="X76" i="5"/>
  <c r="X79" i="5"/>
  <c r="X82" i="5"/>
  <c r="X80" i="5"/>
  <c r="CK49" i="1"/>
  <c r="CK45" i="1"/>
  <c r="CK57" i="1"/>
  <c r="I80" i="5"/>
  <c r="AC31" i="5"/>
  <c r="AC80" i="5" s="1"/>
  <c r="F61" i="10"/>
  <c r="AB61" i="10" s="1"/>
  <c r="AB29" i="10"/>
  <c r="CK53" i="1"/>
  <c r="Y71" i="9"/>
  <c r="Y78" i="9"/>
  <c r="Y86" i="9"/>
  <c r="Y94" i="9"/>
  <c r="Y76" i="9"/>
  <c r="Y89" i="9"/>
  <c r="Y93" i="9"/>
  <c r="Y92" i="9"/>
  <c r="Y77" i="9"/>
  <c r="Y85" i="9"/>
  <c r="Y79" i="9"/>
  <c r="Y74" i="9"/>
  <c r="Y75" i="9"/>
  <c r="Y72" i="9"/>
  <c r="Y84" i="9"/>
  <c r="Y82" i="9"/>
  <c r="Y73" i="9"/>
  <c r="Y91" i="9"/>
  <c r="Y88" i="9"/>
  <c r="Y80" i="9"/>
  <c r="Y90" i="9"/>
  <c r="Y81" i="9"/>
  <c r="O88" i="5"/>
  <c r="O77" i="5"/>
  <c r="O74" i="5"/>
  <c r="O87" i="5"/>
  <c r="O86" i="5"/>
  <c r="O79" i="5"/>
  <c r="O92" i="5"/>
  <c r="O82" i="5"/>
  <c r="O90" i="5"/>
  <c r="O76" i="5"/>
  <c r="O78" i="5"/>
  <c r="O91" i="5"/>
  <c r="O84" i="5"/>
  <c r="O83" i="5"/>
  <c r="O73" i="5"/>
  <c r="O80" i="5"/>
  <c r="O75" i="5"/>
  <c r="O72" i="5"/>
  <c r="M31" i="10"/>
  <c r="M71" i="10" s="1"/>
  <c r="H91" i="9"/>
  <c r="H85" i="9"/>
  <c r="H93" i="9"/>
  <c r="H79" i="9"/>
  <c r="H82" i="9"/>
  <c r="H86" i="9"/>
  <c r="H77" i="9"/>
  <c r="H90" i="9"/>
  <c r="H75" i="9"/>
  <c r="H80" i="9"/>
  <c r="H89" i="9"/>
  <c r="H87" i="9"/>
  <c r="H88" i="9"/>
  <c r="H73" i="9"/>
  <c r="H72" i="9"/>
  <c r="H81" i="9"/>
  <c r="H71" i="9"/>
  <c r="H74" i="9"/>
  <c r="H83" i="9"/>
  <c r="H94" i="9"/>
  <c r="H78" i="9"/>
  <c r="H84" i="9"/>
  <c r="H92" i="9"/>
  <c r="X74" i="9"/>
  <c r="X85" i="9"/>
  <c r="X87" i="9"/>
  <c r="X93" i="9"/>
  <c r="X75" i="9"/>
  <c r="X71" i="9"/>
  <c r="X82" i="9"/>
  <c r="X79" i="9"/>
  <c r="X83" i="9"/>
  <c r="X78" i="9"/>
  <c r="X72" i="9"/>
  <c r="X84" i="9"/>
  <c r="X94" i="9"/>
  <c r="X77" i="9"/>
  <c r="X91" i="9"/>
  <c r="X86" i="9"/>
  <c r="X90" i="9"/>
  <c r="X89" i="9"/>
  <c r="X73" i="9"/>
  <c r="X81" i="9"/>
  <c r="X92" i="9"/>
  <c r="K78" i="9"/>
  <c r="K82" i="9"/>
  <c r="K94" i="9"/>
  <c r="K83" i="9"/>
  <c r="K72" i="9"/>
  <c r="K86" i="9"/>
  <c r="K92" i="9"/>
  <c r="K90" i="9"/>
  <c r="K71" i="9"/>
  <c r="K80" i="9"/>
  <c r="K76" i="9"/>
  <c r="K88" i="9"/>
  <c r="K79" i="9"/>
  <c r="K75" i="9"/>
  <c r="K85" i="9"/>
  <c r="K87" i="9"/>
  <c r="K91" i="9"/>
  <c r="K74" i="9"/>
  <c r="K84" i="9"/>
  <c r="K77" i="9"/>
  <c r="AB16" i="10"/>
  <c r="AC15" i="10"/>
  <c r="K90" i="5"/>
  <c r="K78" i="5"/>
  <c r="K80" i="5"/>
  <c r="K74" i="5"/>
  <c r="K73" i="5"/>
  <c r="K76" i="5"/>
  <c r="K72" i="5"/>
  <c r="K75" i="5"/>
  <c r="K85" i="5"/>
  <c r="K89" i="5"/>
  <c r="K84" i="5"/>
  <c r="K86" i="5"/>
  <c r="K92" i="5"/>
  <c r="K77" i="5"/>
  <c r="K88" i="5"/>
  <c r="K82" i="5"/>
  <c r="K81" i="5"/>
  <c r="O89" i="5"/>
  <c r="S31" i="10"/>
  <c r="S71" i="10" s="1"/>
  <c r="E7" i="11"/>
  <c r="CK11" i="1"/>
  <c r="CK18" i="1"/>
  <c r="CK32" i="1"/>
  <c r="CK23" i="1"/>
  <c r="CK30" i="1"/>
  <c r="CK13" i="1"/>
  <c r="CK10" i="1"/>
  <c r="CK28" i="1"/>
  <c r="CK12" i="1"/>
  <c r="CK16" i="1"/>
  <c r="CK9" i="1"/>
  <c r="CK26" i="1"/>
  <c r="CK14" i="1"/>
  <c r="CK22" i="1"/>
  <c r="CK31" i="1"/>
  <c r="CK17" i="1"/>
  <c r="CK21" i="1"/>
  <c r="CK15" i="1"/>
  <c r="CK20" i="1"/>
  <c r="CK19" i="1"/>
  <c r="CK25" i="1"/>
  <c r="CK24" i="1"/>
  <c r="CK29" i="1"/>
  <c r="CK27" i="1"/>
  <c r="M74" i="5"/>
  <c r="M79" i="5"/>
  <c r="M73" i="5"/>
  <c r="M81" i="5"/>
  <c r="M75" i="5"/>
  <c r="M87" i="5"/>
  <c r="M85" i="5"/>
  <c r="M89" i="5"/>
  <c r="M88" i="5"/>
  <c r="M78" i="5"/>
  <c r="M80" i="5"/>
  <c r="M83" i="5"/>
  <c r="M92" i="5"/>
  <c r="M76" i="5"/>
  <c r="M91" i="5"/>
  <c r="M84" i="5"/>
  <c r="M77" i="5"/>
  <c r="M72" i="5"/>
  <c r="G84" i="5"/>
  <c r="G86" i="5"/>
  <c r="G72" i="5"/>
  <c r="G91" i="5"/>
  <c r="G75" i="5"/>
  <c r="G83" i="5"/>
  <c r="G80" i="5"/>
  <c r="G90" i="5"/>
  <c r="G78" i="5"/>
  <c r="G82" i="5"/>
  <c r="G88" i="5"/>
  <c r="G79" i="5"/>
  <c r="G74" i="5"/>
  <c r="G73" i="5"/>
  <c r="G87" i="5"/>
  <c r="G77" i="5"/>
  <c r="G76" i="5"/>
  <c r="G85" i="5"/>
  <c r="G92" i="5"/>
  <c r="Q73" i="9"/>
  <c r="Q86" i="9"/>
  <c r="Q77" i="9"/>
  <c r="Q93" i="9"/>
  <c r="Q85" i="9"/>
  <c r="Q92" i="9"/>
  <c r="Q94" i="9"/>
  <c r="Q78" i="9"/>
  <c r="Q72" i="9"/>
  <c r="Q71" i="9"/>
  <c r="Q75" i="9"/>
  <c r="Q84" i="9"/>
  <c r="Q74" i="9"/>
  <c r="Q87" i="9"/>
  <c r="Q80" i="9"/>
  <c r="Q81" i="9"/>
  <c r="Q88" i="9"/>
  <c r="Q90" i="9"/>
  <c r="Q89" i="9"/>
  <c r="Q76" i="9"/>
  <c r="Q82" i="9"/>
  <c r="U31" i="10"/>
  <c r="U86" i="10" s="1"/>
  <c r="P31" i="10"/>
  <c r="P80" i="10" s="1"/>
  <c r="X31" i="10"/>
  <c r="X84" i="10" s="1"/>
  <c r="W72" i="9"/>
  <c r="W92" i="9"/>
  <c r="W79" i="9"/>
  <c r="W94" i="9"/>
  <c r="W86" i="9"/>
  <c r="W80" i="9"/>
  <c r="W74" i="9"/>
  <c r="W77" i="9"/>
  <c r="W73" i="9"/>
  <c r="W88" i="9"/>
  <c r="W84" i="9"/>
  <c r="W78" i="9"/>
  <c r="W83" i="9"/>
  <c r="W90" i="9"/>
  <c r="W75" i="9"/>
  <c r="W87" i="9"/>
  <c r="W82" i="9"/>
  <c r="W76" i="9"/>
  <c r="W91" i="9"/>
  <c r="W81" i="9"/>
  <c r="W93" i="9"/>
  <c r="W71" i="9"/>
  <c r="N84" i="9"/>
  <c r="N89" i="9"/>
  <c r="N79" i="9"/>
  <c r="N85" i="9"/>
  <c r="N73" i="9"/>
  <c r="N80" i="9"/>
  <c r="N83" i="9"/>
  <c r="N75" i="9"/>
  <c r="N92" i="9"/>
  <c r="N94" i="9"/>
  <c r="N78" i="9"/>
  <c r="N91" i="9"/>
  <c r="N77" i="9"/>
  <c r="N76" i="9"/>
  <c r="N72" i="9"/>
  <c r="N88" i="9"/>
  <c r="N93" i="9"/>
  <c r="N81" i="9"/>
  <c r="N86" i="9"/>
  <c r="N87" i="9"/>
  <c r="N90" i="9"/>
  <c r="N71" i="9"/>
  <c r="N82" i="9"/>
  <c r="H76" i="9"/>
  <c r="X76" i="9"/>
  <c r="X80" i="9"/>
  <c r="K81" i="9"/>
  <c r="AB18" i="10"/>
  <c r="AB20" i="10"/>
  <c r="AB22" i="10"/>
  <c r="Y87" i="9"/>
  <c r="Q91" i="9"/>
  <c r="S61" i="10"/>
  <c r="AB14" i="10"/>
  <c r="AC18" i="10"/>
  <c r="AC23" i="10"/>
  <c r="K31" i="10"/>
  <c r="K71" i="10" s="1"/>
  <c r="G81" i="5"/>
  <c r="AC22" i="10"/>
  <c r="AC24" i="10"/>
  <c r="Y31" i="10"/>
  <c r="Y88" i="10" s="1"/>
  <c r="AC27" i="10"/>
  <c r="J31" i="10"/>
  <c r="J86" i="10" s="1"/>
  <c r="AB8" i="10"/>
  <c r="D31" i="10"/>
  <c r="D72" i="10" s="1"/>
  <c r="U74" i="5"/>
  <c r="U91" i="5"/>
  <c r="U81" i="5"/>
  <c r="U72" i="5"/>
  <c r="U78" i="5"/>
  <c r="U89" i="5"/>
  <c r="U73" i="5"/>
  <c r="U92" i="5"/>
  <c r="U76" i="5"/>
  <c r="U80" i="5"/>
  <c r="U85" i="5"/>
  <c r="U77" i="5"/>
  <c r="U84" i="5"/>
  <c r="U87" i="5"/>
  <c r="U75" i="5"/>
  <c r="U90" i="5"/>
  <c r="U83" i="5"/>
  <c r="U88" i="5"/>
  <c r="U79" i="5"/>
  <c r="E79" i="9"/>
  <c r="E85" i="9"/>
  <c r="E77" i="9"/>
  <c r="E80" i="9"/>
  <c r="E76" i="9"/>
  <c r="E83" i="9"/>
  <c r="E82" i="9"/>
  <c r="E93" i="9"/>
  <c r="E91" i="9"/>
  <c r="E72" i="9"/>
  <c r="E89" i="9"/>
  <c r="E88" i="9"/>
  <c r="E73" i="9"/>
  <c r="E94" i="9"/>
  <c r="E90" i="9"/>
  <c r="E75" i="9"/>
  <c r="E78" i="9"/>
  <c r="E84" i="9"/>
  <c r="E86" i="9"/>
  <c r="E81" i="9"/>
  <c r="E92" i="9"/>
  <c r="E74" i="9"/>
  <c r="Q31" i="10"/>
  <c r="Q71" i="10" s="1"/>
  <c r="T93" i="9"/>
  <c r="T91" i="9"/>
  <c r="T89" i="9"/>
  <c r="T94" i="9"/>
  <c r="T71" i="9"/>
  <c r="T88" i="9"/>
  <c r="T83" i="9"/>
  <c r="T85" i="9"/>
  <c r="T77" i="9"/>
  <c r="T76" i="9"/>
  <c r="T92" i="9"/>
  <c r="T82" i="9"/>
  <c r="T78" i="9"/>
  <c r="T74" i="9"/>
  <c r="T81" i="9"/>
  <c r="T75" i="9"/>
  <c r="T86" i="9"/>
  <c r="T73" i="9"/>
  <c r="T80" i="9"/>
  <c r="T90" i="9"/>
  <c r="T79" i="9"/>
  <c r="T87" i="9"/>
  <c r="O92" i="9"/>
  <c r="O74" i="9"/>
  <c r="O91" i="9"/>
  <c r="O80" i="9"/>
  <c r="O90" i="9"/>
  <c r="O94" i="9"/>
  <c r="O86" i="9"/>
  <c r="O76" i="9"/>
  <c r="O82" i="9"/>
  <c r="O78" i="9"/>
  <c r="O79" i="9"/>
  <c r="O83" i="9"/>
  <c r="O71" i="9"/>
  <c r="O75" i="9"/>
  <c r="O87" i="9"/>
  <c r="O73" i="9"/>
  <c r="O72" i="9"/>
  <c r="O84" i="9"/>
  <c r="O85" i="9"/>
  <c r="O88" i="9"/>
  <c r="O77" i="9"/>
  <c r="N31" i="10"/>
  <c r="N74" i="10" s="1"/>
  <c r="T84" i="9"/>
  <c r="B83" i="9"/>
  <c r="B71" i="9"/>
  <c r="B75" i="9"/>
  <c r="B85" i="9"/>
  <c r="B94" i="9"/>
  <c r="B91" i="9"/>
  <c r="B72" i="9"/>
  <c r="B79" i="9"/>
  <c r="B90" i="9"/>
  <c r="B86" i="9"/>
  <c r="B78" i="9"/>
  <c r="B80" i="9"/>
  <c r="B76" i="9"/>
  <c r="B73" i="9"/>
  <c r="B81" i="9"/>
  <c r="B92" i="9"/>
  <c r="B84" i="9"/>
  <c r="B87" i="9"/>
  <c r="B88" i="9"/>
  <c r="B82" i="9"/>
  <c r="B74" i="9"/>
  <c r="B93" i="9"/>
  <c r="B77" i="9"/>
  <c r="B89" i="9"/>
  <c r="AC11" i="10"/>
  <c r="K79" i="5"/>
  <c r="O81" i="5"/>
  <c r="K83" i="5"/>
  <c r="M86" i="5"/>
  <c r="Q92" i="5"/>
  <c r="AA75" i="5"/>
  <c r="AA74" i="5"/>
  <c r="AA81" i="5"/>
  <c r="AA85" i="5"/>
  <c r="AA78" i="5"/>
  <c r="AA82" i="5"/>
  <c r="AA92" i="5"/>
  <c r="AA86" i="5"/>
  <c r="AA72" i="5"/>
  <c r="AA89" i="5"/>
  <c r="AA77" i="5"/>
  <c r="AA76" i="5"/>
  <c r="AA84" i="5"/>
  <c r="AA73" i="5"/>
  <c r="AA80" i="5"/>
  <c r="AA88" i="5"/>
  <c r="AA79" i="5"/>
  <c r="AA90" i="5"/>
  <c r="G89" i="5"/>
  <c r="Q80" i="5"/>
  <c r="M82" i="5"/>
  <c r="K87" i="5"/>
  <c r="M90" i="5"/>
  <c r="C82" i="5"/>
  <c r="C73" i="5"/>
  <c r="C85" i="5"/>
  <c r="C86" i="5"/>
  <c r="C81" i="5"/>
  <c r="C78" i="5"/>
  <c r="C92" i="5"/>
  <c r="C80" i="5"/>
  <c r="C89" i="5"/>
  <c r="C75" i="5"/>
  <c r="C79" i="5"/>
  <c r="C76" i="5"/>
  <c r="C74" i="5"/>
  <c r="C72" i="5"/>
  <c r="C88" i="5"/>
  <c r="C84" i="5"/>
  <c r="C77" i="5"/>
  <c r="C90" i="5"/>
  <c r="W31" i="10"/>
  <c r="W81" i="10" s="1"/>
  <c r="B31" i="10"/>
  <c r="B78" i="10" s="1"/>
  <c r="AB9" i="10"/>
  <c r="T31" i="10"/>
  <c r="T84" i="10" s="1"/>
  <c r="W90" i="5"/>
  <c r="W74" i="5"/>
  <c r="W83" i="5"/>
  <c r="W77" i="5"/>
  <c r="W76" i="5"/>
  <c r="W88" i="5"/>
  <c r="W82" i="5"/>
  <c r="W73" i="5"/>
  <c r="W92" i="5"/>
  <c r="W87" i="5"/>
  <c r="W91" i="5"/>
  <c r="W72" i="5"/>
  <c r="W78" i="5"/>
  <c r="W79" i="5"/>
  <c r="W86" i="5"/>
  <c r="W84" i="5"/>
  <c r="W80" i="5"/>
  <c r="W85" i="5"/>
  <c r="W75" i="5"/>
  <c r="Q87" i="5"/>
  <c r="Q82" i="5"/>
  <c r="Q76" i="5"/>
  <c r="Q81" i="5"/>
  <c r="Q85" i="5"/>
  <c r="Q75" i="5"/>
  <c r="Q90" i="5"/>
  <c r="Q77" i="5"/>
  <c r="Q73" i="5"/>
  <c r="Q83" i="5"/>
  <c r="Q78" i="5"/>
  <c r="Q79" i="5"/>
  <c r="Q86" i="5"/>
  <c r="Q72" i="5"/>
  <c r="Q89" i="5"/>
  <c r="Q91" i="5"/>
  <c r="Q74" i="5"/>
  <c r="Q84" i="5"/>
  <c r="E31" i="10"/>
  <c r="E79" i="10" s="1"/>
  <c r="U82" i="9"/>
  <c r="U88" i="9"/>
  <c r="U81" i="9"/>
  <c r="U93" i="9"/>
  <c r="U86" i="9"/>
  <c r="U76" i="9"/>
  <c r="U74" i="9"/>
  <c r="U85" i="9"/>
  <c r="U90" i="9"/>
  <c r="U92" i="9"/>
  <c r="U89" i="9"/>
  <c r="U84" i="9"/>
  <c r="U77" i="9"/>
  <c r="U78" i="9"/>
  <c r="U73" i="9"/>
  <c r="U94" i="9"/>
  <c r="U75" i="9"/>
  <c r="U80" i="9"/>
  <c r="U72" i="9"/>
  <c r="P89" i="9"/>
  <c r="P81" i="9"/>
  <c r="P93" i="9"/>
  <c r="P91" i="9"/>
  <c r="P79" i="9"/>
  <c r="P75" i="9"/>
  <c r="P82" i="9"/>
  <c r="P85" i="9"/>
  <c r="P87" i="9"/>
  <c r="P86" i="9"/>
  <c r="P92" i="9"/>
  <c r="P94" i="9"/>
  <c r="P78" i="9"/>
  <c r="P73" i="9"/>
  <c r="P84" i="9"/>
  <c r="P88" i="9"/>
  <c r="P74" i="9"/>
  <c r="P80" i="9"/>
  <c r="P90" i="9"/>
  <c r="P77" i="9"/>
  <c r="P83" i="9"/>
  <c r="P71" i="9"/>
  <c r="AC9" i="10"/>
  <c r="R31" i="10"/>
  <c r="R74" i="10" s="1"/>
  <c r="AB12" i="10"/>
  <c r="U79" i="9"/>
  <c r="AC21" i="10"/>
  <c r="AB24" i="10"/>
  <c r="K61" i="10"/>
  <c r="I77" i="9"/>
  <c r="I80" i="9"/>
  <c r="I86" i="9"/>
  <c r="I92" i="9"/>
  <c r="I82" i="9"/>
  <c r="I84" i="9"/>
  <c r="I88" i="9"/>
  <c r="I93" i="9"/>
  <c r="I78" i="9"/>
  <c r="I79" i="9"/>
  <c r="I85" i="9"/>
  <c r="I94" i="9"/>
  <c r="I73" i="9"/>
  <c r="I74" i="9"/>
  <c r="I87" i="9"/>
  <c r="I76" i="9"/>
  <c r="I72" i="9"/>
  <c r="I71" i="9"/>
  <c r="I81" i="9"/>
  <c r="I89" i="9"/>
  <c r="I90" i="9"/>
  <c r="H31" i="10"/>
  <c r="H92" i="10" s="1"/>
  <c r="AC16" i="10"/>
  <c r="AC20" i="10"/>
  <c r="AC19" i="10"/>
  <c r="AC28" i="10"/>
  <c r="D7" i="11"/>
  <c r="CJ10" i="1"/>
  <c r="CJ15" i="1"/>
  <c r="CJ23" i="1"/>
  <c r="CJ11" i="1"/>
  <c r="CJ14" i="1"/>
  <c r="CJ19" i="1"/>
  <c r="CJ24" i="1"/>
  <c r="CJ32" i="1"/>
  <c r="CJ29" i="1"/>
  <c r="CJ26" i="1"/>
  <c r="CJ25" i="1"/>
  <c r="CJ18" i="1"/>
  <c r="CJ21" i="1"/>
  <c r="CJ16" i="1"/>
  <c r="CJ31" i="1"/>
  <c r="CJ17" i="1"/>
  <c r="CJ28" i="1"/>
  <c r="CJ30" i="1"/>
  <c r="CJ13" i="1"/>
  <c r="CJ9" i="1"/>
  <c r="CJ22" i="1"/>
  <c r="CJ27" i="1"/>
  <c r="C61" i="10"/>
  <c r="AC29" i="10"/>
  <c r="I31" i="10"/>
  <c r="I88" i="10" s="1"/>
  <c r="D91" i="9"/>
  <c r="D87" i="9"/>
  <c r="D71" i="9"/>
  <c r="D74" i="9"/>
  <c r="D93" i="9"/>
  <c r="D75" i="9"/>
  <c r="D89" i="9"/>
  <c r="D79" i="9"/>
  <c r="D73" i="9"/>
  <c r="D78" i="9"/>
  <c r="D90" i="9"/>
  <c r="D82" i="9"/>
  <c r="D83" i="9"/>
  <c r="D81" i="9"/>
  <c r="D94" i="9"/>
  <c r="D72" i="9"/>
  <c r="D85" i="9"/>
  <c r="D86" i="9"/>
  <c r="D77" i="9"/>
  <c r="L81" i="9"/>
  <c r="L94" i="9"/>
  <c r="L89" i="9"/>
  <c r="L85" i="9"/>
  <c r="L86" i="9"/>
  <c r="L90" i="9"/>
  <c r="L78" i="9"/>
  <c r="L73" i="9"/>
  <c r="L74" i="9"/>
  <c r="L84" i="9"/>
  <c r="L93" i="9"/>
  <c r="L87" i="9"/>
  <c r="L91" i="9"/>
  <c r="L77" i="9"/>
  <c r="L75" i="9"/>
  <c r="L80" i="9"/>
  <c r="L71" i="9"/>
  <c r="L79" i="9"/>
  <c r="L92" i="9"/>
  <c r="L82" i="9"/>
  <c r="L88" i="9"/>
  <c r="L83" i="9"/>
  <c r="L72" i="9"/>
  <c r="G74" i="9"/>
  <c r="G87" i="9"/>
  <c r="G80" i="9"/>
  <c r="G82" i="9"/>
  <c r="G88" i="9"/>
  <c r="G71" i="9"/>
  <c r="G79" i="9"/>
  <c r="G94" i="9"/>
  <c r="G90" i="9"/>
  <c r="G92" i="9"/>
  <c r="G75" i="9"/>
  <c r="G72" i="9"/>
  <c r="G77" i="9"/>
  <c r="G76" i="9"/>
  <c r="G84" i="9"/>
  <c r="G91" i="9"/>
  <c r="G78" i="9"/>
  <c r="G83" i="9"/>
  <c r="G93" i="9"/>
  <c r="G86" i="9"/>
  <c r="F81" i="9"/>
  <c r="F89" i="9"/>
  <c r="F80" i="9"/>
  <c r="F87" i="9"/>
  <c r="F84" i="9"/>
  <c r="F91" i="9"/>
  <c r="F94" i="9"/>
  <c r="F78" i="9"/>
  <c r="F88" i="9"/>
  <c r="F83" i="9"/>
  <c r="F73" i="9"/>
  <c r="F71" i="9"/>
  <c r="F92" i="9"/>
  <c r="F85" i="9"/>
  <c r="F77" i="9"/>
  <c r="F86" i="9"/>
  <c r="F93" i="9"/>
  <c r="F76" i="9"/>
  <c r="F75" i="9"/>
  <c r="F82" i="9"/>
  <c r="F90" i="9"/>
  <c r="F79" i="9"/>
  <c r="F72" i="9"/>
  <c r="F74" i="9"/>
  <c r="V71" i="9"/>
  <c r="V87" i="9"/>
  <c r="V77" i="9"/>
  <c r="V75" i="9"/>
  <c r="V72" i="9"/>
  <c r="V81" i="9"/>
  <c r="V92" i="9"/>
  <c r="V88" i="9"/>
  <c r="V76" i="9"/>
  <c r="V91" i="9"/>
  <c r="V94" i="9"/>
  <c r="V80" i="9"/>
  <c r="V84" i="9"/>
  <c r="V89" i="9"/>
  <c r="V79" i="9"/>
  <c r="V83" i="9"/>
  <c r="V93" i="9"/>
  <c r="V78" i="9"/>
  <c r="V73" i="9"/>
  <c r="V85" i="9"/>
  <c r="D76" i="9"/>
  <c r="Q79" i="9"/>
  <c r="D80" i="9"/>
  <c r="I83" i="9"/>
  <c r="Q83" i="9"/>
  <c r="Y83" i="9"/>
  <c r="G85" i="9"/>
  <c r="V86" i="9"/>
  <c r="X88" i="9"/>
  <c r="K89" i="9"/>
  <c r="W89" i="9"/>
  <c r="AB28" i="10"/>
  <c r="AC61" i="9"/>
  <c r="O93" i="9"/>
  <c r="BW33" i="1"/>
  <c r="Z31" i="10"/>
  <c r="AB15" i="10"/>
  <c r="L31" i="10"/>
  <c r="L72" i="10" s="1"/>
  <c r="AC25" i="10"/>
  <c r="Y83" i="5"/>
  <c r="Y86" i="5"/>
  <c r="Y77" i="5"/>
  <c r="Y90" i="5"/>
  <c r="Y85" i="5"/>
  <c r="Y89" i="5"/>
  <c r="Y82" i="5"/>
  <c r="Y73" i="5"/>
  <c r="Y78" i="5"/>
  <c r="Y91" i="5"/>
  <c r="Y87" i="5"/>
  <c r="Y79" i="5"/>
  <c r="Y74" i="5"/>
  <c r="Y81" i="5"/>
  <c r="Y72" i="5"/>
  <c r="Y75" i="5"/>
  <c r="Y76" i="5"/>
  <c r="I89" i="5"/>
  <c r="I85" i="5"/>
  <c r="I86" i="5"/>
  <c r="I82" i="5"/>
  <c r="I83" i="5"/>
  <c r="I72" i="5"/>
  <c r="I87" i="5"/>
  <c r="I81" i="5"/>
  <c r="I78" i="5"/>
  <c r="I77" i="5"/>
  <c r="I90" i="5"/>
  <c r="I91" i="5"/>
  <c r="I75" i="5"/>
  <c r="I76" i="5"/>
  <c r="I74" i="5"/>
  <c r="I79" i="5"/>
  <c r="I73" i="5"/>
  <c r="AC31" i="9"/>
  <c r="AC93" i="9" s="1"/>
  <c r="M77" i="9"/>
  <c r="M90" i="9"/>
  <c r="M81" i="9"/>
  <c r="M85" i="9"/>
  <c r="M88" i="9"/>
  <c r="M82" i="9"/>
  <c r="M74" i="9"/>
  <c r="M84" i="9"/>
  <c r="M72" i="9"/>
  <c r="M93" i="9"/>
  <c r="M71" i="9"/>
  <c r="M91" i="9"/>
  <c r="M80" i="9"/>
  <c r="M89" i="9"/>
  <c r="M86" i="9"/>
  <c r="M79" i="9"/>
  <c r="M94" i="9"/>
  <c r="M78" i="9"/>
  <c r="M92" i="9"/>
  <c r="M73" i="9"/>
  <c r="M87" i="9"/>
  <c r="M76" i="9"/>
  <c r="U71" i="9"/>
  <c r="AB31" i="9"/>
  <c r="AB82" i="9" s="1"/>
  <c r="P72" i="9"/>
  <c r="T72" i="9"/>
  <c r="C86" i="9"/>
  <c r="C92" i="9"/>
  <c r="C87" i="9"/>
  <c r="C78" i="9"/>
  <c r="C72" i="9"/>
  <c r="C71" i="9"/>
  <c r="C93" i="9"/>
  <c r="C88" i="9"/>
  <c r="C73" i="9"/>
  <c r="C81" i="9"/>
  <c r="C84" i="9"/>
  <c r="C89" i="9"/>
  <c r="C91" i="9"/>
  <c r="C90" i="9"/>
  <c r="C83" i="9"/>
  <c r="C75" i="9"/>
  <c r="C77" i="9"/>
  <c r="C74" i="9"/>
  <c r="C82" i="9"/>
  <c r="C79" i="9"/>
  <c r="C94" i="9"/>
  <c r="C85" i="9"/>
  <c r="C80" i="9"/>
  <c r="C76" i="9"/>
  <c r="K73" i="9"/>
  <c r="S87" i="9"/>
  <c r="S74" i="9"/>
  <c r="S79" i="9"/>
  <c r="S83" i="9"/>
  <c r="S71" i="9"/>
  <c r="S94" i="9"/>
  <c r="S75" i="9"/>
  <c r="S78" i="9"/>
  <c r="S81" i="9"/>
  <c r="S73" i="9"/>
  <c r="S72" i="9"/>
  <c r="S90" i="9"/>
  <c r="S91" i="9"/>
  <c r="S85" i="9"/>
  <c r="S88" i="9"/>
  <c r="S84" i="9"/>
  <c r="S82" i="9"/>
  <c r="S86" i="9"/>
  <c r="S92" i="9"/>
  <c r="S76" i="9"/>
  <c r="S80" i="9"/>
  <c r="AA78" i="9"/>
  <c r="AA87" i="9"/>
  <c r="AA80" i="9"/>
  <c r="AA88" i="9"/>
  <c r="AA71" i="9"/>
  <c r="AA83" i="9"/>
  <c r="AA84" i="9"/>
  <c r="AA74" i="9"/>
  <c r="AA86" i="9"/>
  <c r="AA92" i="9"/>
  <c r="AA91" i="9"/>
  <c r="AA72" i="9"/>
  <c r="AA94" i="9"/>
  <c r="AA93" i="9"/>
  <c r="AA77" i="9"/>
  <c r="AA82" i="9"/>
  <c r="AA76" i="9"/>
  <c r="AA75" i="9"/>
  <c r="AA85" i="9"/>
  <c r="AA79" i="9"/>
  <c r="AA90" i="9"/>
  <c r="AA81" i="9"/>
  <c r="J89" i="9"/>
  <c r="J72" i="9"/>
  <c r="J88" i="9"/>
  <c r="J81" i="9"/>
  <c r="J79" i="9"/>
  <c r="J80" i="9"/>
  <c r="J93" i="9"/>
  <c r="J82" i="9"/>
  <c r="J71" i="9"/>
  <c r="J85" i="9"/>
  <c r="J87" i="9"/>
  <c r="J84" i="9"/>
  <c r="J74" i="9"/>
  <c r="J91" i="9"/>
  <c r="J75" i="9"/>
  <c r="J76" i="9"/>
  <c r="J73" i="9"/>
  <c r="J94" i="9"/>
  <c r="J78" i="9"/>
  <c r="J92" i="9"/>
  <c r="J77" i="9"/>
  <c r="J83" i="9"/>
  <c r="R71" i="9"/>
  <c r="R93" i="9"/>
  <c r="R85" i="9"/>
  <c r="R87" i="9"/>
  <c r="R88" i="9"/>
  <c r="R77" i="9"/>
  <c r="R81" i="9"/>
  <c r="R83" i="9"/>
  <c r="R73" i="9"/>
  <c r="R91" i="9"/>
  <c r="R89" i="9"/>
  <c r="R78" i="9"/>
  <c r="R90" i="9"/>
  <c r="R79" i="9"/>
  <c r="R80" i="9"/>
  <c r="R94" i="9"/>
  <c r="R92" i="9"/>
  <c r="R76" i="9"/>
  <c r="R86" i="9"/>
  <c r="R74" i="9"/>
  <c r="R75" i="9"/>
  <c r="R72" i="9"/>
  <c r="R84" i="9"/>
  <c r="V31" i="10"/>
  <c r="AC13" i="10"/>
  <c r="AC17" i="10"/>
  <c r="O81" i="9"/>
  <c r="W85" i="9"/>
  <c r="U87" i="9"/>
  <c r="D88" i="9"/>
  <c r="O89" i="9"/>
  <c r="AA89" i="9"/>
  <c r="V90" i="9"/>
  <c r="I91" i="9"/>
  <c r="U91" i="9"/>
  <c r="K93" i="9"/>
  <c r="AA61" i="10"/>
  <c r="AB10" i="10"/>
  <c r="AB26" i="10"/>
  <c r="O31" i="10"/>
  <c r="O85" i="10" s="1"/>
  <c r="W89" i="5"/>
  <c r="AA31" i="10"/>
  <c r="AA89" i="10" s="1"/>
  <c r="O85" i="5"/>
  <c r="AC7" i="10"/>
  <c r="C31" i="10"/>
  <c r="C73" i="10" s="1"/>
  <c r="K91" i="5"/>
  <c r="AA83" i="5"/>
  <c r="U86" i="5"/>
  <c r="AC26" i="10"/>
  <c r="AA91" i="5"/>
  <c r="S88" i="5"/>
  <c r="S74" i="5"/>
  <c r="S75" i="5"/>
  <c r="S80" i="5"/>
  <c r="S82" i="5"/>
  <c r="S85" i="5"/>
  <c r="S76" i="5"/>
  <c r="S92" i="5"/>
  <c r="S81" i="5"/>
  <c r="S77" i="5"/>
  <c r="S73" i="5"/>
  <c r="S89" i="5"/>
  <c r="S90" i="5"/>
  <c r="S72" i="5"/>
  <c r="S86" i="5"/>
  <c r="S84" i="5"/>
  <c r="S78" i="5"/>
  <c r="AM795" i="1"/>
  <c r="BF763" i="1"/>
  <c r="BF764" i="1" s="1"/>
  <c r="AF764" i="1"/>
  <c r="BE795" i="1"/>
  <c r="AO795" i="1"/>
  <c r="D54" i="11"/>
  <c r="AY795" i="1"/>
  <c r="AI795" i="1"/>
  <c r="BA795" i="1"/>
  <c r="AK795" i="1"/>
  <c r="D55" i="11"/>
  <c r="AB13" i="10"/>
  <c r="F31" i="10"/>
  <c r="F77" i="10" s="1"/>
  <c r="AU795" i="1"/>
  <c r="BF785" i="1"/>
  <c r="BF787" i="1" s="1"/>
  <c r="AH787" i="1"/>
  <c r="AW795" i="1"/>
  <c r="BG792" i="1"/>
  <c r="AG795" i="1"/>
  <c r="AQ795" i="1"/>
  <c r="BG794" i="1"/>
  <c r="AS795" i="1"/>
  <c r="BF880" i="1"/>
  <c r="BF818" i="1"/>
  <c r="BF20" i="1"/>
  <c r="AB31" i="5"/>
  <c r="AB75" i="5" s="1"/>
  <c r="CK219" i="1" l="1"/>
  <c r="CJ529" i="1"/>
  <c r="CK498" i="1"/>
  <c r="CJ839" i="1"/>
  <c r="CK343" i="1"/>
  <c r="CK126" i="1"/>
  <c r="AC76" i="8"/>
  <c r="R95" i="8"/>
  <c r="L95" i="8"/>
  <c r="M95" i="8"/>
  <c r="CJ932" i="1"/>
  <c r="CK932" i="1"/>
  <c r="CK901" i="1"/>
  <c r="CJ901" i="1"/>
  <c r="CJ870" i="1"/>
  <c r="Z95" i="9"/>
  <c r="CK870" i="1"/>
  <c r="AC89" i="9"/>
  <c r="CK839" i="1"/>
  <c r="CJ808" i="1"/>
  <c r="CK808" i="1"/>
  <c r="CJ777" i="1"/>
  <c r="CJ746" i="1"/>
  <c r="CK746" i="1"/>
  <c r="CJ715" i="1"/>
  <c r="CK715" i="1"/>
  <c r="AB92" i="9"/>
  <c r="AB80" i="9"/>
  <c r="CJ653" i="1"/>
  <c r="CK653" i="1"/>
  <c r="CK684" i="1"/>
  <c r="CJ684" i="1"/>
  <c r="CJ622" i="1"/>
  <c r="AC72" i="8"/>
  <c r="AC79" i="8"/>
  <c r="O95" i="8"/>
  <c r="T95" i="8"/>
  <c r="Q95" i="8"/>
  <c r="N95" i="8"/>
  <c r="AC87" i="8"/>
  <c r="AC73" i="8"/>
  <c r="CK622" i="1"/>
  <c r="CK591" i="1"/>
  <c r="CJ498" i="1"/>
  <c r="CJ467" i="1"/>
  <c r="CJ436" i="1"/>
  <c r="X95" i="8"/>
  <c r="P95" i="8"/>
  <c r="S95" i="8"/>
  <c r="V95" i="8"/>
  <c r="K95" i="8"/>
  <c r="H95" i="8"/>
  <c r="CK405" i="1"/>
  <c r="CJ374" i="1"/>
  <c r="CJ312" i="1"/>
  <c r="CK312" i="1"/>
  <c r="CK281" i="1"/>
  <c r="CJ281" i="1"/>
  <c r="CJ250" i="1"/>
  <c r="CK250" i="1"/>
  <c r="CJ219" i="1"/>
  <c r="CK188" i="1"/>
  <c r="C95" i="8"/>
  <c r="I95" i="8"/>
  <c r="J95" i="8"/>
  <c r="Z95" i="8"/>
  <c r="W95" i="8"/>
  <c r="CJ188" i="1"/>
  <c r="CK157" i="1"/>
  <c r="CJ126" i="1"/>
  <c r="CK95" i="1"/>
  <c r="CJ95" i="1"/>
  <c r="CK64" i="1"/>
  <c r="CJ33" i="1"/>
  <c r="CK33" i="1"/>
  <c r="U95" i="8"/>
  <c r="F95" i="8"/>
  <c r="BG795" i="1"/>
  <c r="M86" i="10"/>
  <c r="AC94" i="5"/>
  <c r="AC87" i="5"/>
  <c r="G72" i="10"/>
  <c r="AC80" i="8"/>
  <c r="AC71" i="8"/>
  <c r="AC75" i="8"/>
  <c r="AC86" i="8"/>
  <c r="AC94" i="8"/>
  <c r="AC89" i="8"/>
  <c r="B95" i="8"/>
  <c r="AC91" i="8"/>
  <c r="AC83" i="8"/>
  <c r="AC82" i="8"/>
  <c r="AC74" i="8"/>
  <c r="AC78" i="8"/>
  <c r="AC81" i="8"/>
  <c r="AC85" i="8"/>
  <c r="G83" i="10"/>
  <c r="AC90" i="8"/>
  <c r="AC84" i="8"/>
  <c r="AC77" i="8"/>
  <c r="AC92" i="8"/>
  <c r="AC88" i="8"/>
  <c r="G76" i="10"/>
  <c r="G73" i="10"/>
  <c r="T92" i="10"/>
  <c r="G91" i="10"/>
  <c r="W89" i="10"/>
  <c r="AB72" i="9"/>
  <c r="AC87" i="9"/>
  <c r="AB73" i="8"/>
  <c r="AB83" i="8"/>
  <c r="AB90" i="8"/>
  <c r="AB85" i="8"/>
  <c r="AB77" i="8"/>
  <c r="AB87" i="8"/>
  <c r="AB94" i="8"/>
  <c r="AB72" i="8"/>
  <c r="AB79" i="8"/>
  <c r="AB89" i="8"/>
  <c r="AB82" i="8"/>
  <c r="AB81" i="8"/>
  <c r="AB71" i="8"/>
  <c r="AB93" i="8"/>
  <c r="AB76" i="8"/>
  <c r="AB75" i="8"/>
  <c r="AB86" i="8"/>
  <c r="AB92" i="8"/>
  <c r="AB78" i="8"/>
  <c r="AB91" i="8"/>
  <c r="AB80" i="8"/>
  <c r="Y95" i="8"/>
  <c r="E95" i="8"/>
  <c r="AB84" i="8"/>
  <c r="CJ405" i="1"/>
  <c r="G95" i="8"/>
  <c r="AA95" i="8"/>
  <c r="AB74" i="8"/>
  <c r="D95" i="8"/>
  <c r="I83" i="10"/>
  <c r="G92" i="10"/>
  <c r="G90" i="10"/>
  <c r="G88" i="10"/>
  <c r="G71" i="10"/>
  <c r="G77" i="10"/>
  <c r="AC91" i="5"/>
  <c r="AC88" i="5"/>
  <c r="AC79" i="5"/>
  <c r="G79" i="10"/>
  <c r="G75" i="10"/>
  <c r="G94" i="10"/>
  <c r="G78" i="10"/>
  <c r="G82" i="10"/>
  <c r="G74" i="10"/>
  <c r="G81" i="10"/>
  <c r="N95" i="5"/>
  <c r="AC74" i="5"/>
  <c r="G85" i="10"/>
  <c r="G84" i="10"/>
  <c r="G80" i="10"/>
  <c r="G87" i="10"/>
  <c r="G86" i="10"/>
  <c r="G93" i="10"/>
  <c r="B90" i="10"/>
  <c r="S83" i="10"/>
  <c r="H95" i="5"/>
  <c r="I75" i="10"/>
  <c r="I71" i="10"/>
  <c r="AC73" i="5"/>
  <c r="K83" i="10"/>
  <c r="D92" i="10"/>
  <c r="AC77" i="9"/>
  <c r="D88" i="10"/>
  <c r="D76" i="10"/>
  <c r="R95" i="5"/>
  <c r="AC76" i="5"/>
  <c r="AC77" i="5"/>
  <c r="M82" i="10"/>
  <c r="AC82" i="5"/>
  <c r="AC72" i="5"/>
  <c r="AC90" i="5"/>
  <c r="AC75" i="5"/>
  <c r="AC92" i="5"/>
  <c r="AC71" i="5"/>
  <c r="M90" i="10"/>
  <c r="AC71" i="9"/>
  <c r="AC91" i="9"/>
  <c r="AC83" i="5"/>
  <c r="AC78" i="5"/>
  <c r="AC85" i="5"/>
  <c r="AC81" i="5"/>
  <c r="AC89" i="5"/>
  <c r="AC86" i="5"/>
  <c r="AC84" i="5"/>
  <c r="AC93" i="5"/>
  <c r="K87" i="10"/>
  <c r="E95" i="5"/>
  <c r="D95" i="5"/>
  <c r="Z95" i="5"/>
  <c r="Q83" i="10"/>
  <c r="X76" i="10"/>
  <c r="X88" i="10"/>
  <c r="B74" i="10"/>
  <c r="J90" i="10"/>
  <c r="X80" i="10"/>
  <c r="E90" i="10"/>
  <c r="L76" i="10"/>
  <c r="X92" i="10"/>
  <c r="P95" i="5"/>
  <c r="AB71" i="5"/>
  <c r="T95" i="5"/>
  <c r="B95" i="5"/>
  <c r="V95" i="5"/>
  <c r="F95" i="5"/>
  <c r="U82" i="10"/>
  <c r="Q92" i="10"/>
  <c r="Q79" i="10"/>
  <c r="K81" i="10"/>
  <c r="U91" i="10"/>
  <c r="Q91" i="10"/>
  <c r="C87" i="10"/>
  <c r="K89" i="10"/>
  <c r="Q88" i="10"/>
  <c r="K79" i="10"/>
  <c r="S77" i="10"/>
  <c r="K73" i="10"/>
  <c r="S89" i="10"/>
  <c r="S73" i="10"/>
  <c r="C91" i="10"/>
  <c r="U83" i="10"/>
  <c r="U79" i="10"/>
  <c r="AB72" i="5"/>
  <c r="AB86" i="5"/>
  <c r="Q80" i="10"/>
  <c r="S79" i="10"/>
  <c r="K93" i="10"/>
  <c r="Y92" i="10"/>
  <c r="L95" i="5"/>
  <c r="P76" i="10"/>
  <c r="J74" i="10"/>
  <c r="D84" i="10"/>
  <c r="U71" i="10"/>
  <c r="I91" i="10"/>
  <c r="AA73" i="10"/>
  <c r="X95" i="5"/>
  <c r="AB92" i="5"/>
  <c r="S95" i="5"/>
  <c r="C71" i="10"/>
  <c r="AA71" i="10"/>
  <c r="D80" i="10"/>
  <c r="J95" i="5"/>
  <c r="G95" i="5"/>
  <c r="C83" i="10"/>
  <c r="I80" i="10"/>
  <c r="H72" i="10"/>
  <c r="C95" i="5"/>
  <c r="AA87" i="10"/>
  <c r="V91" i="10"/>
  <c r="V76" i="10"/>
  <c r="V92" i="10"/>
  <c r="V94" i="10"/>
  <c r="V93" i="10"/>
  <c r="V85" i="10"/>
  <c r="V71" i="10"/>
  <c r="V77" i="10"/>
  <c r="V78" i="10"/>
  <c r="V75" i="10"/>
  <c r="V80" i="10"/>
  <c r="V89" i="10"/>
  <c r="V73" i="10"/>
  <c r="V72" i="10"/>
  <c r="V88" i="10"/>
  <c r="V83" i="10"/>
  <c r="V81" i="10"/>
  <c r="V87" i="10"/>
  <c r="V84" i="10"/>
  <c r="D95" i="9"/>
  <c r="T73" i="10"/>
  <c r="T91" i="10"/>
  <c r="T94" i="10"/>
  <c r="T87" i="10"/>
  <c r="T93" i="10"/>
  <c r="T85" i="10"/>
  <c r="T86" i="10"/>
  <c r="T77" i="10"/>
  <c r="T90" i="10"/>
  <c r="T83" i="10"/>
  <c r="T75" i="10"/>
  <c r="T81" i="10"/>
  <c r="T89" i="10"/>
  <c r="T78" i="10"/>
  <c r="T80" i="10"/>
  <c r="T88" i="10"/>
  <c r="T82" i="10"/>
  <c r="T79" i="10"/>
  <c r="T74" i="10"/>
  <c r="T76" i="10"/>
  <c r="T71" i="10"/>
  <c r="E83" i="10"/>
  <c r="AB76" i="9"/>
  <c r="AB94" i="9"/>
  <c r="AB73" i="9"/>
  <c r="AB83" i="9"/>
  <c r="AB91" i="9"/>
  <c r="AB89" i="9"/>
  <c r="AB79" i="9"/>
  <c r="AB85" i="9"/>
  <c r="AB75" i="9"/>
  <c r="AB93" i="9"/>
  <c r="AB77" i="9"/>
  <c r="AB71" i="9"/>
  <c r="AB87" i="9"/>
  <c r="AB81" i="9"/>
  <c r="V95" i="9"/>
  <c r="F95" i="9"/>
  <c r="G95" i="9"/>
  <c r="L95" i="9"/>
  <c r="AC61" i="10"/>
  <c r="D65" i="11" a="1"/>
  <c r="D65" i="11" s="1"/>
  <c r="D63" i="11" a="1"/>
  <c r="D63" i="11" s="1"/>
  <c r="D41" i="11"/>
  <c r="D62" i="11" a="1"/>
  <c r="D62" i="11" s="1"/>
  <c r="D61" i="11" a="1"/>
  <c r="D61" i="11" s="1"/>
  <c r="D64" i="11" a="1"/>
  <c r="D64" i="11" s="1"/>
  <c r="G7" i="11"/>
  <c r="D38" i="11"/>
  <c r="P88" i="10"/>
  <c r="C85" i="10"/>
  <c r="E71" i="10"/>
  <c r="Y84" i="10"/>
  <c r="AB90" i="9"/>
  <c r="T95" i="9"/>
  <c r="E95" i="9"/>
  <c r="U95" i="5"/>
  <c r="P92" i="10"/>
  <c r="R82" i="10"/>
  <c r="N95" i="9"/>
  <c r="X94" i="10"/>
  <c r="X90" i="10"/>
  <c r="X81" i="10"/>
  <c r="X86" i="10"/>
  <c r="X87" i="10"/>
  <c r="X85" i="10"/>
  <c r="X74" i="10"/>
  <c r="X75" i="10"/>
  <c r="X78" i="10"/>
  <c r="X83" i="10"/>
  <c r="X82" i="10"/>
  <c r="X79" i="10"/>
  <c r="X91" i="10"/>
  <c r="X93" i="10"/>
  <c r="X89" i="10"/>
  <c r="X73" i="10"/>
  <c r="X77" i="10"/>
  <c r="X71" i="10"/>
  <c r="S75" i="10"/>
  <c r="S88" i="10"/>
  <c r="S80" i="10"/>
  <c r="S76" i="10"/>
  <c r="S84" i="10"/>
  <c r="S74" i="10"/>
  <c r="S72" i="10"/>
  <c r="S82" i="10"/>
  <c r="S86" i="10"/>
  <c r="S81" i="10"/>
  <c r="S94" i="10"/>
  <c r="S90" i="10"/>
  <c r="S85" i="10"/>
  <c r="S78" i="10"/>
  <c r="S92" i="10"/>
  <c r="S91" i="10"/>
  <c r="S87" i="10"/>
  <c r="AA83" i="10"/>
  <c r="K95" i="5"/>
  <c r="C79" i="10"/>
  <c r="M87" i="10"/>
  <c r="M78" i="10"/>
  <c r="M79" i="10"/>
  <c r="M80" i="10"/>
  <c r="M89" i="10"/>
  <c r="M94" i="10"/>
  <c r="M88" i="10"/>
  <c r="M84" i="10"/>
  <c r="M91" i="10"/>
  <c r="M73" i="10"/>
  <c r="M77" i="10"/>
  <c r="M74" i="10"/>
  <c r="M93" i="10"/>
  <c r="M72" i="10"/>
  <c r="M85" i="10"/>
  <c r="M92" i="10"/>
  <c r="M76" i="10"/>
  <c r="M81" i="10"/>
  <c r="Y95" i="9"/>
  <c r="S95" i="9"/>
  <c r="Z82" i="10"/>
  <c r="Z73" i="10"/>
  <c r="Z92" i="10"/>
  <c r="Z79" i="10"/>
  <c r="Z90" i="10"/>
  <c r="Z71" i="10"/>
  <c r="Z83" i="10"/>
  <c r="Z87" i="10"/>
  <c r="Z77" i="10"/>
  <c r="Z84" i="10"/>
  <c r="Z94" i="10"/>
  <c r="Z93" i="10"/>
  <c r="Z91" i="10"/>
  <c r="Z86" i="10"/>
  <c r="Z78" i="10"/>
  <c r="Z80" i="10"/>
  <c r="Z89" i="10"/>
  <c r="Z88" i="10"/>
  <c r="Z76" i="10"/>
  <c r="Z85" i="10"/>
  <c r="Z72" i="10"/>
  <c r="Z75" i="10"/>
  <c r="Z81" i="10"/>
  <c r="V90" i="10"/>
  <c r="B95" i="9"/>
  <c r="AA90" i="10"/>
  <c r="AA94" i="10"/>
  <c r="AA86" i="10"/>
  <c r="AA85" i="10"/>
  <c r="AA88" i="10"/>
  <c r="AA78" i="10"/>
  <c r="AA76" i="10"/>
  <c r="AA80" i="10"/>
  <c r="AA81" i="10"/>
  <c r="AA92" i="10"/>
  <c r="AA84" i="10"/>
  <c r="AA72" i="10"/>
  <c r="AA77" i="10"/>
  <c r="AA82" i="10"/>
  <c r="AA75" i="10"/>
  <c r="AA74" i="10"/>
  <c r="AA79" i="10"/>
  <c r="AA93" i="10"/>
  <c r="AC31" i="10"/>
  <c r="AC87" i="10" s="1"/>
  <c r="O81" i="10"/>
  <c r="V86" i="10"/>
  <c r="C81" i="10"/>
  <c r="U95" i="9"/>
  <c r="M95" i="9"/>
  <c r="AC81" i="9"/>
  <c r="AC88" i="9"/>
  <c r="AC80" i="9"/>
  <c r="AC94" i="9"/>
  <c r="AC72" i="9"/>
  <c r="AC82" i="9"/>
  <c r="AC84" i="9"/>
  <c r="AC86" i="9"/>
  <c r="AC92" i="9"/>
  <c r="AC76" i="9"/>
  <c r="AC74" i="9"/>
  <c r="AC78" i="9"/>
  <c r="AC90" i="9"/>
  <c r="C89" i="10"/>
  <c r="L88" i="10"/>
  <c r="L85" i="10"/>
  <c r="L93" i="10"/>
  <c r="L81" i="10"/>
  <c r="L79" i="10"/>
  <c r="L91" i="10"/>
  <c r="L94" i="10"/>
  <c r="L75" i="10"/>
  <c r="L73" i="10"/>
  <c r="L87" i="10"/>
  <c r="L90" i="10"/>
  <c r="L83" i="10"/>
  <c r="L82" i="10"/>
  <c r="L80" i="10"/>
  <c r="L84" i="10"/>
  <c r="L74" i="10"/>
  <c r="L71" i="10"/>
  <c r="L78" i="10"/>
  <c r="L89" i="10"/>
  <c r="L86" i="10"/>
  <c r="L77" i="10"/>
  <c r="E91" i="10"/>
  <c r="AC73" i="9"/>
  <c r="I72" i="10"/>
  <c r="I74" i="10"/>
  <c r="I77" i="10"/>
  <c r="I86" i="10"/>
  <c r="I78" i="10"/>
  <c r="I76" i="10"/>
  <c r="I90" i="10"/>
  <c r="I79" i="10"/>
  <c r="I93" i="10"/>
  <c r="I73" i="10"/>
  <c r="I81" i="10"/>
  <c r="I89" i="10"/>
  <c r="I87" i="10"/>
  <c r="I82" i="10"/>
  <c r="I85" i="10"/>
  <c r="I94" i="10"/>
  <c r="AB84" i="9"/>
  <c r="P84" i="10"/>
  <c r="I92" i="10"/>
  <c r="H74" i="10"/>
  <c r="H77" i="10"/>
  <c r="H81" i="10"/>
  <c r="H85" i="10"/>
  <c r="H86" i="10"/>
  <c r="H83" i="10"/>
  <c r="H89" i="10"/>
  <c r="H79" i="10"/>
  <c r="H75" i="10"/>
  <c r="H71" i="10"/>
  <c r="H91" i="10"/>
  <c r="H82" i="10"/>
  <c r="H90" i="10"/>
  <c r="H93" i="10"/>
  <c r="H78" i="10"/>
  <c r="H87" i="10"/>
  <c r="H73" i="10"/>
  <c r="H94" i="10"/>
  <c r="H76" i="10"/>
  <c r="Q95" i="5"/>
  <c r="B73" i="10"/>
  <c r="B77" i="10"/>
  <c r="B94" i="10"/>
  <c r="B93" i="10"/>
  <c r="B72" i="10"/>
  <c r="B76" i="10"/>
  <c r="B85" i="10"/>
  <c r="B84" i="10"/>
  <c r="B87" i="10"/>
  <c r="B92" i="10"/>
  <c r="B82" i="10"/>
  <c r="B81" i="10"/>
  <c r="B91" i="10"/>
  <c r="B79" i="10"/>
  <c r="B88" i="10"/>
  <c r="B71" i="10"/>
  <c r="B89" i="10"/>
  <c r="B83" i="10"/>
  <c r="B86" i="10"/>
  <c r="B80" i="10"/>
  <c r="B75" i="10"/>
  <c r="N87" i="10"/>
  <c r="N94" i="10"/>
  <c r="N93" i="10"/>
  <c r="N71" i="10"/>
  <c r="N72" i="10"/>
  <c r="N79" i="10"/>
  <c r="N84" i="10"/>
  <c r="N76" i="10"/>
  <c r="N83" i="10"/>
  <c r="N81" i="10"/>
  <c r="N88" i="10"/>
  <c r="N92" i="10"/>
  <c r="N73" i="10"/>
  <c r="N85" i="10"/>
  <c r="N78" i="10"/>
  <c r="N82" i="10"/>
  <c r="N75" i="10"/>
  <c r="N80" i="10"/>
  <c r="N90" i="10"/>
  <c r="N89" i="10"/>
  <c r="N86" i="10"/>
  <c r="N91" i="10"/>
  <c r="N77" i="10"/>
  <c r="J75" i="10"/>
  <c r="J82" i="10"/>
  <c r="J72" i="10"/>
  <c r="J77" i="10"/>
  <c r="J80" i="10"/>
  <c r="J81" i="10"/>
  <c r="J93" i="10"/>
  <c r="J94" i="10"/>
  <c r="J76" i="10"/>
  <c r="J73" i="10"/>
  <c r="J85" i="10"/>
  <c r="J92" i="10"/>
  <c r="J78" i="10"/>
  <c r="J87" i="10"/>
  <c r="J91" i="10"/>
  <c r="J79" i="10"/>
  <c r="J83" i="10"/>
  <c r="J89" i="10"/>
  <c r="J84" i="10"/>
  <c r="J71" i="10"/>
  <c r="J88" i="10"/>
  <c r="O89" i="10"/>
  <c r="E82" i="10"/>
  <c r="AB74" i="9"/>
  <c r="L92" i="10"/>
  <c r="AB88" i="9"/>
  <c r="M75" i="10"/>
  <c r="X72" i="10"/>
  <c r="U72" i="10"/>
  <c r="U81" i="10"/>
  <c r="U73" i="10"/>
  <c r="U85" i="10"/>
  <c r="U75" i="10"/>
  <c r="U94" i="10"/>
  <c r="U93" i="10"/>
  <c r="U77" i="10"/>
  <c r="U76" i="10"/>
  <c r="U92" i="10"/>
  <c r="U84" i="10"/>
  <c r="U78" i="10"/>
  <c r="U88" i="10"/>
  <c r="U89" i="10"/>
  <c r="U74" i="10"/>
  <c r="U80" i="10"/>
  <c r="U90" i="10"/>
  <c r="Q95" i="9"/>
  <c r="AA91" i="10"/>
  <c r="U87" i="10"/>
  <c r="O95" i="5"/>
  <c r="H88" i="10"/>
  <c r="V82" i="10"/>
  <c r="E81" i="10"/>
  <c r="E85" i="10"/>
  <c r="E72" i="10"/>
  <c r="E80" i="10"/>
  <c r="E84" i="10"/>
  <c r="E77" i="10"/>
  <c r="E78" i="10"/>
  <c r="E94" i="10"/>
  <c r="E88" i="10"/>
  <c r="E92" i="10"/>
  <c r="E89" i="10"/>
  <c r="E76" i="10"/>
  <c r="E74" i="10"/>
  <c r="E73" i="10"/>
  <c r="E93" i="10"/>
  <c r="E86" i="10"/>
  <c r="AA95" i="5"/>
  <c r="Y93" i="10"/>
  <c r="Y71" i="10"/>
  <c r="Y75" i="10"/>
  <c r="Y89" i="10"/>
  <c r="Y82" i="10"/>
  <c r="Y78" i="10"/>
  <c r="Y74" i="10"/>
  <c r="Y86" i="10"/>
  <c r="Y73" i="10"/>
  <c r="Y72" i="10"/>
  <c r="Y77" i="10"/>
  <c r="Y81" i="10"/>
  <c r="Y76" i="10"/>
  <c r="Y79" i="10"/>
  <c r="Y94" i="10"/>
  <c r="Y91" i="10"/>
  <c r="Y85" i="10"/>
  <c r="Y90" i="10"/>
  <c r="P86" i="10"/>
  <c r="P77" i="10"/>
  <c r="P83" i="10"/>
  <c r="P81" i="10"/>
  <c r="P75" i="10"/>
  <c r="P93" i="10"/>
  <c r="P89" i="10"/>
  <c r="P90" i="10"/>
  <c r="P79" i="10"/>
  <c r="P78" i="10"/>
  <c r="P82" i="10"/>
  <c r="P85" i="10"/>
  <c r="P71" i="10"/>
  <c r="P91" i="10"/>
  <c r="P87" i="10"/>
  <c r="P73" i="10"/>
  <c r="P74" i="10"/>
  <c r="P94" i="10"/>
  <c r="C72" i="10"/>
  <c r="C84" i="10"/>
  <c r="C86" i="10"/>
  <c r="C88" i="10"/>
  <c r="C90" i="10"/>
  <c r="C78" i="10"/>
  <c r="C74" i="10"/>
  <c r="C92" i="10"/>
  <c r="C80" i="10"/>
  <c r="C94" i="10"/>
  <c r="C82" i="10"/>
  <c r="C76" i="10"/>
  <c r="Y83" i="10"/>
  <c r="J95" i="9"/>
  <c r="C95" i="9"/>
  <c r="V79" i="10"/>
  <c r="AB94" i="5"/>
  <c r="AB74" i="5"/>
  <c r="AB77" i="5"/>
  <c r="AB76" i="5"/>
  <c r="O72" i="10"/>
  <c r="O90" i="10"/>
  <c r="O83" i="10"/>
  <c r="O92" i="10"/>
  <c r="O88" i="10"/>
  <c r="O71" i="10"/>
  <c r="O76" i="10"/>
  <c r="O79" i="10"/>
  <c r="O82" i="10"/>
  <c r="O80" i="10"/>
  <c r="O84" i="10"/>
  <c r="O77" i="10"/>
  <c r="O87" i="10"/>
  <c r="O86" i="10"/>
  <c r="O73" i="10"/>
  <c r="O75" i="10"/>
  <c r="O94" i="10"/>
  <c r="O78" i="10"/>
  <c r="O91" i="10"/>
  <c r="O74" i="10"/>
  <c r="O93" i="10"/>
  <c r="C77" i="10"/>
  <c r="V74" i="10"/>
  <c r="R95" i="9"/>
  <c r="AA95" i="9"/>
  <c r="AB86" i="9"/>
  <c r="I95" i="5"/>
  <c r="Y95" i="5"/>
  <c r="Z74" i="10"/>
  <c r="E87" i="10"/>
  <c r="C93" i="10"/>
  <c r="I84" i="10"/>
  <c r="I95" i="9"/>
  <c r="H84" i="10"/>
  <c r="AC79" i="9"/>
  <c r="R73" i="10"/>
  <c r="R91" i="10"/>
  <c r="R83" i="10"/>
  <c r="R89" i="10"/>
  <c r="R80" i="10"/>
  <c r="R88" i="10"/>
  <c r="R90" i="10"/>
  <c r="R75" i="10"/>
  <c r="R85" i="10"/>
  <c r="R72" i="10"/>
  <c r="R84" i="10"/>
  <c r="R77" i="10"/>
  <c r="R93" i="10"/>
  <c r="R78" i="10"/>
  <c r="R79" i="10"/>
  <c r="R94" i="10"/>
  <c r="R87" i="10"/>
  <c r="R71" i="10"/>
  <c r="R81" i="10"/>
  <c r="R92" i="10"/>
  <c r="R86" i="10"/>
  <c r="R76" i="10"/>
  <c r="P95" i="9"/>
  <c r="W95" i="5"/>
  <c r="T72" i="10"/>
  <c r="W80" i="10"/>
  <c r="W76" i="10"/>
  <c r="W79" i="10"/>
  <c r="W72" i="10"/>
  <c r="W71" i="10"/>
  <c r="W75" i="10"/>
  <c r="W91" i="10"/>
  <c r="W78" i="10"/>
  <c r="W94" i="10"/>
  <c r="W86" i="10"/>
  <c r="W83" i="10"/>
  <c r="W92" i="10"/>
  <c r="W87" i="10"/>
  <c r="W84" i="10"/>
  <c r="W77" i="10"/>
  <c r="W73" i="10"/>
  <c r="W88" i="10"/>
  <c r="W85" i="10"/>
  <c r="W82" i="10"/>
  <c r="W90" i="10"/>
  <c r="W74" i="10"/>
  <c r="W93" i="10"/>
  <c r="C75" i="10"/>
  <c r="Y87" i="10"/>
  <c r="O95" i="9"/>
  <c r="Q86" i="10"/>
  <c r="Q76" i="10"/>
  <c r="Q77" i="10"/>
  <c r="Q73" i="10"/>
  <c r="Q74" i="10"/>
  <c r="Q72" i="10"/>
  <c r="Q82" i="10"/>
  <c r="Q85" i="10"/>
  <c r="Q90" i="10"/>
  <c r="Q78" i="10"/>
  <c r="Q93" i="10"/>
  <c r="Q87" i="10"/>
  <c r="Q89" i="10"/>
  <c r="Q75" i="10"/>
  <c r="Q81" i="10"/>
  <c r="Q94" i="10"/>
  <c r="Q84" i="10"/>
  <c r="D75" i="10"/>
  <c r="D89" i="10"/>
  <c r="D87" i="10"/>
  <c r="D71" i="10"/>
  <c r="D91" i="10"/>
  <c r="D86" i="10"/>
  <c r="D81" i="10"/>
  <c r="D77" i="10"/>
  <c r="D73" i="10"/>
  <c r="D83" i="10"/>
  <c r="D79" i="10"/>
  <c r="D74" i="10"/>
  <c r="D93" i="10"/>
  <c r="D94" i="10"/>
  <c r="D78" i="10"/>
  <c r="D85" i="10"/>
  <c r="D82" i="10"/>
  <c r="D90" i="10"/>
  <c r="Y80" i="10"/>
  <c r="K84" i="10"/>
  <c r="K75" i="10"/>
  <c r="K88" i="10"/>
  <c r="K92" i="10"/>
  <c r="K80" i="10"/>
  <c r="K78" i="10"/>
  <c r="K76" i="10"/>
  <c r="K74" i="10"/>
  <c r="K85" i="10"/>
  <c r="K86" i="10"/>
  <c r="K82" i="10"/>
  <c r="K94" i="10"/>
  <c r="K72" i="10"/>
  <c r="K90" i="10"/>
  <c r="K91" i="10"/>
  <c r="S93" i="10"/>
  <c r="AC85" i="9"/>
  <c r="M83" i="10"/>
  <c r="K77" i="10"/>
  <c r="E75" i="10"/>
  <c r="W95" i="9"/>
  <c r="P72" i="10"/>
  <c r="M95" i="5"/>
  <c r="E38" i="11"/>
  <c r="E41" i="11"/>
  <c r="E62" i="11" a="1"/>
  <c r="E62" i="11" s="1"/>
  <c r="E64" i="11" a="1"/>
  <c r="E64" i="11" s="1"/>
  <c r="E63" i="11" a="1"/>
  <c r="E63" i="11" s="1"/>
  <c r="E65" i="11" a="1"/>
  <c r="E65" i="11" s="1"/>
  <c r="E61" i="11" a="1"/>
  <c r="E61" i="11" s="1"/>
  <c r="AB78" i="9"/>
  <c r="AC83" i="9"/>
  <c r="AC75" i="9"/>
  <c r="K95" i="9"/>
  <c r="X95" i="9"/>
  <c r="H95" i="9"/>
  <c r="H80" i="10"/>
  <c r="AB91" i="5"/>
  <c r="AB85" i="5"/>
  <c r="AB81" i="5"/>
  <c r="AB88" i="5"/>
  <c r="F72" i="10"/>
  <c r="F71" i="10"/>
  <c r="F92" i="10"/>
  <c r="F80" i="10"/>
  <c r="F83" i="10"/>
  <c r="F94" i="10"/>
  <c r="F85" i="10"/>
  <c r="F88" i="10"/>
  <c r="F73" i="10"/>
  <c r="F75" i="10"/>
  <c r="F76" i="10"/>
  <c r="F90" i="10"/>
  <c r="F74" i="10"/>
  <c r="F79" i="10"/>
  <c r="F78" i="10"/>
  <c r="F91" i="10"/>
  <c r="F89" i="10"/>
  <c r="F82" i="10"/>
  <c r="F93" i="10"/>
  <c r="F87" i="10"/>
  <c r="F81" i="10"/>
  <c r="F84" i="10"/>
  <c r="F86" i="10"/>
  <c r="AB84" i="5"/>
  <c r="AB83" i="5"/>
  <c r="AB73" i="5"/>
  <c r="AB82" i="5"/>
  <c r="AB79" i="5"/>
  <c r="AB93" i="5"/>
  <c r="AB89" i="5"/>
  <c r="AB87" i="5"/>
  <c r="AB80" i="5"/>
  <c r="AB78" i="5"/>
  <c r="AB31" i="10"/>
  <c r="AB90" i="5"/>
  <c r="AB32" i="5" l="1"/>
  <c r="D42" i="11"/>
  <c r="AC95" i="8"/>
  <c r="AC95" i="9"/>
  <c r="AB95" i="8"/>
  <c r="G95" i="10"/>
  <c r="AC95" i="5"/>
  <c r="AC79" i="10"/>
  <c r="AC90" i="10"/>
  <c r="AC88" i="10"/>
  <c r="AC80" i="10"/>
  <c r="AC93" i="10"/>
  <c r="Z95" i="10"/>
  <c r="AC82" i="10"/>
  <c r="AC86" i="10"/>
  <c r="AC84" i="10"/>
  <c r="S95" i="10"/>
  <c r="AC83" i="10"/>
  <c r="AC77" i="10"/>
  <c r="M95" i="10"/>
  <c r="I95" i="10"/>
  <c r="AA95" i="10"/>
  <c r="Q95" i="10"/>
  <c r="AB95" i="5"/>
  <c r="Y95" i="10"/>
  <c r="E42" i="11"/>
  <c r="E43" i="11"/>
  <c r="E51" i="11"/>
  <c r="AC32" i="5"/>
  <c r="E49" i="11"/>
  <c r="E47" i="11"/>
  <c r="E45" i="11"/>
  <c r="D95" i="10"/>
  <c r="B95" i="10"/>
  <c r="X95" i="10"/>
  <c r="E95" i="10"/>
  <c r="V95" i="10"/>
  <c r="W95" i="10"/>
  <c r="R95" i="10"/>
  <c r="N95" i="10"/>
  <c r="H95" i="10"/>
  <c r="L95" i="10"/>
  <c r="AC92" i="10"/>
  <c r="AC78" i="10"/>
  <c r="AC76" i="10"/>
  <c r="AC72" i="10"/>
  <c r="AC94" i="10"/>
  <c r="AC74" i="10"/>
  <c r="AC75" i="10"/>
  <c r="AC91" i="10"/>
  <c r="AC73" i="10"/>
  <c r="D45" i="11"/>
  <c r="D47" i="11"/>
  <c r="D49" i="11"/>
  <c r="D43" i="11"/>
  <c r="D51" i="11"/>
  <c r="AB95" i="9"/>
  <c r="K95" i="10"/>
  <c r="AC89" i="10"/>
  <c r="AC81" i="10"/>
  <c r="O95" i="10"/>
  <c r="C95" i="10"/>
  <c r="P95" i="10"/>
  <c r="AC85" i="10"/>
  <c r="U95" i="10"/>
  <c r="J95" i="10"/>
  <c r="AC71" i="10"/>
  <c r="E46" i="11"/>
  <c r="D46" i="11"/>
  <c r="D67" i="11"/>
  <c r="D48" i="11"/>
  <c r="AB32" i="9" s="1"/>
  <c r="D44" i="11"/>
  <c r="AB32" i="10" s="1"/>
  <c r="E67" i="11"/>
  <c r="B65" i="5"/>
  <c r="B65" i="9"/>
  <c r="E66" i="11"/>
  <c r="E48" i="11"/>
  <c r="AC32" i="9" s="1"/>
  <c r="D66" i="11"/>
  <c r="B65" i="10"/>
  <c r="B65" i="8"/>
  <c r="E44" i="11"/>
  <c r="T95" i="10"/>
  <c r="AB86" i="10"/>
  <c r="AB73" i="10"/>
  <c r="AB72" i="10"/>
  <c r="AB94" i="10"/>
  <c r="AB91" i="10"/>
  <c r="AB78" i="10"/>
  <c r="AB89" i="10"/>
  <c r="AB92" i="10"/>
  <c r="AB93" i="10"/>
  <c r="AB76" i="10"/>
  <c r="AB81" i="10"/>
  <c r="AB83" i="10"/>
  <c r="AB79" i="10"/>
  <c r="AB84" i="10"/>
  <c r="AB90" i="10"/>
  <c r="AB80" i="10"/>
  <c r="AB71" i="10"/>
  <c r="AB85" i="10"/>
  <c r="AB87" i="10"/>
  <c r="AB82" i="10"/>
  <c r="AB74" i="10"/>
  <c r="AB88" i="10"/>
  <c r="AB75" i="10"/>
  <c r="F95" i="10"/>
  <c r="AB77" i="10"/>
  <c r="AC32" i="10" l="1"/>
  <c r="E52" i="11"/>
  <c r="E53" i="11" s="1"/>
  <c r="F54" i="8"/>
  <c r="G58" i="8"/>
  <c r="Y45" i="8"/>
  <c r="J54" i="8"/>
  <c r="T43" i="8"/>
  <c r="T44" i="8"/>
  <c r="B59" i="8"/>
  <c r="J46" i="8"/>
  <c r="H48" i="8"/>
  <c r="I57" i="8"/>
  <c r="G54" i="8"/>
  <c r="Y56" i="8"/>
  <c r="K48" i="8"/>
  <c r="R43" i="8"/>
  <c r="K53" i="8"/>
  <c r="P59" i="8"/>
  <c r="D54" i="8"/>
  <c r="N56" i="8"/>
  <c r="R42" i="8"/>
  <c r="U47" i="8"/>
  <c r="W39" i="8"/>
  <c r="AA46" i="8"/>
  <c r="P57" i="8"/>
  <c r="Q50" i="8"/>
  <c r="Y57" i="8"/>
  <c r="W56" i="8"/>
  <c r="U49" i="8"/>
  <c r="S50" i="8"/>
  <c r="T42" i="8"/>
  <c r="O44" i="8"/>
  <c r="W47" i="8"/>
  <c r="F44" i="8"/>
  <c r="S57" i="8"/>
  <c r="X56" i="8"/>
  <c r="H59" i="8"/>
  <c r="P45" i="8"/>
  <c r="Y47" i="8"/>
  <c r="G57" i="8"/>
  <c r="N48" i="8"/>
  <c r="I53" i="8"/>
  <c r="E46" i="8"/>
  <c r="Y41" i="8"/>
  <c r="S41" i="8"/>
  <c r="AA44" i="8"/>
  <c r="J55" i="8"/>
  <c r="F56" i="8"/>
  <c r="N41" i="8"/>
  <c r="W41" i="8"/>
  <c r="R44" i="8"/>
  <c r="T58" i="8"/>
  <c r="Q39" i="8"/>
  <c r="R56" i="8"/>
  <c r="P42" i="8"/>
  <c r="U53" i="8"/>
  <c r="S49" i="8"/>
  <c r="H43" i="8"/>
  <c r="M57" i="8"/>
  <c r="Z44" i="8"/>
  <c r="H53" i="8"/>
  <c r="J49" i="8"/>
  <c r="T50" i="8"/>
  <c r="Z45" i="8"/>
  <c r="N58" i="8"/>
  <c r="Z46" i="8"/>
  <c r="X46" i="8"/>
  <c r="U40" i="8"/>
  <c r="E50" i="8"/>
  <c r="Q54" i="8"/>
  <c r="R50" i="8"/>
  <c r="G59" i="8"/>
  <c r="Z43" i="8"/>
  <c r="R48" i="8"/>
  <c r="B56" i="8"/>
  <c r="U57" i="8"/>
  <c r="O53" i="8"/>
  <c r="V51" i="8"/>
  <c r="C49" i="8"/>
  <c r="F47" i="8"/>
  <c r="P50" i="8"/>
  <c r="T53" i="8"/>
  <c r="W43" i="8"/>
  <c r="S51" i="8"/>
  <c r="X43" i="8"/>
  <c r="Y39" i="8"/>
  <c r="M39" i="8"/>
  <c r="P53" i="8"/>
  <c r="E49" i="8"/>
  <c r="T54" i="8"/>
  <c r="Z40" i="8"/>
  <c r="S40" i="8"/>
  <c r="Q53" i="8"/>
  <c r="L53" i="8"/>
  <c r="E43" i="8"/>
  <c r="E45" i="8"/>
  <c r="K45" i="8"/>
  <c r="Y48" i="8"/>
  <c r="S48" i="8"/>
  <c r="Z55" i="8"/>
  <c r="I52" i="8"/>
  <c r="D51" i="8"/>
  <c r="H50" i="8"/>
  <c r="E55" i="8"/>
  <c r="O59" i="8"/>
  <c r="J57" i="8"/>
  <c r="B39" i="8"/>
  <c r="B46" i="8"/>
  <c r="R54" i="8"/>
  <c r="K50" i="8"/>
  <c r="C51" i="8"/>
  <c r="Z41" i="8"/>
  <c r="Q46" i="8"/>
  <c r="Q45" i="8"/>
  <c r="F39" i="8"/>
  <c r="L49" i="8"/>
  <c r="E40" i="8"/>
  <c r="AA47" i="8"/>
  <c r="T57" i="8"/>
  <c r="E47" i="8"/>
  <c r="G45" i="8"/>
  <c r="AA59" i="8"/>
  <c r="O40" i="8"/>
  <c r="P48" i="8"/>
  <c r="K56" i="8"/>
  <c r="W54" i="8"/>
  <c r="C47" i="8"/>
  <c r="D49" i="8"/>
  <c r="O42" i="8"/>
  <c r="Y59" i="8"/>
  <c r="I42" i="8"/>
  <c r="Z47" i="8"/>
  <c r="Z56" i="8"/>
  <c r="O48" i="8"/>
  <c r="K39" i="8"/>
  <c r="F52" i="8"/>
  <c r="AA43" i="8"/>
  <c r="N57" i="8"/>
  <c r="M58" i="8"/>
  <c r="S55" i="8"/>
  <c r="Y46" i="8"/>
  <c r="C48" i="8"/>
  <c r="L57" i="8"/>
  <c r="U48" i="8"/>
  <c r="E56" i="8"/>
  <c r="E57" i="8"/>
  <c r="H45" i="8"/>
  <c r="I47" i="8"/>
  <c r="C44" i="8"/>
  <c r="G48" i="8"/>
  <c r="Z58" i="8"/>
  <c r="P58" i="8"/>
  <c r="G50" i="8"/>
  <c r="M40" i="8"/>
  <c r="K58" i="8"/>
  <c r="L59" i="8"/>
  <c r="G51" i="8"/>
  <c r="E59" i="8"/>
  <c r="P46" i="8"/>
  <c r="AA50" i="8"/>
  <c r="Y55" i="8"/>
  <c r="R58" i="8"/>
  <c r="L46" i="8"/>
  <c r="C43" i="8"/>
  <c r="N46" i="8"/>
  <c r="H46" i="8"/>
  <c r="M49" i="8"/>
  <c r="M42" i="8"/>
  <c r="R57" i="8"/>
  <c r="F40" i="8"/>
  <c r="L48" i="8"/>
  <c r="P52" i="8"/>
  <c r="L50" i="8"/>
  <c r="T51" i="8"/>
  <c r="I54" i="8"/>
  <c r="X54" i="8"/>
  <c r="H51" i="8"/>
  <c r="B40" i="8"/>
  <c r="Z59" i="8"/>
  <c r="H52" i="8"/>
  <c r="AA57" i="8"/>
  <c r="J43" i="8"/>
  <c r="M46" i="8"/>
  <c r="M54" i="8"/>
  <c r="H57" i="8"/>
  <c r="Z49" i="8"/>
  <c r="AA54" i="8"/>
  <c r="I50" i="8"/>
  <c r="T45" i="8"/>
  <c r="I43" i="8"/>
  <c r="F46" i="8"/>
  <c r="D56" i="8"/>
  <c r="H54" i="8"/>
  <c r="Z51" i="8"/>
  <c r="F43" i="8"/>
  <c r="B57" i="8"/>
  <c r="I46" i="8"/>
  <c r="Y52" i="8"/>
  <c r="N54" i="8"/>
  <c r="Q43" i="8"/>
  <c r="T40" i="8"/>
  <c r="L52" i="8"/>
  <c r="E53" i="8"/>
  <c r="N49" i="8"/>
  <c r="G49" i="8"/>
  <c r="U58" i="8"/>
  <c r="C40" i="8"/>
  <c r="V56" i="8"/>
  <c r="D43" i="8"/>
  <c r="AA42" i="8"/>
  <c r="V58" i="8"/>
  <c r="X53" i="8"/>
  <c r="AA40" i="8"/>
  <c r="S43" i="8"/>
  <c r="R41" i="8"/>
  <c r="G39" i="8"/>
  <c r="B52" i="8"/>
  <c r="K54" i="8"/>
  <c r="V54" i="8"/>
  <c r="Q51" i="8"/>
  <c r="P56" i="8"/>
  <c r="P41" i="8"/>
  <c r="O50" i="8"/>
  <c r="Z53" i="8"/>
  <c r="B54" i="8"/>
  <c r="AA52" i="8"/>
  <c r="Q47" i="8"/>
  <c r="AA45" i="8"/>
  <c r="K51" i="8"/>
  <c r="I49" i="8"/>
  <c r="H41" i="8"/>
  <c r="V44" i="8"/>
  <c r="J53" i="8"/>
  <c r="P44" i="8"/>
  <c r="U50" i="8"/>
  <c r="Z48" i="8"/>
  <c r="Y53" i="8"/>
  <c r="F48" i="8"/>
  <c r="M45" i="8"/>
  <c r="AA51" i="8"/>
  <c r="C41" i="8"/>
  <c r="Z57" i="8"/>
  <c r="R40" i="8"/>
  <c r="G56" i="8"/>
  <c r="N59" i="8"/>
  <c r="V46" i="8"/>
  <c r="N47" i="8"/>
  <c r="G41" i="8"/>
  <c r="I41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T52" i="8"/>
  <c r="Q56" i="8"/>
  <c r="S54" i="8"/>
  <c r="V55" i="8"/>
  <c r="V52" i="8"/>
  <c r="V53" i="8"/>
  <c r="P39" i="8"/>
  <c r="O57" i="8"/>
  <c r="J51" i="8"/>
  <c r="X39" i="8"/>
  <c r="S52" i="8"/>
  <c r="AA53" i="8"/>
  <c r="R53" i="8"/>
  <c r="T46" i="8"/>
  <c r="K55" i="8"/>
  <c r="C53" i="8"/>
  <c r="H39" i="8"/>
  <c r="N51" i="8"/>
  <c r="M53" i="8"/>
  <c r="V41" i="8"/>
  <c r="X59" i="8"/>
  <c r="R47" i="8"/>
  <c r="I44" i="8"/>
  <c r="D47" i="8"/>
  <c r="T48" i="8"/>
  <c r="P40" i="8"/>
  <c r="T59" i="8"/>
  <c r="J59" i="8"/>
  <c r="Z39" i="8"/>
  <c r="E52" i="8"/>
  <c r="P47" i="8"/>
  <c r="J39" i="8"/>
  <c r="X45" i="8"/>
  <c r="P54" i="8"/>
  <c r="R45" i="8"/>
  <c r="D42" i="8"/>
  <c r="O45" i="8"/>
  <c r="AA55" i="8"/>
  <c r="X57" i="8"/>
  <c r="M44" i="8"/>
  <c r="V47" i="8"/>
  <c r="T56" i="8"/>
  <c r="S45" i="8"/>
  <c r="V50" i="8"/>
  <c r="I51" i="8"/>
  <c r="V42" i="8"/>
  <c r="K42" i="8"/>
  <c r="K44" i="8"/>
  <c r="R55" i="8"/>
  <c r="L47" i="8"/>
  <c r="J58" i="8"/>
  <c r="D58" i="8"/>
  <c r="L54" i="8"/>
  <c r="B53" i="8"/>
  <c r="H58" i="8"/>
  <c r="O47" i="8"/>
  <c r="E54" i="8"/>
  <c r="K57" i="8"/>
  <c r="W44" i="8"/>
  <c r="Q41" i="8"/>
  <c r="F59" i="8"/>
  <c r="I55" i="8"/>
  <c r="AA39" i="8"/>
  <c r="L43" i="8"/>
  <c r="H42" i="8"/>
  <c r="D48" i="8"/>
  <c r="Q59" i="8"/>
  <c r="J44" i="8"/>
  <c r="D44" i="8"/>
  <c r="O55" i="8"/>
  <c r="W50" i="8"/>
  <c r="S39" i="8"/>
  <c r="H49" i="8"/>
  <c r="W51" i="8"/>
  <c r="B45" i="8"/>
  <c r="Y58" i="8"/>
  <c r="U55" i="8"/>
  <c r="K52" i="8"/>
  <c r="J47" i="8"/>
  <c r="D55" i="8"/>
  <c r="AA58" i="8"/>
  <c r="X52" i="8"/>
  <c r="Q44" i="8"/>
  <c r="L56" i="8"/>
  <c r="V39" i="8"/>
  <c r="W48" i="8"/>
  <c r="G47" i="8"/>
  <c r="W53" i="8"/>
  <c r="X50" i="8"/>
  <c r="X41" i="8"/>
  <c r="R46" i="8"/>
  <c r="N39" i="8"/>
  <c r="V45" i="8"/>
  <c r="C56" i="8"/>
  <c r="X51" i="8"/>
  <c r="K41" i="8"/>
  <c r="W49" i="8"/>
  <c r="U59" i="8"/>
  <c r="C52" i="8"/>
  <c r="Q52" i="8"/>
  <c r="Q58" i="8"/>
  <c r="Z54" i="8"/>
  <c r="E41" i="8"/>
  <c r="B51" i="8"/>
  <c r="U56" i="8"/>
  <c r="B43" i="8"/>
  <c r="E58" i="8"/>
  <c r="K49" i="8"/>
  <c r="R49" i="8"/>
  <c r="W55" i="8"/>
  <c r="M52" i="8"/>
  <c r="D45" i="8"/>
  <c r="L42" i="8"/>
  <c r="T4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Y43" i="8"/>
  <c r="S53" i="8"/>
  <c r="R51" i="8"/>
  <c r="C57" i="8"/>
  <c r="P51" i="8"/>
  <c r="E44" i="8"/>
  <c r="D50" i="8"/>
  <c r="N45" i="8"/>
  <c r="U52" i="8"/>
  <c r="V40" i="8"/>
  <c r="B58" i="8"/>
  <c r="I48" i="8"/>
  <c r="X48" i="8"/>
  <c r="S56" i="8"/>
  <c r="U45" i="8"/>
  <c r="G46" i="8"/>
  <c r="H40" i="8"/>
  <c r="E39" i="8"/>
  <c r="M48" i="8"/>
  <c r="X47" i="8"/>
  <c r="F58" i="8"/>
  <c r="Z52" i="8"/>
  <c r="J40" i="8"/>
  <c r="N42" i="8"/>
  <c r="U43" i="8"/>
  <c r="B42" i="8"/>
  <c r="S46" i="8"/>
  <c r="O58" i="8"/>
  <c r="D39" i="8"/>
  <c r="O39" i="8"/>
  <c r="J42" i="8"/>
  <c r="K43" i="8"/>
  <c r="C58" i="8"/>
  <c r="F57" i="8"/>
  <c r="U42" i="8"/>
  <c r="G55" i="8"/>
  <c r="C54" i="8"/>
  <c r="B48" i="8"/>
  <c r="G44" i="8"/>
  <c r="J45" i="8"/>
  <c r="Y44" i="8"/>
  <c r="I56" i="8"/>
  <c r="D57" i="8"/>
  <c r="I45" i="8"/>
  <c r="J41" i="8"/>
  <c r="F50" i="8"/>
  <c r="X55" i="8"/>
  <c r="W42" i="8"/>
  <c r="J56" i="8"/>
  <c r="C46" i="8"/>
  <c r="Q40" i="8"/>
  <c r="X58" i="8"/>
  <c r="L41" i="8"/>
  <c r="B50" i="8"/>
  <c r="L55" i="8"/>
  <c r="Q42" i="8"/>
  <c r="O54" i="8"/>
  <c r="H47" i="8"/>
  <c r="N52" i="8"/>
  <c r="S58" i="8"/>
  <c r="N53" i="8"/>
  <c r="K40" i="8"/>
  <c r="W59" i="8"/>
  <c r="P49" i="8"/>
  <c r="M41" i="8"/>
  <c r="S59" i="8"/>
  <c r="X40" i="8"/>
  <c r="K47" i="8"/>
  <c r="K59" i="8"/>
  <c r="Y49" i="8"/>
  <c r="H56" i="8"/>
  <c r="P43" i="8"/>
  <c r="M56" i="8"/>
  <c r="F41" i="8"/>
  <c r="C42" i="8"/>
  <c r="J50" i="8"/>
  <c r="U54" i="8"/>
  <c r="D52" i="8"/>
  <c r="Y50" i="8"/>
  <c r="M47" i="8"/>
  <c r="B49" i="8"/>
  <c r="M50" i="8"/>
  <c r="F55" i="8"/>
  <c r="H55" i="8"/>
  <c r="S44" i="8"/>
  <c r="V48" i="8"/>
  <c r="D46" i="8"/>
  <c r="W52" i="8"/>
  <c r="Q48" i="8"/>
  <c r="S47" i="8"/>
  <c r="J48" i="8"/>
  <c r="M43" i="8"/>
  <c r="H44" i="8"/>
  <c r="L58" i="8"/>
  <c r="C50" i="8"/>
  <c r="D53" i="8"/>
  <c r="D59" i="8"/>
  <c r="O51" i="8"/>
  <c r="E48" i="8"/>
  <c r="M51" i="8"/>
  <c r="B44" i="8"/>
  <c r="D40" i="8"/>
  <c r="O46" i="8"/>
  <c r="Q49" i="8"/>
  <c r="AA41" i="8"/>
  <c r="L45" i="8"/>
  <c r="G53" i="8"/>
  <c r="L44" i="8"/>
  <c r="G43" i="8"/>
  <c r="C55" i="8"/>
  <c r="T39" i="8"/>
  <c r="C45" i="8"/>
  <c r="T55" i="8"/>
  <c r="X49" i="8"/>
  <c r="Q57" i="8"/>
  <c r="M59" i="8"/>
  <c r="W45" i="8"/>
  <c r="V59" i="8"/>
  <c r="I39" i="8"/>
  <c r="E42" i="8"/>
  <c r="U44" i="8"/>
  <c r="N43" i="8"/>
  <c r="F51" i="8"/>
  <c r="L51" i="8"/>
  <c r="L39" i="8"/>
  <c r="F45" i="8"/>
  <c r="V43" i="8"/>
  <c r="P55" i="8"/>
  <c r="O52" i="8"/>
  <c r="X44" i="8"/>
  <c r="K46" i="8"/>
  <c r="B47" i="8"/>
  <c r="J52" i="8"/>
  <c r="B41" i="8"/>
  <c r="R59" i="8"/>
  <c r="Z42" i="8"/>
  <c r="G42" i="8"/>
  <c r="E51" i="8"/>
  <c r="N40" i="8"/>
  <c r="D52" i="11"/>
  <c r="D53" i="11" s="1"/>
  <c r="E50" i="11"/>
  <c r="AC32" i="8"/>
  <c r="I46" i="5"/>
  <c r="AA40" i="5"/>
  <c r="Z40" i="5"/>
  <c r="O42" i="5"/>
  <c r="R47" i="5"/>
  <c r="L58" i="5"/>
  <c r="D45" i="5"/>
  <c r="Q56" i="5"/>
  <c r="V48" i="5"/>
  <c r="X56" i="5"/>
  <c r="S55" i="5"/>
  <c r="W51" i="5"/>
  <c r="Z55" i="5"/>
  <c r="P47" i="5"/>
  <c r="W48" i="5"/>
  <c r="K60" i="5"/>
  <c r="J53" i="5"/>
  <c r="T45" i="5"/>
  <c r="B55" i="5"/>
  <c r="F41" i="5"/>
  <c r="R45" i="5"/>
  <c r="U50" i="5"/>
  <c r="T43" i="5"/>
  <c r="R56" i="5"/>
  <c r="F59" i="5"/>
  <c r="T47" i="5"/>
  <c r="M59" i="5"/>
  <c r="J55" i="5"/>
  <c r="H43" i="5"/>
  <c r="Q59" i="5"/>
  <c r="Q44" i="5"/>
  <c r="M43" i="5"/>
  <c r="AA46" i="5"/>
  <c r="L48" i="5"/>
  <c r="K55" i="5"/>
  <c r="U45" i="5"/>
  <c r="Z42" i="5"/>
  <c r="Q43" i="5"/>
  <c r="S57" i="5"/>
  <c r="O50" i="5"/>
  <c r="W58" i="5"/>
  <c r="B44" i="5"/>
  <c r="N42" i="5"/>
  <c r="C44" i="5"/>
  <c r="R44" i="5"/>
  <c r="Y60" i="5"/>
  <c r="Y55" i="5"/>
  <c r="U59" i="5"/>
  <c r="Q40" i="5"/>
  <c r="Q51" i="5"/>
  <c r="Q58" i="5"/>
  <c r="X55" i="5"/>
  <c r="M58" i="5"/>
  <c r="C43" i="5"/>
  <c r="P51" i="5"/>
  <c r="B46" i="5"/>
  <c r="O58" i="5"/>
  <c r="M46" i="5"/>
  <c r="R53" i="5"/>
  <c r="C42" i="5"/>
  <c r="X40" i="5"/>
  <c r="M44" i="5"/>
  <c r="W45" i="5"/>
  <c r="G59" i="5"/>
  <c r="J48" i="5"/>
  <c r="F46" i="5"/>
  <c r="V46" i="5"/>
  <c r="L43" i="5"/>
  <c r="I56" i="5"/>
  <c r="V40" i="5"/>
  <c r="E43" i="5"/>
  <c r="Q47" i="5"/>
  <c r="Q46" i="5"/>
  <c r="G47" i="5"/>
  <c r="T58" i="5"/>
  <c r="E59" i="5"/>
  <c r="B54" i="5"/>
  <c r="P43" i="5"/>
  <c r="H42" i="5"/>
  <c r="O43" i="5"/>
  <c r="Q45" i="5"/>
  <c r="U52" i="5"/>
  <c r="P54" i="5"/>
  <c r="C56" i="5"/>
  <c r="X43" i="5"/>
  <c r="N40" i="5"/>
  <c r="I50" i="5"/>
  <c r="H41" i="5"/>
  <c r="X59" i="5"/>
  <c r="O40" i="5"/>
  <c r="X41" i="5"/>
  <c r="I43" i="5"/>
  <c r="M47" i="5"/>
  <c r="X50" i="5"/>
  <c r="K49" i="5"/>
  <c r="AA49" i="5"/>
  <c r="H47" i="5"/>
  <c r="B47" i="5"/>
  <c r="P46" i="5"/>
  <c r="V50" i="5"/>
  <c r="I55" i="5"/>
  <c r="F49" i="5"/>
  <c r="U49" i="5"/>
  <c r="B60" i="5"/>
  <c r="G44" i="5"/>
  <c r="I42" i="5"/>
  <c r="E46" i="5"/>
  <c r="I49" i="5"/>
  <c r="K57" i="5"/>
  <c r="V54" i="5"/>
  <c r="V45" i="5"/>
  <c r="G50" i="5"/>
  <c r="F58" i="5"/>
  <c r="Z54" i="5"/>
  <c r="N51" i="5"/>
  <c r="T60" i="5"/>
  <c r="S41" i="5"/>
  <c r="M48" i="5"/>
  <c r="AA45" i="5"/>
  <c r="P49" i="5"/>
  <c r="Z50" i="5"/>
  <c r="F52" i="5"/>
  <c r="G43" i="5"/>
  <c r="L40" i="5"/>
  <c r="C41" i="5"/>
  <c r="N54" i="5"/>
  <c r="L45" i="5"/>
  <c r="D53" i="5"/>
  <c r="D58" i="5"/>
  <c r="G40" i="5"/>
  <c r="J41" i="5"/>
  <c r="D42" i="5"/>
  <c r="O54" i="5"/>
  <c r="T52" i="5"/>
  <c r="G57" i="5"/>
  <c r="L60" i="5"/>
  <c r="AA58" i="5"/>
  <c r="C57" i="5"/>
  <c r="L55" i="5"/>
  <c r="Z57" i="5"/>
  <c r="O60" i="5"/>
  <c r="G52" i="5"/>
  <c r="Q54" i="5"/>
  <c r="W57" i="5"/>
  <c r="E42" i="5"/>
  <c r="S60" i="5"/>
  <c r="F50" i="5"/>
  <c r="L49" i="5"/>
  <c r="M57" i="5"/>
  <c r="R57" i="5"/>
  <c r="V53" i="5"/>
  <c r="S49" i="5"/>
  <c r="T48" i="5"/>
  <c r="Z59" i="5"/>
  <c r="Y53" i="5"/>
  <c r="R49" i="5"/>
  <c r="C52" i="5"/>
  <c r="H45" i="5"/>
  <c r="Z45" i="5"/>
  <c r="N43" i="5"/>
  <c r="T53" i="5"/>
  <c r="L59" i="5"/>
  <c r="M51" i="5"/>
  <c r="T55" i="5"/>
  <c r="D59" i="5"/>
  <c r="B59" i="5"/>
  <c r="S42" i="5"/>
  <c r="S43" i="5"/>
  <c r="J47" i="5"/>
  <c r="J60" i="5"/>
  <c r="T40" i="5"/>
  <c r="P52" i="5"/>
  <c r="M50" i="5"/>
  <c r="S51" i="5"/>
  <c r="Q50" i="5"/>
  <c r="J52" i="5"/>
  <c r="C48" i="5"/>
  <c r="D50" i="5"/>
  <c r="Q48" i="5"/>
  <c r="P41" i="5"/>
  <c r="E48" i="5"/>
  <c r="R48" i="5"/>
  <c r="E50" i="5"/>
  <c r="U53" i="5"/>
  <c r="AA47" i="5"/>
  <c r="AA41" i="5"/>
  <c r="O56" i="5"/>
  <c r="I53" i="5"/>
  <c r="V42" i="5"/>
  <c r="L52" i="5"/>
  <c r="O46" i="5"/>
  <c r="X52" i="5"/>
  <c r="T56" i="5"/>
  <c r="T46" i="5"/>
  <c r="Q41" i="5"/>
  <c r="R46" i="5"/>
  <c r="L46" i="5"/>
  <c r="M60" i="5"/>
  <c r="K51" i="5"/>
  <c r="S59" i="5"/>
  <c r="Y50" i="5"/>
  <c r="B48" i="5"/>
  <c r="Z56" i="5"/>
  <c r="G45" i="5"/>
  <c r="B52" i="5"/>
  <c r="I40" i="5"/>
  <c r="F47" i="5"/>
  <c r="W52" i="5"/>
  <c r="X46" i="5"/>
  <c r="S56" i="5"/>
  <c r="O48" i="5"/>
  <c r="U54" i="5"/>
  <c r="U57" i="5"/>
  <c r="F57" i="5"/>
  <c r="K40" i="5"/>
  <c r="S44" i="5"/>
  <c r="AA55" i="5"/>
  <c r="Z58" i="5"/>
  <c r="Y54" i="5"/>
  <c r="O55" i="5"/>
  <c r="K59" i="5"/>
  <c r="K42" i="5"/>
  <c r="B49" i="5"/>
  <c r="I54" i="5"/>
  <c r="X54" i="5"/>
  <c r="C45" i="5"/>
  <c r="F53" i="5"/>
  <c r="J49" i="5"/>
  <c r="H51" i="5"/>
  <c r="X42" i="5"/>
  <c r="D40" i="5"/>
  <c r="H52" i="5"/>
  <c r="L41" i="5"/>
  <c r="G54" i="5"/>
  <c r="T50" i="5"/>
  <c r="E55" i="5"/>
  <c r="G55" i="5"/>
  <c r="F60" i="5"/>
  <c r="P58" i="5"/>
  <c r="U42" i="5"/>
  <c r="W40" i="5"/>
  <c r="K58" i="5"/>
  <c r="W56" i="5"/>
  <c r="H48" i="5"/>
  <c r="O52" i="5"/>
  <c r="Y43" i="5"/>
  <c r="I59" i="5"/>
  <c r="V52" i="5"/>
  <c r="J43" i="5"/>
  <c r="B57" i="5"/>
  <c r="J42" i="5"/>
  <c r="R52" i="5"/>
  <c r="Q57" i="5"/>
  <c r="B56" i="5"/>
  <c r="X47" i="5"/>
  <c r="K53" i="5"/>
  <c r="R41" i="5"/>
  <c r="R59" i="5"/>
  <c r="R60" i="5"/>
  <c r="I44" i="5"/>
  <c r="K56" i="5"/>
  <c r="P50" i="5"/>
  <c r="U41" i="5"/>
  <c r="F42" i="5"/>
  <c r="K48" i="5"/>
  <c r="N53" i="5"/>
  <c r="J57" i="5"/>
  <c r="T59" i="5"/>
  <c r="L56" i="5"/>
  <c r="M53" i="5"/>
  <c r="W53" i="5"/>
  <c r="W47" i="5"/>
  <c r="M54" i="5"/>
  <c r="T51" i="5"/>
  <c r="W41" i="5"/>
  <c r="N45" i="5"/>
  <c r="S48" i="5"/>
  <c r="V57" i="5"/>
  <c r="T49" i="5"/>
  <c r="Z43" i="5"/>
  <c r="D47" i="5"/>
  <c r="C55" i="5"/>
  <c r="X44" i="5"/>
  <c r="AA52" i="5"/>
  <c r="I58" i="5"/>
  <c r="O45" i="5"/>
  <c r="P56" i="5"/>
  <c r="P59" i="5"/>
  <c r="J56" i="5"/>
  <c r="E53" i="5"/>
  <c r="P44" i="5"/>
  <c r="K41" i="5"/>
  <c r="M55" i="5"/>
  <c r="E41" i="5"/>
  <c r="I52" i="5"/>
  <c r="I51" i="5"/>
  <c r="U56" i="5"/>
  <c r="T44" i="5"/>
  <c r="P60" i="5"/>
  <c r="J40" i="5"/>
  <c r="V60" i="5"/>
  <c r="L54" i="5"/>
  <c r="C49" i="5"/>
  <c r="Y48" i="5"/>
  <c r="Q55" i="5"/>
  <c r="AA48" i="5"/>
  <c r="E54" i="5"/>
  <c r="C47" i="5"/>
  <c r="M45" i="5"/>
  <c r="D43" i="5"/>
  <c r="L51" i="5"/>
  <c r="D41" i="5"/>
  <c r="N56" i="5"/>
  <c r="H50" i="5"/>
  <c r="E56" i="5"/>
  <c r="Z60" i="5"/>
  <c r="D49" i="5"/>
  <c r="Y57" i="5"/>
  <c r="O44" i="5"/>
  <c r="O47" i="5"/>
  <c r="Y46" i="5"/>
  <c r="N52" i="5"/>
  <c r="K50" i="5"/>
  <c r="Y51" i="5"/>
  <c r="N57" i="5"/>
  <c r="E58" i="5"/>
  <c r="G58" i="5"/>
  <c r="Z51" i="5"/>
  <c r="F55" i="5"/>
  <c r="U60" i="5"/>
  <c r="D48" i="5"/>
  <c r="E44" i="5"/>
  <c r="U43" i="5"/>
  <c r="Y42" i="5"/>
  <c r="Q52" i="5"/>
  <c r="AA42" i="5"/>
  <c r="N41" i="5"/>
  <c r="X58" i="5"/>
  <c r="H55" i="5"/>
  <c r="I48" i="5"/>
  <c r="W50" i="5"/>
  <c r="Y47" i="5"/>
  <c r="I57" i="5"/>
  <c r="W43" i="5"/>
  <c r="H40" i="5"/>
  <c r="P53" i="5"/>
  <c r="D54" i="5"/>
  <c r="Z41" i="5"/>
  <c r="Z44" i="5"/>
  <c r="K44" i="5"/>
  <c r="Y49" i="5"/>
  <c r="Y52" i="5"/>
  <c r="H60" i="5"/>
  <c r="G42" i="5"/>
  <c r="U44" i="5"/>
  <c r="K43" i="5"/>
  <c r="K52" i="5"/>
  <c r="R55" i="5"/>
  <c r="T42" i="5"/>
  <c r="R50" i="5"/>
  <c r="S46" i="5"/>
  <c r="X48" i="5"/>
  <c r="Z49" i="5"/>
  <c r="T57" i="5"/>
  <c r="W46" i="5"/>
  <c r="R43" i="5"/>
  <c r="E47" i="5"/>
  <c r="B41" i="5"/>
  <c r="F45" i="5"/>
  <c r="J44" i="5"/>
  <c r="Y40" i="5"/>
  <c r="C40" i="5"/>
  <c r="O51" i="5"/>
  <c r="D44" i="5"/>
  <c r="L57" i="5"/>
  <c r="Q49" i="5"/>
  <c r="V58" i="5"/>
  <c r="L42" i="5"/>
  <c r="V41" i="5"/>
  <c r="K47" i="5"/>
  <c r="N55" i="5"/>
  <c r="J45" i="5"/>
  <c r="F51" i="5"/>
  <c r="M52" i="5"/>
  <c r="H54" i="5"/>
  <c r="P55" i="5"/>
  <c r="E60" i="5"/>
  <c r="Y45" i="5"/>
  <c r="G53" i="5"/>
  <c r="H49" i="5"/>
  <c r="AA53" i="5"/>
  <c r="D55" i="5"/>
  <c r="L44" i="5"/>
  <c r="C50" i="5"/>
  <c r="G46" i="5"/>
  <c r="B53" i="5"/>
  <c r="AA57" i="5"/>
  <c r="AA44" i="5"/>
  <c r="F48" i="5"/>
  <c r="I41" i="5"/>
  <c r="E57" i="5"/>
  <c r="B40" i="5"/>
  <c r="N49" i="5"/>
  <c r="V47" i="5"/>
  <c r="D51" i="5"/>
  <c r="L47" i="5"/>
  <c r="P57" i="5"/>
  <c r="P40" i="5"/>
  <c r="Y58" i="5"/>
  <c r="M42" i="5"/>
  <c r="AA50" i="5"/>
  <c r="Q42" i="5"/>
  <c r="J50" i="5"/>
  <c r="K46" i="5"/>
  <c r="G51" i="5"/>
  <c r="O41" i="5"/>
  <c r="S58" i="5"/>
  <c r="Y41" i="5"/>
  <c r="V56" i="5"/>
  <c r="Z52" i="5"/>
  <c r="Y44" i="5"/>
  <c r="D46" i="5"/>
  <c r="B45" i="5"/>
  <c r="T54" i="5"/>
  <c r="D56" i="5"/>
  <c r="AA56" i="5"/>
  <c r="N48" i="5"/>
  <c r="G60" i="5"/>
  <c r="X53" i="5"/>
  <c r="F43" i="5"/>
  <c r="O57" i="5"/>
  <c r="E52" i="5"/>
  <c r="U46" i="5"/>
  <c r="X49" i="5"/>
  <c r="N59" i="5"/>
  <c r="B51" i="5"/>
  <c r="S52" i="5"/>
  <c r="W59" i="5"/>
  <c r="H56" i="5"/>
  <c r="C58" i="5"/>
  <c r="G41" i="5"/>
  <c r="U55" i="5"/>
  <c r="Z46" i="5"/>
  <c r="AA51" i="5"/>
  <c r="L53" i="5"/>
  <c r="R58" i="5"/>
  <c r="X51" i="5"/>
  <c r="J54" i="5"/>
  <c r="L50" i="5"/>
  <c r="I60" i="5"/>
  <c r="I45" i="5"/>
  <c r="C60" i="5"/>
  <c r="AA54" i="5"/>
  <c r="E49" i="5"/>
  <c r="B42" i="5"/>
  <c r="AA60" i="5"/>
  <c r="H46" i="5"/>
  <c r="U40" i="5"/>
  <c r="V49" i="5"/>
  <c r="V43" i="5"/>
  <c r="H44" i="5"/>
  <c r="S53" i="5"/>
  <c r="Q60" i="5"/>
  <c r="N58" i="5"/>
  <c r="J58" i="5"/>
  <c r="O49" i="5"/>
  <c r="H58" i="5"/>
  <c r="K45" i="5"/>
  <c r="W54" i="5"/>
  <c r="E45" i="5"/>
  <c r="J46" i="5"/>
  <c r="F56" i="5"/>
  <c r="S50" i="5"/>
  <c r="O59" i="5"/>
  <c r="G49" i="5"/>
  <c r="N60" i="5"/>
  <c r="O53" i="5"/>
  <c r="S40" i="5"/>
  <c r="Q53" i="5"/>
  <c r="P45" i="5"/>
  <c r="M56" i="5"/>
  <c r="C59" i="5"/>
  <c r="I47" i="5"/>
  <c r="V59" i="5"/>
  <c r="G56" i="5"/>
  <c r="U58" i="5"/>
  <c r="V51" i="5"/>
  <c r="H53" i="5"/>
  <c r="AA59" i="5"/>
  <c r="E40" i="5"/>
  <c r="P42" i="5"/>
  <c r="C51" i="5"/>
  <c r="W44" i="5"/>
  <c r="G48" i="5"/>
  <c r="Z53" i="5"/>
  <c r="S47" i="5"/>
  <c r="S45" i="5"/>
  <c r="X45" i="5"/>
  <c r="C46" i="5"/>
  <c r="M49" i="5"/>
  <c r="R40" i="5"/>
  <c r="R54" i="5"/>
  <c r="N44" i="5"/>
  <c r="M41" i="5"/>
  <c r="R42" i="5"/>
  <c r="Y59" i="5"/>
  <c r="C54" i="5"/>
  <c r="U47" i="5"/>
  <c r="U51" i="5"/>
  <c r="C53" i="5"/>
  <c r="D60" i="5"/>
  <c r="N50" i="5"/>
  <c r="H57" i="5"/>
  <c r="Z47" i="5"/>
  <c r="W42" i="5"/>
  <c r="K54" i="5"/>
  <c r="D57" i="5"/>
  <c r="X57" i="5"/>
  <c r="M40" i="5"/>
  <c r="E51" i="5"/>
  <c r="B43" i="5"/>
  <c r="N47" i="5"/>
  <c r="X60" i="5"/>
  <c r="D52" i="5"/>
  <c r="N46" i="5"/>
  <c r="W49" i="5"/>
  <c r="R51" i="5"/>
  <c r="Z48" i="5"/>
  <c r="T41" i="5"/>
  <c r="V55" i="5"/>
  <c r="H59" i="5"/>
  <c r="B58" i="5"/>
  <c r="F40" i="5"/>
  <c r="U48" i="5"/>
  <c r="W55" i="5"/>
  <c r="F54" i="5"/>
  <c r="J59" i="5"/>
  <c r="AA43" i="5"/>
  <c r="J51" i="5"/>
  <c r="S54" i="5"/>
  <c r="Y56" i="5"/>
  <c r="P48" i="5"/>
  <c r="B50" i="5"/>
  <c r="F44" i="5"/>
  <c r="V44" i="5"/>
  <c r="W60" i="5"/>
  <c r="AB32" i="8"/>
  <c r="D50" i="11"/>
  <c r="U40" i="10"/>
  <c r="G43" i="10"/>
  <c r="K45" i="10"/>
  <c r="Q46" i="10"/>
  <c r="W47" i="10"/>
  <c r="S40" i="10"/>
  <c r="E43" i="10"/>
  <c r="I45" i="10"/>
  <c r="O46" i="10"/>
  <c r="U47" i="10"/>
  <c r="AA48" i="10"/>
  <c r="S41" i="10"/>
  <c r="E44" i="10"/>
  <c r="W45" i="10"/>
  <c r="C47" i="10"/>
  <c r="I48" i="10"/>
  <c r="C46" i="10"/>
  <c r="I47" i="10"/>
  <c r="O48" i="10"/>
  <c r="Q59" i="10"/>
  <c r="E57" i="10"/>
  <c r="S54" i="10"/>
  <c r="G52" i="10"/>
  <c r="U49" i="10"/>
  <c r="J60" i="10"/>
  <c r="X57" i="10"/>
  <c r="L55" i="10"/>
  <c r="Z52" i="10"/>
  <c r="N50" i="10"/>
  <c r="V45" i="10"/>
  <c r="AA59" i="10"/>
  <c r="O57" i="10"/>
  <c r="C55" i="10"/>
  <c r="Q52" i="10"/>
  <c r="E50" i="10"/>
  <c r="X60" i="10"/>
  <c r="L58" i="10"/>
  <c r="Z55" i="10"/>
  <c r="N53" i="10"/>
  <c r="B51" i="10"/>
  <c r="L47" i="10"/>
  <c r="D41" i="10"/>
  <c r="Y44" i="10"/>
  <c r="L49" i="10"/>
  <c r="N44" i="10"/>
  <c r="X48" i="10"/>
  <c r="K43" i="10"/>
  <c r="L43" i="10"/>
  <c r="N43" i="10"/>
  <c r="D39" i="10"/>
  <c r="M59" i="10"/>
  <c r="AA56" i="10"/>
  <c r="O54" i="10"/>
  <c r="C52" i="10"/>
  <c r="Q49" i="10"/>
  <c r="F60" i="10"/>
  <c r="T57" i="10"/>
  <c r="H55" i="10"/>
  <c r="V52" i="10"/>
  <c r="J50" i="10"/>
  <c r="N45" i="10"/>
  <c r="W59" i="10"/>
  <c r="K57" i="10"/>
  <c r="Y54" i="10"/>
  <c r="M52" i="10"/>
  <c r="AA49" i="10"/>
  <c r="S39" i="10"/>
  <c r="X58" i="10"/>
  <c r="L56" i="10"/>
  <c r="Z53" i="10"/>
  <c r="N51" i="10"/>
  <c r="J48" i="10"/>
  <c r="D42" i="10"/>
  <c r="Z45" i="10"/>
  <c r="W40" i="10"/>
  <c r="L45" i="10"/>
  <c r="P40" i="10"/>
  <c r="G44" i="10"/>
  <c r="J44" i="10"/>
  <c r="L44" i="10"/>
  <c r="H39" i="10"/>
  <c r="I59" i="10"/>
  <c r="W56" i="10"/>
  <c r="K54" i="10"/>
  <c r="Y51" i="10"/>
  <c r="M49" i="10"/>
  <c r="R60" i="10"/>
  <c r="F58" i="10"/>
  <c r="T55" i="10"/>
  <c r="H53" i="10"/>
  <c r="V50" i="10"/>
  <c r="J43" i="10"/>
  <c r="S59" i="10"/>
  <c r="G57" i="10"/>
  <c r="U54" i="10"/>
  <c r="I52" i="10"/>
  <c r="W49" i="10"/>
  <c r="W39" i="10"/>
  <c r="T58" i="10"/>
  <c r="H56" i="10"/>
  <c r="V53" i="10"/>
  <c r="J51" i="10"/>
  <c r="B48" i="10"/>
  <c r="T41" i="10"/>
  <c r="X46" i="10"/>
  <c r="W41" i="10"/>
  <c r="J46" i="10"/>
  <c r="L41" i="10"/>
  <c r="B47" i="10"/>
  <c r="I40" i="10"/>
  <c r="J40" i="10"/>
  <c r="L40" i="10"/>
  <c r="U59" i="10"/>
  <c r="I57" i="10"/>
  <c r="W54" i="10"/>
  <c r="K52" i="10"/>
  <c r="Y49" i="10"/>
  <c r="Y39" i="10"/>
  <c r="R58" i="10"/>
  <c r="F56" i="10"/>
  <c r="T53" i="10"/>
  <c r="H51" i="10"/>
  <c r="AA40" i="10"/>
  <c r="E60" i="10"/>
  <c r="S57" i="10"/>
  <c r="G55" i="10"/>
  <c r="U52" i="10"/>
  <c r="I50" i="10"/>
  <c r="K39" i="10"/>
  <c r="F59" i="10"/>
  <c r="T56" i="10"/>
  <c r="H54" i="10"/>
  <c r="V51" i="10"/>
  <c r="Z48" i="10"/>
  <c r="P43" i="10"/>
  <c r="V47" i="10"/>
  <c r="S42" i="10"/>
  <c r="H47" i="10"/>
  <c r="L42" i="10"/>
  <c r="T46" i="10"/>
  <c r="E41" i="10"/>
  <c r="H41" i="10"/>
  <c r="J41" i="10"/>
  <c r="F45" i="10"/>
  <c r="K41" i="10"/>
  <c r="W43" i="10"/>
  <c r="S45" i="10"/>
  <c r="Y46" i="10"/>
  <c r="E48" i="10"/>
  <c r="I41" i="10"/>
  <c r="U43" i="10"/>
  <c r="Q45" i="10"/>
  <c r="W46" i="10"/>
  <c r="C48" i="10"/>
  <c r="I49" i="10"/>
  <c r="I42" i="10"/>
  <c r="U44" i="10"/>
  <c r="E46" i="10"/>
  <c r="K47" i="10"/>
  <c r="E45" i="10"/>
  <c r="K46" i="10"/>
  <c r="Q47" i="10"/>
  <c r="P39" i="10"/>
  <c r="AA58" i="10"/>
  <c r="O56" i="10"/>
  <c r="C54" i="10"/>
  <c r="Q51" i="10"/>
  <c r="W48" i="10"/>
  <c r="T59" i="10"/>
  <c r="H57" i="10"/>
  <c r="V54" i="10"/>
  <c r="J52" i="10"/>
  <c r="X49" i="10"/>
  <c r="F39" i="10"/>
  <c r="K59" i="10"/>
  <c r="Y56" i="10"/>
  <c r="M54" i="10"/>
  <c r="AA51" i="10"/>
  <c r="O49" i="10"/>
  <c r="H60" i="10"/>
  <c r="V57" i="10"/>
  <c r="J55" i="10"/>
  <c r="X52" i="10"/>
  <c r="L50" i="10"/>
  <c r="F46" i="10"/>
  <c r="T48" i="10"/>
  <c r="S43" i="10"/>
  <c r="F48" i="10"/>
  <c r="H43" i="10"/>
  <c r="R47" i="10"/>
  <c r="E42" i="10"/>
  <c r="F42" i="10"/>
  <c r="H42" i="10"/>
  <c r="T39" i="10"/>
  <c r="W58" i="10"/>
  <c r="K56" i="10"/>
  <c r="Y53" i="10"/>
  <c r="M51" i="10"/>
  <c r="M43" i="10"/>
  <c r="P59" i="10"/>
  <c r="D57" i="10"/>
  <c r="R54" i="10"/>
  <c r="F52" i="10"/>
  <c r="T49" i="10"/>
  <c r="J39" i="10"/>
  <c r="G59" i="10"/>
  <c r="U56" i="10"/>
  <c r="I54" i="10"/>
  <c r="W51" i="10"/>
  <c r="K49" i="10"/>
  <c r="T60" i="10"/>
  <c r="H58" i="10"/>
  <c r="V55" i="10"/>
  <c r="J53" i="10"/>
  <c r="X50" i="10"/>
  <c r="D47" i="10"/>
  <c r="X40" i="10"/>
  <c r="O44" i="10"/>
  <c r="D49" i="10"/>
  <c r="H44" i="10"/>
  <c r="P48" i="10"/>
  <c r="AA42" i="10"/>
  <c r="D43" i="10"/>
  <c r="F43" i="10"/>
  <c r="X39" i="10"/>
  <c r="S58" i="10"/>
  <c r="G56" i="10"/>
  <c r="U53" i="10"/>
  <c r="I51" i="10"/>
  <c r="Z42" i="10"/>
  <c r="B60" i="10"/>
  <c r="P57" i="10"/>
  <c r="D55" i="10"/>
  <c r="R52" i="10"/>
  <c r="F50" i="10"/>
  <c r="N39" i="10"/>
  <c r="C59" i="10"/>
  <c r="Q56" i="10"/>
  <c r="E54" i="10"/>
  <c r="S51" i="10"/>
  <c r="G49" i="10"/>
  <c r="P60" i="10"/>
  <c r="D58" i="10"/>
  <c r="R55" i="10"/>
  <c r="F53" i="10"/>
  <c r="T50" i="10"/>
  <c r="V46" i="10"/>
  <c r="N40" i="10"/>
  <c r="R45" i="10"/>
  <c r="Q40" i="10"/>
  <c r="D45" i="10"/>
  <c r="F40" i="10"/>
  <c r="AA43" i="10"/>
  <c r="B44" i="10"/>
  <c r="D44" i="10"/>
  <c r="L39" i="10"/>
  <c r="E59" i="10"/>
  <c r="S56" i="10"/>
  <c r="G54" i="10"/>
  <c r="U51" i="10"/>
  <c r="E49" i="10"/>
  <c r="N60" i="10"/>
  <c r="B58" i="10"/>
  <c r="P55" i="10"/>
  <c r="D53" i="10"/>
  <c r="R50" i="10"/>
  <c r="B39" i="10"/>
  <c r="O59" i="10"/>
  <c r="C57" i="10"/>
  <c r="Q54" i="10"/>
  <c r="E52" i="10"/>
  <c r="S49" i="10"/>
  <c r="AA39" i="10"/>
  <c r="P58" i="10"/>
  <c r="D56" i="10"/>
  <c r="R53" i="10"/>
  <c r="F51" i="10"/>
  <c r="T47" i="10"/>
  <c r="N41" i="10"/>
  <c r="P46" i="10"/>
  <c r="M41" i="10"/>
  <c r="B46" i="10"/>
  <c r="F41" i="10"/>
  <c r="W44" i="10"/>
  <c r="Z44" i="10"/>
  <c r="B45" i="10"/>
  <c r="D40" i="10"/>
  <c r="AA41" i="10"/>
  <c r="M44" i="10"/>
  <c r="AA45" i="10"/>
  <c r="G47" i="10"/>
  <c r="M48" i="10"/>
  <c r="Y41" i="10"/>
  <c r="K44" i="10"/>
  <c r="Y45" i="10"/>
  <c r="E47" i="10"/>
  <c r="K48" i="10"/>
  <c r="M40" i="10"/>
  <c r="Y42" i="10"/>
  <c r="G45" i="10"/>
  <c r="M46" i="10"/>
  <c r="S47" i="10"/>
  <c r="M45" i="10"/>
  <c r="S46" i="10"/>
  <c r="Y47" i="10"/>
  <c r="W60" i="10"/>
  <c r="K58" i="10"/>
  <c r="Y55" i="10"/>
  <c r="M53" i="10"/>
  <c r="AA50" i="10"/>
  <c r="M39" i="10"/>
  <c r="D59" i="10"/>
  <c r="R56" i="10"/>
  <c r="F54" i="10"/>
  <c r="T51" i="10"/>
  <c r="C44" i="10"/>
  <c r="V39" i="10"/>
  <c r="U58" i="10"/>
  <c r="I56" i="10"/>
  <c r="W53" i="10"/>
  <c r="K51" i="10"/>
  <c r="Y48" i="10"/>
  <c r="R59" i="10"/>
  <c r="F57" i="10"/>
  <c r="T54" i="10"/>
  <c r="H52" i="10"/>
  <c r="V49" i="10"/>
  <c r="V44" i="10"/>
  <c r="N47" i="10"/>
  <c r="M42" i="10"/>
  <c r="Z46" i="10"/>
  <c r="B42" i="10"/>
  <c r="L46" i="10"/>
  <c r="Y40" i="10"/>
  <c r="Z40" i="10"/>
  <c r="B41" i="10"/>
  <c r="S60" i="10"/>
  <c r="G58" i="10"/>
  <c r="U55" i="10"/>
  <c r="I53" i="10"/>
  <c r="W50" i="10"/>
  <c r="Q39" i="10"/>
  <c r="Z58" i="10"/>
  <c r="N56" i="10"/>
  <c r="B54" i="10"/>
  <c r="P51" i="10"/>
  <c r="G42" i="10"/>
  <c r="Z39" i="10"/>
  <c r="Q58" i="10"/>
  <c r="E56" i="10"/>
  <c r="S53" i="10"/>
  <c r="G51" i="10"/>
  <c r="U48" i="10"/>
  <c r="D60" i="10"/>
  <c r="R57" i="10"/>
  <c r="F55" i="10"/>
  <c r="T52" i="10"/>
  <c r="H50" i="10"/>
  <c r="X45" i="10"/>
  <c r="L48" i="10"/>
  <c r="I43" i="10"/>
  <c r="X47" i="10"/>
  <c r="B43" i="10"/>
  <c r="J47" i="10"/>
  <c r="U41" i="10"/>
  <c r="X41" i="10"/>
  <c r="Z41" i="10"/>
  <c r="O60" i="10"/>
  <c r="C58" i="10"/>
  <c r="Q55" i="10"/>
  <c r="E53" i="10"/>
  <c r="S50" i="10"/>
  <c r="E39" i="10"/>
  <c r="L59" i="10"/>
  <c r="Z56" i="10"/>
  <c r="N54" i="10"/>
  <c r="B52" i="10"/>
  <c r="P49" i="10"/>
  <c r="Y60" i="10"/>
  <c r="M58" i="10"/>
  <c r="AA55" i="10"/>
  <c r="O53" i="10"/>
  <c r="C51" i="10"/>
  <c r="Q48" i="10"/>
  <c r="Z59" i="10"/>
  <c r="N57" i="10"/>
  <c r="B55" i="10"/>
  <c r="P52" i="10"/>
  <c r="D50" i="10"/>
  <c r="P45" i="10"/>
  <c r="J49" i="10"/>
  <c r="I44" i="10"/>
  <c r="V48" i="10"/>
  <c r="X43" i="10"/>
  <c r="N49" i="10"/>
  <c r="U42" i="10"/>
  <c r="V42" i="10"/>
  <c r="X42" i="10"/>
  <c r="AA60" i="10"/>
  <c r="O58" i="10"/>
  <c r="C56" i="10"/>
  <c r="Q53" i="10"/>
  <c r="E51" i="10"/>
  <c r="J42" i="10"/>
  <c r="X59" i="10"/>
  <c r="L57" i="10"/>
  <c r="Z54" i="10"/>
  <c r="N52" i="10"/>
  <c r="B50" i="10"/>
  <c r="R39" i="10"/>
  <c r="Y58" i="10"/>
  <c r="M56" i="10"/>
  <c r="AA53" i="10"/>
  <c r="O51" i="10"/>
  <c r="E40" i="10"/>
  <c r="O47" i="10"/>
  <c r="G46" i="10"/>
  <c r="O43" i="10"/>
  <c r="U45" i="10"/>
  <c r="U57" i="10"/>
  <c r="Z60" i="10"/>
  <c r="D51" i="10"/>
  <c r="S55" i="10"/>
  <c r="B59" i="10"/>
  <c r="R48" i="10"/>
  <c r="T45" i="10"/>
  <c r="T44" i="10"/>
  <c r="E55" i="10"/>
  <c r="J58" i="10"/>
  <c r="Z43" i="10"/>
  <c r="C53" i="10"/>
  <c r="B57" i="10"/>
  <c r="P44" i="10"/>
  <c r="V41" i="10"/>
  <c r="T40" i="10"/>
  <c r="O52" i="10"/>
  <c r="J56" i="10"/>
  <c r="I60" i="10"/>
  <c r="M50" i="10"/>
  <c r="L54" i="10"/>
  <c r="D48" i="10"/>
  <c r="H48" i="10"/>
  <c r="K60" i="10"/>
  <c r="O50" i="10"/>
  <c r="J54" i="10"/>
  <c r="I58" i="10"/>
  <c r="C49" i="10"/>
  <c r="Z57" i="10"/>
  <c r="B53" i="10"/>
  <c r="N46" i="10"/>
  <c r="J45" i="10"/>
  <c r="X44" i="10"/>
  <c r="Q43" i="10"/>
  <c r="V43" i="10"/>
  <c r="Q42" i="10"/>
  <c r="C40" i="10"/>
  <c r="M47" i="10"/>
  <c r="O45" i="10"/>
  <c r="AA46" i="10"/>
  <c r="I55" i="10"/>
  <c r="N58" i="10"/>
  <c r="K40" i="10"/>
  <c r="G53" i="10"/>
  <c r="P56" i="10"/>
  <c r="T42" i="10"/>
  <c r="V40" i="10"/>
  <c r="B40" i="10"/>
  <c r="S52" i="10"/>
  <c r="X55" i="10"/>
  <c r="M60" i="10"/>
  <c r="Q50" i="10"/>
  <c r="P54" i="10"/>
  <c r="F47" i="10"/>
  <c r="D46" i="10"/>
  <c r="Y59" i="10"/>
  <c r="C50" i="10"/>
  <c r="X53" i="10"/>
  <c r="W57" i="10"/>
  <c r="G39" i="10"/>
  <c r="Z51" i="10"/>
  <c r="C43" i="10"/>
  <c r="O41" i="10"/>
  <c r="Y57" i="10"/>
  <c r="I39" i="10"/>
  <c r="X51" i="10"/>
  <c r="W55" i="10"/>
  <c r="W42" i="10"/>
  <c r="J57" i="10"/>
  <c r="L52" i="10"/>
  <c r="H45" i="10"/>
  <c r="Y43" i="10"/>
  <c r="R43" i="10"/>
  <c r="K42" i="10"/>
  <c r="P42" i="10"/>
  <c r="I46" i="10"/>
  <c r="C41" i="10"/>
  <c r="G60" i="10"/>
  <c r="P53" i="10"/>
  <c r="O39" i="10"/>
  <c r="G41" i="10"/>
  <c r="V60" i="10"/>
  <c r="O55" i="10"/>
  <c r="R49" i="10"/>
  <c r="R40" i="10"/>
  <c r="V58" i="10"/>
  <c r="Y52" i="10"/>
  <c r="C45" i="10"/>
  <c r="O42" i="10"/>
  <c r="S48" i="10"/>
  <c r="U46" i="10"/>
  <c r="G48" i="10"/>
  <c r="W52" i="10"/>
  <c r="B56" i="10"/>
  <c r="Q60" i="10"/>
  <c r="U50" i="10"/>
  <c r="D54" i="10"/>
  <c r="H46" i="10"/>
  <c r="Q44" i="10"/>
  <c r="C60" i="10"/>
  <c r="G50" i="10"/>
  <c r="L53" i="10"/>
  <c r="AA57" i="10"/>
  <c r="C39" i="10"/>
  <c r="D52" i="10"/>
  <c r="C42" i="10"/>
  <c r="O40" i="10"/>
  <c r="M57" i="10"/>
  <c r="U39" i="10"/>
  <c r="L51" i="10"/>
  <c r="K55" i="10"/>
  <c r="J59" i="10"/>
  <c r="H49" i="10"/>
  <c r="P47" i="10"/>
  <c r="P41" i="10"/>
  <c r="M55" i="10"/>
  <c r="H59" i="10"/>
  <c r="S44" i="10"/>
  <c r="K53" i="10"/>
  <c r="L60" i="10"/>
  <c r="N55" i="10"/>
  <c r="P50" i="10"/>
  <c r="H40" i="10"/>
  <c r="G40" i="10"/>
  <c r="F49" i="10"/>
  <c r="T43" i="10"/>
  <c r="AA44" i="10"/>
  <c r="AA47" i="10"/>
  <c r="K50" i="10"/>
  <c r="E58" i="10"/>
  <c r="R51" i="10"/>
  <c r="R44" i="10"/>
  <c r="Q57" i="10"/>
  <c r="Z50" i="10"/>
  <c r="N59" i="10"/>
  <c r="R46" i="10"/>
  <c r="AA54" i="10"/>
  <c r="Q41" i="10"/>
  <c r="X56" i="10"/>
  <c r="AA52" i="10"/>
  <c r="V59" i="10"/>
  <c r="N48" i="10"/>
  <c r="F44" i="10"/>
  <c r="V56" i="10"/>
  <c r="X54" i="10"/>
  <c r="Z47" i="10"/>
  <c r="R41" i="10"/>
  <c r="Y50" i="10"/>
  <c r="R42" i="10"/>
  <c r="U60" i="10"/>
  <c r="Z49" i="10"/>
  <c r="N42" i="10"/>
  <c r="B49" i="10"/>
  <c r="M59" i="9"/>
  <c r="W58" i="9"/>
  <c r="G58" i="9"/>
  <c r="Q57" i="9"/>
  <c r="AA56" i="9"/>
  <c r="K56" i="9"/>
  <c r="U55" i="9"/>
  <c r="E55" i="9"/>
  <c r="O54" i="9"/>
  <c r="Y53" i="9"/>
  <c r="I53" i="9"/>
  <c r="S52" i="9"/>
  <c r="C52" i="9"/>
  <c r="M51" i="9"/>
  <c r="W50" i="9"/>
  <c r="G50" i="9"/>
  <c r="Q49" i="9"/>
  <c r="AA48" i="9"/>
  <c r="K48" i="9"/>
  <c r="U47" i="9"/>
  <c r="E47" i="9"/>
  <c r="R59" i="9"/>
  <c r="V58" i="9"/>
  <c r="AA57" i="9"/>
  <c r="F57" i="9"/>
  <c r="J56" i="9"/>
  <c r="O55" i="9"/>
  <c r="T54" i="9"/>
  <c r="X53" i="9"/>
  <c r="C53" i="9"/>
  <c r="H52" i="9"/>
  <c r="L51" i="9"/>
  <c r="Q50" i="9"/>
  <c r="V49" i="9"/>
  <c r="Z48" i="9"/>
  <c r="E48" i="9"/>
  <c r="J47" i="9"/>
  <c r="P46" i="9"/>
  <c r="C59" i="9"/>
  <c r="Z57" i="9"/>
  <c r="X56" i="9"/>
  <c r="V55" i="9"/>
  <c r="R54" i="9"/>
  <c r="P53" i="9"/>
  <c r="N52" i="9"/>
  <c r="K51" i="9"/>
  <c r="Y59" i="9"/>
  <c r="I59" i="9"/>
  <c r="S58" i="9"/>
  <c r="C58" i="9"/>
  <c r="M57" i="9"/>
  <c r="W56" i="9"/>
  <c r="G56" i="9"/>
  <c r="Q55" i="9"/>
  <c r="AA54" i="9"/>
  <c r="K54" i="9"/>
  <c r="U53" i="9"/>
  <c r="E53" i="9"/>
  <c r="O52" i="9"/>
  <c r="Y51" i="9"/>
  <c r="I51" i="9"/>
  <c r="S50" i="9"/>
  <c r="C50" i="9"/>
  <c r="M49" i="9"/>
  <c r="W48" i="9"/>
  <c r="G48" i="9"/>
  <c r="Q47" i="9"/>
  <c r="AA46" i="9"/>
  <c r="L59" i="9"/>
  <c r="Q58" i="9"/>
  <c r="V57" i="9"/>
  <c r="Z56" i="9"/>
  <c r="E56" i="9"/>
  <c r="J55" i="9"/>
  <c r="N54" i="9"/>
  <c r="S53" i="9"/>
  <c r="X52" i="9"/>
  <c r="B52" i="9"/>
  <c r="G51" i="9"/>
  <c r="L50" i="9"/>
  <c r="P49" i="9"/>
  <c r="U48" i="9"/>
  <c r="Z47" i="9"/>
  <c r="D47" i="9"/>
  <c r="X59" i="9"/>
  <c r="U58" i="9"/>
  <c r="Q59" i="9"/>
  <c r="K58" i="9"/>
  <c r="E57" i="9"/>
  <c r="Y55" i="9"/>
  <c r="S54" i="9"/>
  <c r="M53" i="9"/>
  <c r="G52" i="9"/>
  <c r="AA50" i="9"/>
  <c r="U49" i="9"/>
  <c r="O48" i="9"/>
  <c r="I47" i="9"/>
  <c r="B59" i="9"/>
  <c r="K57" i="9"/>
  <c r="T55" i="9"/>
  <c r="D54" i="9"/>
  <c r="M52" i="9"/>
  <c r="V50" i="9"/>
  <c r="F49" i="9"/>
  <c r="O47" i="9"/>
  <c r="J59" i="9"/>
  <c r="L57" i="9"/>
  <c r="B56" i="9"/>
  <c r="L54" i="9"/>
  <c r="B53" i="9"/>
  <c r="S51" i="9"/>
  <c r="I50" i="9"/>
  <c r="G49" i="9"/>
  <c r="D48" i="9"/>
  <c r="B47" i="9"/>
  <c r="G46" i="9"/>
  <c r="Q45" i="9"/>
  <c r="AA44" i="9"/>
  <c r="K44" i="9"/>
  <c r="U43" i="9"/>
  <c r="E43" i="9"/>
  <c r="O42" i="9"/>
  <c r="Y41" i="9"/>
  <c r="I41" i="9"/>
  <c r="S40" i="9"/>
  <c r="C40" i="9"/>
  <c r="M39" i="9"/>
  <c r="N59" i="9"/>
  <c r="B58" i="9"/>
  <c r="N56" i="9"/>
  <c r="C55" i="9"/>
  <c r="R53" i="9"/>
  <c r="E52" i="9"/>
  <c r="T50" i="9"/>
  <c r="H49" i="9"/>
  <c r="V47" i="9"/>
  <c r="M46" i="9"/>
  <c r="R45" i="9"/>
  <c r="V44" i="9"/>
  <c r="AA43" i="9"/>
  <c r="F43" i="9"/>
  <c r="J42" i="9"/>
  <c r="O41" i="9"/>
  <c r="T40" i="9"/>
  <c r="X39" i="9"/>
  <c r="C39" i="9"/>
  <c r="R58" i="9"/>
  <c r="G57" i="9"/>
  <c r="S55" i="9"/>
  <c r="H54" i="9"/>
  <c r="V52" i="9"/>
  <c r="J51" i="9"/>
  <c r="X49" i="9"/>
  <c r="M48" i="9"/>
  <c r="Z46" i="9"/>
  <c r="AA45" i="9"/>
  <c r="F45" i="9"/>
  <c r="J44" i="9"/>
  <c r="O43" i="9"/>
  <c r="T42" i="9"/>
  <c r="X41" i="9"/>
  <c r="C41" i="9"/>
  <c r="H40" i="9"/>
  <c r="L39" i="9"/>
  <c r="X58" i="9"/>
  <c r="X55" i="9"/>
  <c r="Z52" i="9"/>
  <c r="D50" i="9"/>
  <c r="F47" i="9"/>
  <c r="H45" i="9"/>
  <c r="R43" i="9"/>
  <c r="AA41" i="9"/>
  <c r="J40" i="9"/>
  <c r="AA59" i="9"/>
  <c r="C57" i="9"/>
  <c r="F54" i="9"/>
  <c r="H51" i="9"/>
  <c r="I48" i="9"/>
  <c r="Z45" i="9"/>
  <c r="I44" i="9"/>
  <c r="R42" i="9"/>
  <c r="B41" i="9"/>
  <c r="K39" i="9"/>
  <c r="T57" i="9"/>
  <c r="V54" i="9"/>
  <c r="X51" i="9"/>
  <c r="B49" i="9"/>
  <c r="I46" i="9"/>
  <c r="R44" i="9"/>
  <c r="B43" i="9"/>
  <c r="K41" i="9"/>
  <c r="T39" i="9"/>
  <c r="E58" i="9"/>
  <c r="H55" i="9"/>
  <c r="J52" i="9"/>
  <c r="L49" i="9"/>
  <c r="Q46" i="9"/>
  <c r="Y44" i="9"/>
  <c r="H43" i="9"/>
  <c r="R41" i="9"/>
  <c r="AA39" i="9"/>
  <c r="E59" i="9"/>
  <c r="Y57" i="9"/>
  <c r="S56" i="9"/>
  <c r="M55" i="9"/>
  <c r="G54" i="9"/>
  <c r="AA52" i="9"/>
  <c r="U51" i="9"/>
  <c r="O50" i="9"/>
  <c r="I49" i="9"/>
  <c r="C48" i="9"/>
  <c r="W46" i="9"/>
  <c r="L58" i="9"/>
  <c r="U56" i="9"/>
  <c r="D55" i="9"/>
  <c r="N53" i="9"/>
  <c r="W51" i="9"/>
  <c r="F50" i="9"/>
  <c r="P48" i="9"/>
  <c r="Y46" i="9"/>
  <c r="N58" i="9"/>
  <c r="D57" i="9"/>
  <c r="N55" i="9"/>
  <c r="E54" i="9"/>
  <c r="U52" i="9"/>
  <c r="D51" i="9"/>
  <c r="B50" i="9"/>
  <c r="Y48" i="9"/>
  <c r="W47" i="9"/>
  <c r="U46" i="9"/>
  <c r="C46" i="9"/>
  <c r="M45" i="9"/>
  <c r="W44" i="9"/>
  <c r="G44" i="9"/>
  <c r="Q43" i="9"/>
  <c r="AA42" i="9"/>
  <c r="K42" i="9"/>
  <c r="U41" i="9"/>
  <c r="E41" i="9"/>
  <c r="O40" i="9"/>
  <c r="Y39" i="9"/>
  <c r="I39" i="9"/>
  <c r="D59" i="9"/>
  <c r="R57" i="9"/>
  <c r="F56" i="9"/>
  <c r="U54" i="9"/>
  <c r="G53" i="9"/>
  <c r="V51" i="9"/>
  <c r="J50" i="9"/>
  <c r="X48" i="9"/>
  <c r="L47" i="9"/>
  <c r="H46" i="9"/>
  <c r="L45" i="9"/>
  <c r="Q44" i="9"/>
  <c r="V43" i="9"/>
  <c r="Z42" i="9"/>
  <c r="E42" i="9"/>
  <c r="J41" i="9"/>
  <c r="N40" i="9"/>
  <c r="S39" i="9"/>
  <c r="T59" i="9"/>
  <c r="I58" i="9"/>
  <c r="V56" i="9"/>
  <c r="K55" i="9"/>
  <c r="Z53" i="9"/>
  <c r="L52" i="9"/>
  <c r="Z50" i="9"/>
  <c r="O49" i="9"/>
  <c r="B48" i="9"/>
  <c r="R46" i="9"/>
  <c r="V45" i="9"/>
  <c r="Z44" i="9"/>
  <c r="E44" i="9"/>
  <c r="J43" i="9"/>
  <c r="N42" i="9"/>
  <c r="S41" i="9"/>
  <c r="X40" i="9"/>
  <c r="B40" i="9"/>
  <c r="G39" i="9"/>
  <c r="D58" i="9"/>
  <c r="F55" i="9"/>
  <c r="I52" i="9"/>
  <c r="J49" i="9"/>
  <c r="N46" i="9"/>
  <c r="X44" i="9"/>
  <c r="G43" i="9"/>
  <c r="P41" i="9"/>
  <c r="Z39" i="9"/>
  <c r="H59" i="9"/>
  <c r="L56" i="9"/>
  <c r="L53" i="9"/>
  <c r="N50" i="9"/>
  <c r="R47" i="9"/>
  <c r="O45" i="9"/>
  <c r="X43" i="9"/>
  <c r="H42" i="9"/>
  <c r="Q40" i="9"/>
  <c r="Z59" i="9"/>
  <c r="B57" i="9"/>
  <c r="B54" i="9"/>
  <c r="F51" i="9"/>
  <c r="H48" i="9"/>
  <c r="X45" i="9"/>
  <c r="H44" i="9"/>
  <c r="Q42" i="9"/>
  <c r="Z40" i="9"/>
  <c r="J39" i="9"/>
  <c r="N57" i="9"/>
  <c r="P54" i="9"/>
  <c r="P51" i="9"/>
  <c r="T48" i="9"/>
  <c r="E46" i="9"/>
  <c r="N44" i="9"/>
  <c r="X42" i="9"/>
  <c r="G41" i="9"/>
  <c r="P39" i="9"/>
  <c r="AA58" i="9"/>
  <c r="U57" i="9"/>
  <c r="O56" i="9"/>
  <c r="I55" i="9"/>
  <c r="C54" i="9"/>
  <c r="W52" i="9"/>
  <c r="Q51" i="9"/>
  <c r="K50" i="9"/>
  <c r="E49" i="9"/>
  <c r="Y47" i="9"/>
  <c r="W59" i="9"/>
  <c r="F58" i="9"/>
  <c r="P56" i="9"/>
  <c r="Y54" i="9"/>
  <c r="H53" i="9"/>
  <c r="R51" i="9"/>
  <c r="AA49" i="9"/>
  <c r="J48" i="9"/>
  <c r="T46" i="9"/>
  <c r="H58" i="9"/>
  <c r="Q56" i="9"/>
  <c r="G55" i="9"/>
  <c r="W53" i="9"/>
  <c r="F52" i="9"/>
  <c r="X50" i="9"/>
  <c r="T49" i="9"/>
  <c r="R48" i="9"/>
  <c r="P47" i="9"/>
  <c r="O46" i="9"/>
  <c r="Y45" i="9"/>
  <c r="I45" i="9"/>
  <c r="S44" i="9"/>
  <c r="C44" i="9"/>
  <c r="M43" i="9"/>
  <c r="W42" i="9"/>
  <c r="G42" i="9"/>
  <c r="Q41" i="9"/>
  <c r="AA40" i="9"/>
  <c r="K40" i="9"/>
  <c r="U39" i="9"/>
  <c r="E39" i="9"/>
  <c r="T58" i="9"/>
  <c r="H57" i="9"/>
  <c r="W55" i="9"/>
  <c r="J54" i="9"/>
  <c r="Y52" i="9"/>
  <c r="N51" i="9"/>
  <c r="Z49" i="9"/>
  <c r="N48" i="9"/>
  <c r="C47" i="9"/>
  <c r="B46" i="9"/>
  <c r="G45" i="9"/>
  <c r="L44" i="9"/>
  <c r="P43" i="9"/>
  <c r="U42" i="9"/>
  <c r="Z41" i="9"/>
  <c r="D41" i="9"/>
  <c r="I40" i="9"/>
  <c r="N39" i="9"/>
  <c r="K59" i="9"/>
  <c r="X57" i="9"/>
  <c r="M56" i="9"/>
  <c r="B55" i="9"/>
  <c r="O53" i="9"/>
  <c r="D52" i="9"/>
  <c r="R50" i="9"/>
  <c r="D49" i="9"/>
  <c r="S47" i="9"/>
  <c r="L46" i="9"/>
  <c r="P45" i="9"/>
  <c r="U44" i="9"/>
  <c r="Z43" i="9"/>
  <c r="D43" i="9"/>
  <c r="I42" i="9"/>
  <c r="N41" i="9"/>
  <c r="R40" i="9"/>
  <c r="W39" i="9"/>
  <c r="B39" i="9"/>
  <c r="J57" i="9"/>
  <c r="M54" i="9"/>
  <c r="O51" i="9"/>
  <c r="Q48" i="9"/>
  <c r="D46" i="9"/>
  <c r="M44" i="9"/>
  <c r="V42" i="9"/>
  <c r="F41" i="9"/>
  <c r="O39" i="9"/>
  <c r="P58" i="9"/>
  <c r="R55" i="9"/>
  <c r="T52" i="9"/>
  <c r="W49" i="9"/>
  <c r="X46" i="9"/>
  <c r="D45" i="9"/>
  <c r="N43" i="9"/>
  <c r="W41" i="9"/>
  <c r="F40" i="9"/>
  <c r="F59" i="9"/>
  <c r="H56" i="9"/>
  <c r="K53" i="9"/>
  <c r="M50" i="9"/>
  <c r="N47" i="9"/>
  <c r="N45" i="9"/>
  <c r="W43" i="9"/>
  <c r="F42" i="9"/>
  <c r="P40" i="9"/>
  <c r="S59" i="9"/>
  <c r="T56" i="9"/>
  <c r="V53" i="9"/>
  <c r="Y50" i="9"/>
  <c r="AA47" i="9"/>
  <c r="T45" i="9"/>
  <c r="D44" i="9"/>
  <c r="M42" i="9"/>
  <c r="V40" i="9"/>
  <c r="F39" i="9"/>
  <c r="O58" i="9"/>
  <c r="Q53" i="9"/>
  <c r="S48" i="9"/>
  <c r="Z55" i="9"/>
  <c r="K49" i="9"/>
  <c r="I56" i="9"/>
  <c r="P50" i="9"/>
  <c r="K46" i="9"/>
  <c r="Y43" i="9"/>
  <c r="M41" i="9"/>
  <c r="V59" i="9"/>
  <c r="AA53" i="9"/>
  <c r="F48" i="9"/>
  <c r="F44" i="9"/>
  <c r="Y40" i="9"/>
  <c r="O57" i="9"/>
  <c r="T51" i="9"/>
  <c r="F46" i="9"/>
  <c r="Y42" i="9"/>
  <c r="R39" i="9"/>
  <c r="U50" i="9"/>
  <c r="L42" i="9"/>
  <c r="X54" i="9"/>
  <c r="T44" i="9"/>
  <c r="M58" i="9"/>
  <c r="V46" i="9"/>
  <c r="E40" i="9"/>
  <c r="E50" i="9"/>
  <c r="B42" i="9"/>
  <c r="R49" i="9"/>
  <c r="K47" i="9"/>
  <c r="B44" i="9"/>
  <c r="S49" i="9"/>
  <c r="S43" i="9"/>
  <c r="I57" i="9"/>
  <c r="K52" i="9"/>
  <c r="M47" i="9"/>
  <c r="I54" i="9"/>
  <c r="T47" i="9"/>
  <c r="Z54" i="9"/>
  <c r="N49" i="9"/>
  <c r="U45" i="9"/>
  <c r="I43" i="9"/>
  <c r="W40" i="9"/>
  <c r="J58" i="9"/>
  <c r="P52" i="9"/>
  <c r="S46" i="9"/>
  <c r="K43" i="9"/>
  <c r="D40" i="9"/>
  <c r="D56" i="9"/>
  <c r="H50" i="9"/>
  <c r="K45" i="9"/>
  <c r="D42" i="9"/>
  <c r="O59" i="9"/>
  <c r="X47" i="9"/>
  <c r="U40" i="9"/>
  <c r="AA51" i="9"/>
  <c r="C43" i="9"/>
  <c r="P55" i="9"/>
  <c r="C45" i="9"/>
  <c r="Y58" i="9"/>
  <c r="G47" i="9"/>
  <c r="L40" i="9"/>
  <c r="U59" i="9"/>
  <c r="Y49" i="9"/>
  <c r="S57" i="9"/>
  <c r="H47" i="9"/>
  <c r="C42" i="9"/>
  <c r="L55" i="9"/>
  <c r="T41" i="9"/>
  <c r="F53" i="9"/>
  <c r="M40" i="9"/>
  <c r="W57" i="9"/>
  <c r="V39" i="9"/>
  <c r="D53" i="9"/>
  <c r="C56" i="9"/>
  <c r="E51" i="9"/>
  <c r="G59" i="9"/>
  <c r="R52" i="9"/>
  <c r="P59" i="9"/>
  <c r="J53" i="9"/>
  <c r="L48" i="9"/>
  <c r="E45" i="9"/>
  <c r="S42" i="9"/>
  <c r="G40" i="9"/>
  <c r="Y56" i="9"/>
  <c r="C51" i="9"/>
  <c r="W45" i="9"/>
  <c r="P42" i="9"/>
  <c r="H39" i="9"/>
  <c r="Q54" i="9"/>
  <c r="V48" i="9"/>
  <c r="P44" i="9"/>
  <c r="H41" i="9"/>
  <c r="R56" i="9"/>
  <c r="S45" i="9"/>
  <c r="D39" i="9"/>
  <c r="C49" i="9"/>
  <c r="L41" i="9"/>
  <c r="Q52" i="9"/>
  <c r="L43" i="9"/>
  <c r="AA55" i="9"/>
  <c r="J45" i="9"/>
  <c r="W54" i="9"/>
  <c r="P57" i="9"/>
  <c r="B51" i="9"/>
  <c r="Z51" i="9"/>
  <c r="O44" i="9"/>
  <c r="Q39" i="9"/>
  <c r="B45" i="9"/>
  <c r="Z58" i="9"/>
  <c r="T43" i="9"/>
  <c r="T53" i="9"/>
  <c r="J46" i="9"/>
  <c r="V41" i="9"/>
  <c r="AC95" i="10"/>
  <c r="AB95" i="10"/>
  <c r="AB45" i="9" l="1"/>
  <c r="AB51" i="9"/>
  <c r="AC49" i="9"/>
  <c r="AC43" i="9"/>
  <c r="AC42" i="10"/>
  <c r="AC56" i="10"/>
  <c r="F63" i="5"/>
  <c r="AB43" i="5"/>
  <c r="I63" i="8"/>
  <c r="T63" i="8"/>
  <c r="AC50" i="8"/>
  <c r="AC45" i="10"/>
  <c r="V63" i="9"/>
  <c r="W63" i="9"/>
  <c r="E63" i="9"/>
  <c r="AC44" i="9"/>
  <c r="AB56" i="10"/>
  <c r="AC43" i="10"/>
  <c r="AC57" i="10"/>
  <c r="AB52" i="5"/>
  <c r="AC42" i="8"/>
  <c r="AB58" i="8"/>
  <c r="R63" i="5"/>
  <c r="AB46" i="8"/>
  <c r="H63" i="9"/>
  <c r="Y63" i="9"/>
  <c r="AB58" i="9"/>
  <c r="AB53" i="10"/>
  <c r="AB50" i="10"/>
  <c r="AB52" i="10"/>
  <c r="AC58" i="10"/>
  <c r="AB54" i="10"/>
  <c r="AA63" i="10"/>
  <c r="AC59" i="10"/>
  <c r="K63" i="10"/>
  <c r="AB47" i="10"/>
  <c r="H63" i="10"/>
  <c r="AC52" i="5"/>
  <c r="X63" i="5"/>
  <c r="AB51" i="8"/>
  <c r="N63" i="8"/>
  <c r="J63" i="8"/>
  <c r="AC53" i="8"/>
  <c r="G63" i="8"/>
  <c r="AB57" i="8"/>
  <c r="AC43" i="8"/>
  <c r="Q63" i="9"/>
  <c r="D63" i="9"/>
  <c r="AB42" i="9"/>
  <c r="U63" i="9"/>
  <c r="P63" i="9"/>
  <c r="AB54" i="9"/>
  <c r="Z63" i="9"/>
  <c r="S63" i="9"/>
  <c r="T63" i="9"/>
  <c r="L63" i="9"/>
  <c r="AB56" i="9"/>
  <c r="AB49" i="10"/>
  <c r="U63" i="10"/>
  <c r="AC41" i="10"/>
  <c r="I63" i="10"/>
  <c r="AC50" i="10"/>
  <c r="AC40" i="10"/>
  <c r="AB57" i="10"/>
  <c r="AB59" i="10"/>
  <c r="Z63" i="10"/>
  <c r="AB41" i="10"/>
  <c r="AB42" i="10"/>
  <c r="AC44" i="10"/>
  <c r="L63" i="10"/>
  <c r="N63" i="10"/>
  <c r="AB51" i="10"/>
  <c r="AB58" i="5"/>
  <c r="AC51" i="5"/>
  <c r="AC60" i="5"/>
  <c r="AC58" i="5"/>
  <c r="AB51" i="5"/>
  <c r="P63" i="5"/>
  <c r="AB53" i="5"/>
  <c r="AC40" i="5"/>
  <c r="C63" i="5"/>
  <c r="AB41" i="5"/>
  <c r="AC47" i="5"/>
  <c r="J63" i="5"/>
  <c r="L63" i="5"/>
  <c r="AB60" i="5"/>
  <c r="AC56" i="5"/>
  <c r="AC42" i="5"/>
  <c r="AB46" i="5"/>
  <c r="AC44" i="5"/>
  <c r="AB41" i="8"/>
  <c r="AC55" i="8"/>
  <c r="AB50" i="8"/>
  <c r="AC46" i="8"/>
  <c r="AB48" i="8"/>
  <c r="O63" i="8"/>
  <c r="AB42" i="8"/>
  <c r="E63" i="8"/>
  <c r="R63" i="8"/>
  <c r="AC59" i="8"/>
  <c r="AC52" i="8"/>
  <c r="AB45" i="8"/>
  <c r="AA63" i="8"/>
  <c r="P63" i="8"/>
  <c r="C63" i="8"/>
  <c r="AC39" i="8"/>
  <c r="AC40" i="8"/>
  <c r="K63" i="8"/>
  <c r="AC47" i="8"/>
  <c r="F63" i="8"/>
  <c r="AC51" i="8"/>
  <c r="B63" i="8"/>
  <c r="AB39" i="8"/>
  <c r="M63" i="8"/>
  <c r="AC49" i="8"/>
  <c r="AB56" i="8"/>
  <c r="W63" i="8"/>
  <c r="AB48" i="9"/>
  <c r="V63" i="10"/>
  <c r="X63" i="10"/>
  <c r="AC46" i="10"/>
  <c r="W63" i="5"/>
  <c r="AC42" i="9"/>
  <c r="R63" i="9"/>
  <c r="F63" i="9"/>
  <c r="O63" i="9"/>
  <c r="N63" i="9"/>
  <c r="AB57" i="9"/>
  <c r="G63" i="9"/>
  <c r="AC46" i="9"/>
  <c r="K63" i="9"/>
  <c r="AC57" i="9"/>
  <c r="AC55" i="9"/>
  <c r="M63" i="9"/>
  <c r="AB47" i="9"/>
  <c r="AC50" i="9"/>
  <c r="AC59" i="9"/>
  <c r="AC39" i="10"/>
  <c r="C63" i="10"/>
  <c r="AC60" i="10"/>
  <c r="O63" i="10"/>
  <c r="G63" i="10"/>
  <c r="AB40" i="10"/>
  <c r="AC49" i="10"/>
  <c r="AC53" i="10"/>
  <c r="AB55" i="10"/>
  <c r="AC51" i="10"/>
  <c r="AB43" i="10"/>
  <c r="M63" i="10"/>
  <c r="B63" i="10"/>
  <c r="AB39" i="10"/>
  <c r="AB58" i="10"/>
  <c r="AB60" i="10"/>
  <c r="P63" i="10"/>
  <c r="AB48" i="10"/>
  <c r="S63" i="10"/>
  <c r="AC47" i="10"/>
  <c r="AB50" i="5"/>
  <c r="M63" i="5"/>
  <c r="AC54" i="5"/>
  <c r="AC46" i="5"/>
  <c r="AB42" i="5"/>
  <c r="AB45" i="5"/>
  <c r="Y63" i="5"/>
  <c r="AC49" i="5"/>
  <c r="D63" i="5"/>
  <c r="AB49" i="5"/>
  <c r="K63" i="5"/>
  <c r="T63" i="5"/>
  <c r="AB55" i="5"/>
  <c r="Z63" i="5"/>
  <c r="L63" i="8"/>
  <c r="AB44" i="8"/>
  <c r="AB49" i="8"/>
  <c r="AC54" i="8"/>
  <c r="AC58" i="8"/>
  <c r="D63" i="8"/>
  <c r="AB55" i="8"/>
  <c r="AB43" i="8"/>
  <c r="AC56" i="8"/>
  <c r="AB53" i="8"/>
  <c r="X63" i="8"/>
  <c r="AB40" i="8"/>
  <c r="AC48" i="8"/>
  <c r="Y63" i="8"/>
  <c r="AC54" i="9"/>
  <c r="AA63" i="9"/>
  <c r="X63" i="9"/>
  <c r="AC52" i="9"/>
  <c r="E63" i="10"/>
  <c r="J63" i="10"/>
  <c r="AC55" i="10"/>
  <c r="H63" i="5"/>
  <c r="AC48" i="5"/>
  <c r="AC41" i="5"/>
  <c r="AB54" i="5"/>
  <c r="Q63" i="5"/>
  <c r="S63" i="8"/>
  <c r="AC56" i="9"/>
  <c r="AC45" i="9"/>
  <c r="AB44" i="9"/>
  <c r="AB55" i="9"/>
  <c r="AB46" i="9"/>
  <c r="J63" i="9"/>
  <c r="AB50" i="9"/>
  <c r="AC48" i="9"/>
  <c r="AB49" i="9"/>
  <c r="AC51" i="9"/>
  <c r="AB39" i="9"/>
  <c r="B63" i="9"/>
  <c r="AC47" i="9"/>
  <c r="AB40" i="9"/>
  <c r="I63" i="9"/>
  <c r="AB43" i="9"/>
  <c r="AB41" i="9"/>
  <c r="AC41" i="9"/>
  <c r="AC39" i="9"/>
  <c r="C63" i="9"/>
  <c r="AC40" i="9"/>
  <c r="AB53" i="9"/>
  <c r="AB59" i="9"/>
  <c r="AB52" i="9"/>
  <c r="AC58" i="9"/>
  <c r="AC53" i="9"/>
  <c r="R63" i="10"/>
  <c r="Q63" i="10"/>
  <c r="AB45" i="10"/>
  <c r="AB46" i="10"/>
  <c r="AB44" i="10"/>
  <c r="T63" i="10"/>
  <c r="F63" i="10"/>
  <c r="AC54" i="10"/>
  <c r="AC48" i="10"/>
  <c r="Y63" i="10"/>
  <c r="W63" i="10"/>
  <c r="AC52" i="10"/>
  <c r="D63" i="10"/>
  <c r="AC53" i="5"/>
  <c r="E63" i="5"/>
  <c r="AC59" i="5"/>
  <c r="S63" i="5"/>
  <c r="U63" i="5"/>
  <c r="AB40" i="5"/>
  <c r="B63" i="5"/>
  <c r="AC50" i="5"/>
  <c r="AC55" i="5"/>
  <c r="AB56" i="5"/>
  <c r="AB57" i="5"/>
  <c r="AC45" i="5"/>
  <c r="I63" i="5"/>
  <c r="AB48" i="5"/>
  <c r="AB59" i="5"/>
  <c r="AC57" i="5"/>
  <c r="G63" i="5"/>
  <c r="AB47" i="5"/>
  <c r="O63" i="5"/>
  <c r="N63" i="5"/>
  <c r="V63" i="5"/>
  <c r="AC43" i="5"/>
  <c r="AB44" i="5"/>
  <c r="AA63" i="5"/>
  <c r="AB47" i="8"/>
  <c r="AC45" i="8"/>
  <c r="AC57" i="8"/>
  <c r="U63" i="8"/>
  <c r="V63" i="8"/>
  <c r="Z63" i="8"/>
  <c r="H63" i="8"/>
  <c r="AC41" i="8"/>
  <c r="AB54" i="8"/>
  <c r="AB52" i="8"/>
  <c r="AC44" i="8"/>
  <c r="Q63" i="8"/>
  <c r="AB59" i="8"/>
  <c r="AC63" i="5" l="1"/>
  <c r="AC64" i="5" s="1"/>
  <c r="AB63" i="5"/>
  <c r="AB64" i="5" s="1"/>
  <c r="AC63" i="10"/>
  <c r="AC64" i="10" s="1"/>
  <c r="AC63" i="8"/>
  <c r="AC64" i="8" s="1"/>
  <c r="AB63" i="10"/>
  <c r="AB64" i="10" s="1"/>
  <c r="AC63" i="9"/>
  <c r="AC64" i="9" s="1"/>
  <c r="AB63" i="9"/>
  <c r="AB64" i="9" s="1"/>
  <c r="AB63" i="8"/>
  <c r="AB64" i="8" s="1"/>
</calcChain>
</file>

<file path=xl/sharedStrings.xml><?xml version="1.0" encoding="utf-8"?>
<sst xmlns="http://schemas.openxmlformats.org/spreadsheetml/2006/main" count="7882" uniqueCount="91">
  <si>
    <t>DOTC-MRT3 HOURLY RIDERSHIP REPORT</t>
  </si>
  <si>
    <t>AM PEAK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</si>
  <si>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</si>
  <si>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</si>
  <si>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</si>
  <si>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</si>
  <si>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</si>
  <si>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</si>
  <si>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</si>
  <si>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</si>
  <si>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</si>
  <si>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</si>
  <si>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</si>
  <si>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</si>
  <si>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</si>
  <si>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</si>
  <si>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Total</t>
  </si>
  <si>
    <t>Entry</t>
  </si>
  <si>
    <t>Exit</t>
  </si>
  <si>
    <t>03:00 - 03:59</t>
  </si>
  <si>
    <t>07:00 - 07:59</t>
  </si>
  <si>
    <t>04:00 - 04:59</t>
  </si>
  <si>
    <t>08:00 - 08:59</t>
  </si>
  <si>
    <t>05:00 - 05:59</t>
  </si>
  <si>
    <t>09:00 - 09:59</t>
  </si>
  <si>
    <t>06:00 - 06:59</t>
  </si>
  <si>
    <t>TOTAL</t>
  </si>
  <si>
    <t>PM PEAK</t>
  </si>
  <si>
    <t>10:00 - 10:59</t>
  </si>
  <si>
    <t>11:00 - 11:59</t>
  </si>
  <si>
    <t>17:00 - 17:59</t>
  </si>
  <si>
    <t>12:00 - 12:59</t>
  </si>
  <si>
    <t>18:00 - 18:59</t>
  </si>
  <si>
    <t>13:00 - 13:59</t>
  </si>
  <si>
    <t>19:00 - 19:59</t>
  </si>
  <si>
    <t>14:00 - 14:59</t>
  </si>
  <si>
    <t>15:00 - 15:59</t>
  </si>
  <si>
    <t>16:00 - 16:59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</si>
  <si>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</si>
  <si>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</si>
  <si>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</si>
  <si>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</si>
  <si>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</si>
  <si>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</si>
  <si>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</si>
  <si>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 xml:space="preserve">MONTHLY TOTAL </t>
  </si>
  <si>
    <t>DAILY AVERAGE</t>
  </si>
  <si>
    <t>AVERAGE</t>
  </si>
  <si>
    <t>No. of Days</t>
  </si>
  <si>
    <t>MONTHLY PERCENTAGE</t>
  </si>
  <si>
    <t>PERCENTAGE</t>
  </si>
  <si>
    <t>DOTC-MRT3 HOURLY RIDERSHIP REPORT (SATURDAYS)</t>
  </si>
  <si>
    <t>SATURDAY AVERAGE</t>
  </si>
  <si>
    <t>SATURDAY PERCENTAGE</t>
  </si>
  <si>
    <t>DOTC-MRT3 HOURLY RIDERSHIP REPORT (SUNDAYS)</t>
    <phoneticPr fontId="11" type="noConversion"/>
  </si>
  <si>
    <t>DOTC-MRT3 HOURLY RIDERSHIP REPORT (SUNDAYS)</t>
  </si>
  <si>
    <t>SUNDAY AVERAGE</t>
  </si>
  <si>
    <t>SUNDAY PERCENTAGE</t>
  </si>
  <si>
    <t>DOTr-MRT3</t>
  </si>
  <si>
    <t>RIDERSHIP REPORT</t>
  </si>
  <si>
    <t>Dates</t>
  </si>
  <si>
    <t>Total Entry</t>
  </si>
  <si>
    <t>Total Exit</t>
  </si>
  <si>
    <t>WEEKDAY=1/ SAT=2/ SUN&amp;HOL.=3</t>
  </si>
  <si>
    <t>h</t>
  </si>
  <si>
    <t>H</t>
  </si>
  <si>
    <t>Note: These data are based from system-generated reports.</t>
  </si>
  <si>
    <t>Highest Ridership</t>
  </si>
  <si>
    <t>Date</t>
  </si>
  <si>
    <t>Daily Ridership Average</t>
  </si>
  <si>
    <t>Weekday  Total</t>
  </si>
  <si>
    <t>Weekday  Average</t>
  </si>
  <si>
    <t>Saturday Total</t>
  </si>
  <si>
    <t>Saturday Average</t>
  </si>
  <si>
    <t>Sunday &amp; Holiday Total</t>
  </si>
  <si>
    <t>Sunday &amp; Holiday  Ave.</t>
  </si>
  <si>
    <t>Weekend Total</t>
  </si>
  <si>
    <t>Weekend Average</t>
  </si>
  <si>
    <t>AM Peak 07:00-10:00</t>
  </si>
  <si>
    <t>PM Peak 05:00-08:00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</si>
  <si>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</si>
  <si>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</si>
  <si>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</si>
  <si>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</si>
  <si>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</si>
  <si>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</si>
  <si>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</si>
  <si>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</si>
  <si>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DOTC-MRT3 HOURLY RIDERSHIP REPORT (WEEKDAYS)</t>
  </si>
  <si>
    <t>WEEKDAY AVERAGE, MAY 2015</t>
  </si>
  <si>
    <t>WEEKDAY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</si>
</sst>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5" formatCode="_(* #,##0_);_(* \(#,##0\);_(* &quot;-&quot;??_);_(@_)"/>
    <numFmt numFmtId="166" formatCode="#,##0.0000"/>
    <numFmt numFmtId="168" formatCode="0.000%"/>
    <numFmt numFmtId="169" formatCode="mmmm\ yyyy"/>
    <numFmt numFmtId="170" formatCode="[$-409]ddd\,dd\ mmm\ 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27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2" fillId="0" borderId="27" xfId="0" applyFont="1" applyBorder="1" applyAlignment="1">
      <alignment horizontal="right"/>
    </xf>
    <xf numFmtId="3" fontId="12" fillId="0" borderId="27" xfId="0" applyNumberFormat="1" applyFont="1" applyBorder="1" applyAlignment="1">
      <alignment horizontal="center"/>
    </xf>
    <xf numFmtId="0" fontId="12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13" fillId="0" borderId="0" xfId="0" applyFont="1"/>
    <xf numFmtId="17" fontId="16" fillId="0" borderId="0" xfId="0" quotePrefix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7" fontId="16" fillId="0" borderId="0" xfId="0" applyNumberFormat="1" applyFont="1" applyAlignment="1">
      <alignment horizontal="center"/>
    </xf>
    <xf numFmtId="3" fontId="16" fillId="0" borderId="0" xfId="0" quotePrefix="1" applyNumberFormat="1" applyFont="1" applyAlignment="1">
      <alignment horizontal="center"/>
    </xf>
    <xf numFmtId="17" fontId="15" fillId="0" borderId="0" xfId="0" applyNumberFormat="1" applyFont="1" applyAlignment="1">
      <alignment horizontal="left"/>
    </xf>
    <xf numFmtId="3" fontId="13" fillId="0" borderId="0" xfId="0" applyNumberFormat="1" applyFont="1"/>
    <xf numFmtId="17" fontId="15" fillId="4" borderId="2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3" fontId="0" fillId="2" borderId="0" xfId="0" applyNumberFormat="1" applyFill="1"/>
    <xf numFmtId="3" fontId="18" fillId="0" borderId="0" xfId="0" applyNumberFormat="1" applyFont="1"/>
    <xf numFmtId="0" fontId="18" fillId="0" borderId="0" xfId="0" applyFont="1"/>
    <xf numFmtId="165" fontId="17" fillId="0" borderId="57" xfId="1" quotePrefix="1" applyNumberFormat="1" applyFont="1" applyFill="1" applyBorder="1" applyAlignment="1">
      <alignment horizontal="center" vertical="center"/>
    </xf>
    <xf numFmtId="165" fontId="17" fillId="0" borderId="56" xfId="1" quotePrefix="1" applyNumberFormat="1" applyFont="1" applyFill="1" applyBorder="1" applyAlignment="1">
      <alignment horizontal="center" vertical="center"/>
    </xf>
    <xf numFmtId="170" fontId="19" fillId="0" borderId="56" xfId="0" applyNumberFormat="1" applyFont="1" applyBorder="1" applyAlignment="1">
      <alignment horizontal="center"/>
    </xf>
    <xf numFmtId="3" fontId="15" fillId="4" borderId="23" xfId="0" quotePrefix="1" applyNumberFormat="1" applyFont="1" applyFill="1" applyBorder="1" applyAlignment="1">
      <alignment horizontal="center" vertical="center"/>
    </xf>
    <xf numFmtId="3" fontId="15" fillId="4" borderId="24" xfId="0" quotePrefix="1" applyNumberFormat="1" applyFont="1" applyFill="1" applyBorder="1" applyAlignment="1">
      <alignment horizontal="center" vertical="center"/>
    </xf>
    <xf numFmtId="165" fontId="13" fillId="0" borderId="0" xfId="0" applyNumberFormat="1" applyFont="1"/>
    <xf numFmtId="3" fontId="13" fillId="3" borderId="0" xfId="0" applyNumberFormat="1" applyFont="1" applyFill="1"/>
    <xf numFmtId="165" fontId="13" fillId="0" borderId="0" xfId="1" applyNumberFormat="1" applyFont="1"/>
    <xf numFmtId="165" fontId="17" fillId="0" borderId="0" xfId="1" quotePrefix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169" fontId="14" fillId="0" borderId="0" xfId="0" quotePrefix="1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3" fontId="15" fillId="0" borderId="0" xfId="0" quotePrefix="1" applyNumberFormat="1" applyFont="1" applyAlignment="1">
      <alignment horizontal="center" vertical="center"/>
    </xf>
    <xf numFmtId="170" fontId="20" fillId="0" borderId="0" xfId="5" applyNumberFormat="1" applyFont="1"/>
    <xf numFmtId="165" fontId="13" fillId="0" borderId="0" xfId="1" applyNumberFormat="1" applyFont="1" applyFill="1"/>
    <xf numFmtId="3" fontId="3" fillId="0" borderId="0" xfId="0" applyNumberFormat="1" applyFont="1"/>
    <xf numFmtId="165" fontId="17" fillId="0" borderId="59" xfId="1" quotePrefix="1" applyNumberFormat="1" applyFont="1" applyFill="1" applyBorder="1" applyAlignment="1">
      <alignment horizontal="center" vertical="center"/>
    </xf>
    <xf numFmtId="170" fontId="19" fillId="0" borderId="55" xfId="0" applyNumberFormat="1" applyFont="1" applyBorder="1" applyAlignment="1">
      <alignment horizontal="center"/>
    </xf>
    <xf numFmtId="165" fontId="17" fillId="0" borderId="58" xfId="1" quotePrefix="1" applyNumberFormat="1" applyFont="1" applyFill="1" applyBorder="1" applyAlignment="1">
      <alignment horizontal="center" vertical="center"/>
    </xf>
    <xf numFmtId="165" fontId="17" fillId="0" borderId="55" xfId="1" quotePrefix="1" applyNumberFormat="1" applyFont="1" applyFill="1" applyBorder="1" applyAlignment="1">
      <alignment horizontal="center" vertical="center"/>
    </xf>
    <xf numFmtId="170" fontId="20" fillId="0" borderId="0" xfId="5" applyNumberFormat="1" applyFont="1" applyAlignment="1">
      <alignment horizontal="center"/>
    </xf>
    <xf numFmtId="0" fontId="8" fillId="0" borderId="3" xfId="1" applyNumberFormat="1" applyFont="1" applyFill="1" applyBorder="1" applyAlignment="1">
      <alignment horizontal="right"/>
    </xf>
    <xf numFmtId="0" fontId="8" fillId="0" borderId="35" xfId="1" applyNumberFormat="1" applyFont="1" applyFill="1" applyBorder="1" applyAlignment="1">
      <alignment horizontal="right"/>
    </xf>
    <xf numFmtId="0" fontId="15" fillId="3" borderId="0" xfId="0" applyFont="1" applyFill="1" applyAlignment="1">
      <alignment horizontal="left"/>
    </xf>
    <xf numFmtId="0" fontId="15" fillId="3" borderId="0" xfId="0" applyFont="1" applyFill="1"/>
    <xf numFmtId="0" fontId="16" fillId="3" borderId="0" xfId="0" applyFont="1" applyFill="1"/>
    <xf numFmtId="0" fontId="9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69" fontId="14" fillId="0" borderId="0" xfId="0" quotePrefix="1" applyNumberFormat="1" applyFont="1" applyAlignment="1">
      <alignment horizontal="center"/>
    </xf>
    <xf numFmtId="0" fontId="5" fillId="0" borderId="2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3" fillId="0" borderId="0" xfId="0" applyNumberFormat="1" applyFont="1"/>
    <xf numFmtId="0" fontId="4" fillId="0" borderId="0" xfId="0" applyNumberFormat="1" applyFont="1" applyAlignment="1">
      <alignment horizontal="left"/>
    </xf>
    <xf numFmtId="0" fontId="3" fillId="0" borderId="0" xfId="1" applyNumberFormat="1" applyFont="1" applyFill="1"/>
    <xf numFmtId="0" fontId="4" fillId="0" borderId="0" xfId="0" applyNumberFormat="1" applyFont="1" applyAlignment="1">
      <alignment horizontal="center"/>
    </xf>
    <xf numFmtId="0" fontId="0" fillId="0" borderId="0" xfId="0" applyNumberFormat="1"/>
    <xf numFmtId="0" fontId="5" fillId="0" borderId="16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3" xfId="1" applyNumberFormat="1" applyFont="1" applyFill="1" applyBorder="1" applyAlignment="1">
      <alignment horizontal="center"/>
    </xf>
    <xf numFmtId="0" fontId="5" fillId="0" borderId="23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center"/>
    </xf>
    <xf numFmtId="0" fontId="5" fillId="0" borderId="36" xfId="0" applyNumberFormat="1" applyFont="1" applyBorder="1" applyAlignment="1">
      <alignment horizontal="center" vertical="center"/>
    </xf>
    <xf numFmtId="0" fontId="6" fillId="0" borderId="52" xfId="0" applyNumberFormat="1" applyFont="1" applyBorder="1"/>
    <xf numFmtId="0" fontId="6" fillId="0" borderId="35" xfId="0" applyNumberFormat="1" applyFont="1" applyBorder="1"/>
    <xf numFmtId="0" fontId="6" fillId="0" borderId="28" xfId="0" applyNumberFormat="1" applyFont="1" applyBorder="1"/>
    <xf numFmtId="0" fontId="6" fillId="0" borderId="53" xfId="0" applyNumberFormat="1" applyFont="1" applyBorder="1"/>
    <xf numFmtId="0" fontId="6" fillId="0" borderId="54" xfId="0" applyNumberFormat="1" applyFont="1" applyBorder="1"/>
    <xf numFmtId="0" fontId="6" fillId="0" borderId="15" xfId="0" applyNumberFormat="1" applyFont="1" applyBorder="1"/>
    <xf numFmtId="0" fontId="6" fillId="0" borderId="54" xfId="1" applyNumberFormat="1" applyFont="1" applyFill="1" applyBorder="1"/>
    <xf numFmtId="0" fontId="6" fillId="0" borderId="15" xfId="1" applyNumberFormat="1" applyFont="1" applyFill="1" applyBorder="1"/>
    <xf numFmtId="0" fontId="6" fillId="0" borderId="2" xfId="1" applyNumberFormat="1" applyFont="1" applyFill="1" applyBorder="1"/>
    <xf numFmtId="0" fontId="7" fillId="0" borderId="17" xfId="0" applyNumberFormat="1" applyFont="1" applyBorder="1" applyAlignment="1">
      <alignment horizontal="center"/>
    </xf>
    <xf numFmtId="0" fontId="7" fillId="0" borderId="18" xfId="0" applyNumberFormat="1" applyFont="1" applyBorder="1" applyAlignment="1">
      <alignment horizontal="right"/>
    </xf>
    <xf numFmtId="0" fontId="7" fillId="0" borderId="51" xfId="1" applyNumberFormat="1" applyFont="1" applyFill="1" applyBorder="1" applyAlignment="1">
      <alignment horizontal="right"/>
    </xf>
    <xf numFmtId="0" fontId="7" fillId="0" borderId="33" xfId="0" applyNumberFormat="1" applyFont="1" applyBorder="1" applyAlignment="1">
      <alignment horizontal="right"/>
    </xf>
    <xf numFmtId="0" fontId="7" fillId="0" borderId="20" xfId="0" applyNumberFormat="1" applyFont="1" applyBorder="1" applyAlignment="1">
      <alignment horizontal="right"/>
    </xf>
    <xf numFmtId="0" fontId="7" fillId="0" borderId="51" xfId="0" applyNumberFormat="1" applyFont="1" applyBorder="1" applyAlignment="1">
      <alignment horizontal="right"/>
    </xf>
    <xf numFmtId="0" fontId="7" fillId="0" borderId="21" xfId="0" applyNumberFormat="1" applyFont="1" applyBorder="1" applyAlignment="1">
      <alignment horizontal="right"/>
    </xf>
    <xf numFmtId="0" fontId="7" fillId="0" borderId="34" xfId="0" applyNumberFormat="1" applyFont="1" applyBorder="1" applyAlignment="1">
      <alignment horizontal="right"/>
    </xf>
    <xf numFmtId="0" fontId="8" fillId="0" borderId="21" xfId="1" applyNumberFormat="1" applyFont="1" applyFill="1" applyBorder="1" applyAlignment="1">
      <alignment horizontal="right"/>
    </xf>
    <xf numFmtId="0" fontId="8" fillId="0" borderId="34" xfId="1" applyNumberFormat="1" applyFont="1" applyFill="1" applyBorder="1" applyAlignment="1">
      <alignment horizontal="right"/>
    </xf>
    <xf numFmtId="0" fontId="7" fillId="0" borderId="1" xfId="0" applyNumberFormat="1" applyFont="1" applyBorder="1" applyAlignment="1">
      <alignment horizontal="center"/>
    </xf>
    <xf numFmtId="0" fontId="8" fillId="0" borderId="2" xfId="1" applyNumberFormat="1" applyFont="1" applyFill="1" applyBorder="1" applyAlignment="1">
      <alignment horizontal="right"/>
    </xf>
    <xf numFmtId="0" fontId="7" fillId="0" borderId="18" xfId="3" applyNumberFormat="1" applyFont="1" applyFill="1" applyBorder="1" applyAlignment="1">
      <alignment horizontal="right"/>
    </xf>
    <xf numFmtId="0" fontId="7" fillId="0" borderId="51" xfId="3" applyNumberFormat="1" applyFont="1" applyFill="1" applyBorder="1" applyAlignment="1">
      <alignment horizontal="right"/>
    </xf>
    <xf numFmtId="0" fontId="7" fillId="0" borderId="33" xfId="3" applyNumberFormat="1" applyFont="1" applyFill="1" applyBorder="1" applyAlignment="1">
      <alignment horizontal="right"/>
    </xf>
    <xf numFmtId="0" fontId="7" fillId="0" borderId="20" xfId="3" applyNumberFormat="1" applyFont="1" applyFill="1" applyBorder="1" applyAlignment="1">
      <alignment horizontal="right"/>
    </xf>
    <xf numFmtId="0" fontId="7" fillId="0" borderId="21" xfId="3" applyNumberFormat="1" applyFont="1" applyFill="1" applyBorder="1" applyAlignment="1">
      <alignment horizontal="right"/>
    </xf>
    <xf numFmtId="0" fontId="7" fillId="0" borderId="34" xfId="3" applyNumberFormat="1" applyFont="1" applyFill="1" applyBorder="1" applyAlignment="1">
      <alignment horizontal="right"/>
    </xf>
    <xf numFmtId="0" fontId="8" fillId="0" borderId="21" xfId="3" applyNumberFormat="1" applyFont="1" applyFill="1" applyBorder="1" applyAlignment="1">
      <alignment horizontal="right"/>
    </xf>
    <xf numFmtId="0" fontId="8" fillId="0" borderId="34" xfId="3" applyNumberFormat="1" applyFont="1" applyFill="1" applyBorder="1" applyAlignment="1">
      <alignment horizontal="right"/>
    </xf>
    <xf numFmtId="0" fontId="7" fillId="0" borderId="2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right"/>
    </xf>
    <xf numFmtId="0" fontId="7" fillId="0" borderId="10" xfId="1" applyNumberFormat="1" applyFont="1" applyFill="1" applyBorder="1" applyAlignment="1">
      <alignment horizontal="right"/>
    </xf>
    <xf numFmtId="0" fontId="7" fillId="0" borderId="11" xfId="0" applyNumberFormat="1" applyFont="1" applyBorder="1" applyAlignment="1">
      <alignment horizontal="right"/>
    </xf>
    <xf numFmtId="0" fontId="7" fillId="0" borderId="12" xfId="0" applyNumberFormat="1" applyFont="1" applyBorder="1" applyAlignment="1">
      <alignment horizontal="right"/>
    </xf>
    <xf numFmtId="0" fontId="7" fillId="0" borderId="10" xfId="0" applyNumberFormat="1" applyFont="1" applyBorder="1" applyAlignment="1">
      <alignment horizontal="right"/>
    </xf>
    <xf numFmtId="0" fontId="7" fillId="0" borderId="13" xfId="0" applyNumberFormat="1" applyFont="1" applyBorder="1" applyAlignment="1">
      <alignment horizontal="right"/>
    </xf>
    <xf numFmtId="0" fontId="7" fillId="0" borderId="14" xfId="0" applyNumberFormat="1" applyFont="1" applyBorder="1" applyAlignment="1">
      <alignment horizontal="right"/>
    </xf>
    <xf numFmtId="0" fontId="8" fillId="0" borderId="8" xfId="1" applyNumberFormat="1" applyFont="1" applyFill="1" applyBorder="1" applyAlignment="1">
      <alignment horizontal="right"/>
    </xf>
    <xf numFmtId="0" fontId="8" fillId="0" borderId="9" xfId="1" applyNumberFormat="1" applyFont="1" applyFill="1" applyBorder="1" applyAlignment="1">
      <alignment horizontal="right"/>
    </xf>
    <xf numFmtId="0" fontId="7" fillId="0" borderId="4" xfId="0" applyNumberFormat="1" applyFont="1" applyBorder="1" applyAlignment="1">
      <alignment horizontal="right"/>
    </xf>
    <xf numFmtId="0" fontId="7" fillId="0" borderId="5" xfId="1" applyNumberFormat="1" applyFont="1" applyFill="1" applyBorder="1" applyAlignment="1">
      <alignment horizontal="right"/>
    </xf>
    <xf numFmtId="0" fontId="7" fillId="0" borderId="6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right"/>
    </xf>
    <xf numFmtId="0" fontId="7" fillId="0" borderId="5" xfId="0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right"/>
    </xf>
    <xf numFmtId="0" fontId="7" fillId="0" borderId="9" xfId="0" applyNumberFormat="1" applyFont="1" applyBorder="1" applyAlignment="1">
      <alignment horizontal="right"/>
    </xf>
    <xf numFmtId="0" fontId="5" fillId="0" borderId="3" xfId="0" applyNumberFormat="1" applyFont="1" applyBorder="1" applyAlignment="1">
      <alignment horizontal="center"/>
    </xf>
    <xf numFmtId="0" fontId="8" fillId="0" borderId="28" xfId="0" applyNumberFormat="1" applyFont="1" applyBorder="1" applyAlignment="1">
      <alignment horizontal="right"/>
    </xf>
    <xf numFmtId="0" fontId="8" fillId="0" borderId="15" xfId="0" applyNumberFormat="1" applyFont="1" applyBorder="1" applyAlignment="1">
      <alignment horizontal="right"/>
    </xf>
    <xf numFmtId="0" fontId="8" fillId="0" borderId="28" xfId="1" applyNumberFormat="1" applyFont="1" applyFill="1" applyBorder="1" applyAlignment="1">
      <alignment horizontal="right"/>
    </xf>
    <xf numFmtId="0" fontId="8" fillId="0" borderId="15" xfId="1" applyNumberFormat="1" applyFont="1" applyFill="1" applyBorder="1" applyAlignment="1">
      <alignment horizontal="right"/>
    </xf>
    <xf numFmtId="0" fontId="8" fillId="0" borderId="12" xfId="1" applyNumberFormat="1" applyFont="1" applyFill="1" applyBorder="1" applyAlignment="1">
      <alignment horizontal="right"/>
    </xf>
    <xf numFmtId="0" fontId="7" fillId="0" borderId="4" xfId="1" applyNumberFormat="1" applyFont="1" applyFill="1" applyBorder="1" applyAlignment="1">
      <alignment horizontal="right"/>
    </xf>
    <xf numFmtId="0" fontId="7" fillId="0" borderId="9" xfId="1" applyNumberFormat="1" applyFont="1" applyFill="1" applyBorder="1" applyAlignment="1">
      <alignment horizontal="right"/>
    </xf>
    <xf numFmtId="0" fontId="7" fillId="0" borderId="7" xfId="1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right"/>
    </xf>
    <xf numFmtId="0" fontId="7" fillId="0" borderId="14" xfId="1" applyNumberFormat="1" applyFont="1" applyFill="1" applyBorder="1" applyAlignment="1">
      <alignment horizontal="right"/>
    </xf>
    <xf numFmtId="0" fontId="7" fillId="0" borderId="12" xfId="1" applyNumberFormat="1" applyFont="1" applyFill="1" applyBorder="1" applyAlignment="1">
      <alignment horizontal="right"/>
    </xf>
    <xf numFmtId="0" fontId="8" fillId="0" borderId="28" xfId="3" applyNumberFormat="1" applyFont="1" applyFill="1" applyBorder="1" applyAlignment="1">
      <alignment horizontal="right"/>
    </xf>
    <xf numFmtId="0" fontId="8" fillId="0" borderId="15" xfId="3" applyNumberFormat="1" applyFont="1" applyFill="1" applyBorder="1" applyAlignment="1">
      <alignment horizontal="right"/>
    </xf>
    <xf numFmtId="0" fontId="8" fillId="0" borderId="0" xfId="1" applyNumberFormat="1" applyFont="1" applyFill="1" applyBorder="1" applyAlignment="1">
      <alignment horizontal="right"/>
    </xf>
    <xf numFmtId="0" fontId="7" fillId="0" borderId="27" xfId="0" applyNumberFormat="1" applyFont="1" applyBorder="1" applyAlignment="1">
      <alignment horizontal="left"/>
    </xf>
    <xf numFmtId="0" fontId="7" fillId="0" borderId="0" xfId="0" applyNumberFormat="1" applyFont="1" applyAlignment="1">
      <alignment horizontal="left"/>
    </xf>
    <xf numFmtId="0" fontId="5" fillId="0" borderId="24" xfId="0" applyNumberFormat="1" applyFont="1" applyBorder="1" applyAlignment="1">
      <alignment horizontal="center"/>
    </xf>
    <xf numFmtId="0" fontId="8" fillId="0" borderId="29" xfId="1" applyNumberFormat="1" applyFont="1" applyFill="1" applyBorder="1" applyAlignment="1">
      <alignment horizontal="right"/>
    </xf>
    <xf numFmtId="0" fontId="8" fillId="0" borderId="23" xfId="0" applyNumberFormat="1" applyFont="1" applyBorder="1" applyAlignment="1">
      <alignment horizontal="right"/>
    </xf>
    <xf numFmtId="0" fontId="8" fillId="0" borderId="29" xfId="0" applyNumberFormat="1" applyFont="1" applyBorder="1" applyAlignment="1">
      <alignment horizontal="right"/>
    </xf>
    <xf numFmtId="0" fontId="8" fillId="0" borderId="35" xfId="0" applyNumberFormat="1" applyFont="1" applyBorder="1" applyAlignment="1">
      <alignment horizontal="right"/>
    </xf>
    <xf numFmtId="0" fontId="8" fillId="0" borderId="3" xfId="0" applyNumberFormat="1" applyFont="1" applyBorder="1" applyAlignment="1">
      <alignment horizontal="right"/>
    </xf>
    <xf numFmtId="0" fontId="0" fillId="0" borderId="0" xfId="1" applyNumberFormat="1" applyFont="1" applyFill="1"/>
    <xf numFmtId="0" fontId="5" fillId="0" borderId="52" xfId="0" applyNumberFormat="1" applyFont="1" applyBorder="1"/>
    <xf numFmtId="0" fontId="5" fillId="0" borderId="35" xfId="0" applyNumberFormat="1" applyFont="1" applyBorder="1"/>
    <xf numFmtId="0" fontId="5" fillId="0" borderId="28" xfId="0" applyNumberFormat="1" applyFont="1" applyBorder="1"/>
    <xf numFmtId="0" fontId="5" fillId="0" borderId="53" xfId="0" applyNumberFormat="1" applyFont="1" applyBorder="1"/>
    <xf numFmtId="0" fontId="5" fillId="0" borderId="54" xfId="0" applyNumberFormat="1" applyFont="1" applyBorder="1"/>
    <xf numFmtId="0" fontId="5" fillId="0" borderId="15" xfId="0" applyNumberFormat="1" applyFont="1" applyBorder="1"/>
    <xf numFmtId="0" fontId="5" fillId="0" borderId="54" xfId="1" applyNumberFormat="1" applyFont="1" applyFill="1" applyBorder="1"/>
    <xf numFmtId="0" fontId="5" fillId="0" borderId="15" xfId="1" applyNumberFormat="1" applyFont="1" applyFill="1" applyBorder="1"/>
    <xf numFmtId="0" fontId="7" fillId="0" borderId="3" xfId="1" applyNumberFormat="1" applyFont="1" applyFill="1" applyBorder="1" applyAlignment="1">
      <alignment horizontal="right"/>
    </xf>
    <xf numFmtId="0" fontId="7" fillId="0" borderId="35" xfId="1" applyNumberFormat="1" applyFont="1" applyFill="1" applyBorder="1" applyAlignment="1">
      <alignment horizontal="right"/>
    </xf>
    <xf numFmtId="0" fontId="7" fillId="0" borderId="28" xfId="0" applyNumberFormat="1" applyFont="1" applyBorder="1" applyAlignment="1">
      <alignment horizontal="right"/>
    </xf>
    <xf numFmtId="0" fontId="7" fillId="0" borderId="23" xfId="0" applyNumberFormat="1" applyFont="1" applyBorder="1" applyAlignment="1">
      <alignment horizontal="right"/>
    </xf>
    <xf numFmtId="0" fontId="7" fillId="0" borderId="29" xfId="0" applyNumberFormat="1" applyFont="1" applyBorder="1" applyAlignment="1">
      <alignment horizontal="right"/>
    </xf>
    <xf numFmtId="0" fontId="7" fillId="0" borderId="35" xfId="0" applyNumberFormat="1" applyFont="1" applyBorder="1" applyAlignment="1">
      <alignment horizontal="right"/>
    </xf>
    <xf numFmtId="0" fontId="7" fillId="0" borderId="3" xfId="0" applyNumberFormat="1" applyFont="1" applyBorder="1" applyAlignment="1">
      <alignment horizontal="right"/>
    </xf>
    <xf numFmtId="0" fontId="7" fillId="0" borderId="15" xfId="0" applyNumberFormat="1" applyFont="1" applyBorder="1" applyAlignment="1">
      <alignment horizontal="right"/>
    </xf>
    <xf numFmtId="0" fontId="21" fillId="0" borderId="0" xfId="0" applyNumberFormat="1" applyFont="1"/>
    <xf numFmtId="0" fontId="13" fillId="0" borderId="0" xfId="0" applyNumberFormat="1" applyFont="1"/>
    <xf numFmtId="0" fontId="7" fillId="0" borderId="60" xfId="1" applyNumberFormat="1" applyFont="1" applyFill="1" applyBorder="1" applyAlignment="1">
      <alignment horizontal="right"/>
    </xf>
    <xf numFmtId="0" fontId="7" fillId="0" borderId="61" xfId="1" applyNumberFormat="1" applyFont="1" applyFill="1" applyBorder="1" applyAlignment="1">
      <alignment horizontal="right"/>
    </xf>
    <xf numFmtId="0" fontId="7" fillId="0" borderId="31" xfId="0" applyNumberFormat="1" applyFont="1" applyBorder="1" applyAlignment="1">
      <alignment horizontal="right"/>
    </xf>
    <xf numFmtId="0" fontId="7" fillId="0" borderId="62" xfId="0" applyNumberFormat="1" applyFont="1" applyBorder="1" applyAlignment="1">
      <alignment horizontal="right"/>
    </xf>
    <xf numFmtId="0" fontId="7" fillId="0" borderId="60" xfId="0" applyNumberFormat="1" applyFont="1" applyBorder="1" applyAlignment="1">
      <alignment horizontal="right"/>
    </xf>
    <xf numFmtId="0" fontId="7" fillId="0" borderId="61" xfId="0" applyNumberFormat="1" applyFont="1" applyBorder="1" applyAlignment="1">
      <alignment horizontal="right"/>
    </xf>
    <xf numFmtId="0" fontId="7" fillId="0" borderId="63" xfId="0" applyNumberFormat="1" applyFont="1" applyBorder="1" applyAlignment="1">
      <alignment horizontal="right"/>
    </xf>
    <xf numFmtId="0" fontId="7" fillId="0" borderId="32" xfId="0" applyNumberFormat="1" applyFont="1" applyBorder="1" applyAlignment="1">
      <alignment horizontal="right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N964"/>
  <sheetViews>
    <sheetView showGridLines="0" tabSelected="1" topLeftCell="A940" workbookViewId="0">
      <selection activeCell="B433" sqref="B433"/>
    </sheetView>
  </sheetViews>
  <sheetFormatPr defaultColWidth="8.85546875" defaultRowHeight="12.75" x14ac:dyDescent="0.2"/>
  <cols>
    <col min="1" max="1" width="10.42578125" style="171" customWidth="1"/>
    <col min="2" max="2" width="8.28515625" style="171" customWidth="1"/>
    <col min="3" max="3" width="6.140625" style="171" customWidth="1"/>
    <col min="4" max="4" width="6.7109375" style="171" customWidth="1"/>
    <col min="5" max="5" width="6.28515625" style="171" customWidth="1"/>
    <col min="6" max="6" width="6" style="171" customWidth="1"/>
    <col min="7" max="7" width="6.42578125" style="171" customWidth="1"/>
    <col min="8" max="8" width="7" style="171" customWidth="1"/>
    <col min="9" max="9" width="7.28515625" style="171" customWidth="1"/>
    <col min="10" max="10" width="6.140625" style="171" customWidth="1"/>
    <col min="11" max="11" width="7.28515625" style="171" customWidth="1"/>
    <col min="12" max="12" width="7.7109375" style="171" customWidth="1"/>
    <col min="13" max="14" width="7.140625" style="171" customWidth="1"/>
    <col min="15" max="15" width="7.85546875" style="171" customWidth="1"/>
    <col min="16" max="16" width="6.7109375" style="171" customWidth="1"/>
    <col min="17" max="17" width="7.140625" style="171" customWidth="1"/>
    <col min="18" max="18" width="6" style="171" customWidth="1"/>
    <col min="19" max="19" width="6.42578125" style="171" customWidth="1"/>
    <col min="20" max="20" width="6.140625" style="171" customWidth="1"/>
    <col min="21" max="21" width="7" style="171" customWidth="1"/>
    <col min="22" max="22" width="7.42578125" style="171" customWidth="1"/>
    <col min="23" max="23" width="8" style="171" customWidth="1"/>
    <col min="24" max="24" width="7.140625" style="171" customWidth="1"/>
    <col min="25" max="26" width="7.42578125" style="171" customWidth="1"/>
    <col min="27" max="27" width="8" style="171" customWidth="1"/>
    <col min="28" max="28" width="9.85546875" style="173" customWidth="1"/>
    <col min="29" max="29" width="10.140625" style="173" customWidth="1"/>
    <col min="30" max="60" width="9.140625" style="171" customWidth="1"/>
    <col min="61" max="61" width="11.7109375" style="171" customWidth="1"/>
    <col min="62" max="89" width="8.42578125" style="171" customWidth="1"/>
    <col min="90" max="90" width="8.85546875" style="171"/>
    <col min="91" max="91" width="13" style="171" bestFit="1" customWidth="1"/>
    <col min="92" max="92" width="12.85546875" style="171" bestFit="1" customWidth="1"/>
    <col min="93" max="16384" width="8.85546875" style="171"/>
  </cols>
  <sheetData>
    <row r="2" spans="1:89" ht="15.75" x14ac:dyDescent="0.25">
      <c r="A2" s="170" t="s">
        <v>0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BI2" s="170" t="s">
        <v>0</v>
      </c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170"/>
      <c r="CJ2" s="170"/>
      <c r="CK2" s="170"/>
    </row>
    <row r="5" spans="1:89" x14ac:dyDescent="0.2">
      <c r="A5" s="172">
        <v>43497</v>
      </c>
      <c r="B5" s="172"/>
      <c r="C5" s="172"/>
      <c r="D5" s="172"/>
      <c r="BI5" s="174">
        <f>A5</f>
        <v>43497</v>
      </c>
      <c r="BJ5" s="174"/>
      <c r="BK5" s="174"/>
      <c r="BL5" s="174"/>
    </row>
    <row r="6" spans="1:89" ht="13.5" thickBot="1" x14ac:dyDescent="0.25">
      <c r="AE6" s="175" t="s">
        <v>1</v>
      </c>
    </row>
    <row r="7" spans="1:89" ht="14.25" thickTop="1" thickBot="1" x14ac:dyDescent="0.25">
      <c r="A7" s="176" t="s">
        <v>2</v>
      </c>
      <c r="B7" s="177" t="s">
        <v>3</v>
      </c>
      <c r="C7" s="178"/>
      <c r="D7" s="177" t="s">
        <v>4</v>
      </c>
      <c r="E7" s="178"/>
      <c r="F7" s="177" t="s">
        <v>5</v>
      </c>
      <c r="G7" s="178"/>
      <c r="H7" s="177" t="s">
        <v>6</v>
      </c>
      <c r="I7" s="178"/>
      <c r="J7" s="177" t="s">
        <v>7</v>
      </c>
      <c r="K7" s="178"/>
      <c r="L7" s="177" t="s">
        <v>8</v>
      </c>
      <c r="M7" s="178"/>
      <c r="N7" s="177" t="s">
        <v>9</v>
      </c>
      <c r="O7" s="178"/>
      <c r="P7" s="177" t="s">
        <v>10</v>
      </c>
      <c r="Q7" s="178"/>
      <c r="R7" s="177" t="s">
        <v>11</v>
      </c>
      <c r="S7" s="178"/>
      <c r="T7" s="177" t="s">
        <v>12</v>
      </c>
      <c r="U7" s="178"/>
      <c r="V7" s="177" t="s">
        <v>13</v>
      </c>
      <c r="W7" s="178"/>
      <c r="X7" s="177" t="s">
        <v>14</v>
      </c>
      <c r="Y7" s="178"/>
      <c r="Z7" s="177" t="s">
        <v>15</v>
      </c>
      <c r="AA7" s="178"/>
      <c r="AB7" s="179" t="s">
        <v>16</v>
      </c>
      <c r="AC7" s="180"/>
      <c r="AE7" s="176" t="s">
        <v>2</v>
      </c>
      <c r="AF7" s="177" t="s">
        <v>3</v>
      </c>
      <c r="AG7" s="178"/>
      <c r="AH7" s="177" t="s">
        <v>4</v>
      </c>
      <c r="AI7" s="178"/>
      <c r="AJ7" s="177" t="s">
        <v>5</v>
      </c>
      <c r="AK7" s="178"/>
      <c r="AL7" s="177" t="s">
        <v>6</v>
      </c>
      <c r="AM7" s="178"/>
      <c r="AN7" s="177" t="s">
        <v>7</v>
      </c>
      <c r="AO7" s="178"/>
      <c r="AP7" s="177" t="s">
        <v>8</v>
      </c>
      <c r="AQ7" s="178"/>
      <c r="AR7" s="177" t="s">
        <v>9</v>
      </c>
      <c r="AS7" s="178"/>
      <c r="AT7" s="177" t="s">
        <v>10</v>
      </c>
      <c r="AU7" s="178"/>
      <c r="AV7" s="177" t="s">
        <v>11</v>
      </c>
      <c r="AW7" s="178"/>
      <c r="AX7" s="177" t="s">
        <v>12</v>
      </c>
      <c r="AY7" s="178"/>
      <c r="AZ7" s="177" t="s">
        <v>13</v>
      </c>
      <c r="BA7" s="178"/>
      <c r="BB7" s="177" t="s">
        <v>14</v>
      </c>
      <c r="BC7" s="178"/>
      <c r="BD7" s="177" t="s">
        <v>15</v>
      </c>
      <c r="BE7" s="178"/>
      <c r="BF7" s="179" t="s">
        <v>16</v>
      </c>
      <c r="BG7" s="180"/>
      <c r="BH7" s="181"/>
      <c r="BI7" s="176" t="s">
        <v>2</v>
      </c>
      <c r="BJ7" s="177" t="s">
        <v>3</v>
      </c>
      <c r="BK7" s="178"/>
      <c r="BL7" s="177" t="s">
        <v>4</v>
      </c>
      <c r="BM7" s="178"/>
      <c r="BN7" s="177" t="s">
        <v>5</v>
      </c>
      <c r="BO7" s="178"/>
      <c r="BP7" s="177" t="s">
        <v>6</v>
      </c>
      <c r="BQ7" s="178"/>
      <c r="BR7" s="177" t="s">
        <v>7</v>
      </c>
      <c r="BS7" s="178"/>
      <c r="BT7" s="177" t="s">
        <v>8</v>
      </c>
      <c r="BU7" s="178"/>
      <c r="BV7" s="177" t="s">
        <v>9</v>
      </c>
      <c r="BW7" s="178"/>
      <c r="BX7" s="177" t="s">
        <v>10</v>
      </c>
      <c r="BY7" s="178"/>
      <c r="BZ7" s="177" t="s">
        <v>11</v>
      </c>
      <c r="CA7" s="178"/>
      <c r="CB7" s="177" t="s">
        <v>12</v>
      </c>
      <c r="CC7" s="178"/>
      <c r="CD7" s="177" t="s">
        <v>13</v>
      </c>
      <c r="CE7" s="178"/>
      <c r="CF7" s="177" t="s">
        <v>14</v>
      </c>
      <c r="CG7" s="178"/>
      <c r="CH7" s="177" t="s">
        <v>15</v>
      </c>
      <c r="CI7" s="178"/>
      <c r="CJ7" s="177" t="s">
        <v>16</v>
      </c>
      <c r="CK7" s="178"/>
    </row>
    <row r="8" spans="1:89" ht="15" thickTop="1" thickBot="1" x14ac:dyDescent="0.3">
      <c r="A8" s="182"/>
      <c r="B8" s="183" t="s">
        <v>17</v>
      </c>
      <c r="C8" s="184" t="s">
        <v>18</v>
      </c>
      <c r="D8" s="185" t="s">
        <v>17</v>
      </c>
      <c r="E8" s="186" t="s">
        <v>18</v>
      </c>
      <c r="F8" s="183" t="s">
        <v>17</v>
      </c>
      <c r="G8" s="184" t="s">
        <v>18</v>
      </c>
      <c r="H8" s="185" t="s">
        <v>17</v>
      </c>
      <c r="I8" s="186" t="s">
        <v>18</v>
      </c>
      <c r="J8" s="183" t="s">
        <v>17</v>
      </c>
      <c r="K8" s="184" t="s">
        <v>18</v>
      </c>
      <c r="L8" s="185" t="s">
        <v>17</v>
      </c>
      <c r="M8" s="183" t="s">
        <v>18</v>
      </c>
      <c r="N8" s="187" t="s">
        <v>17</v>
      </c>
      <c r="O8" s="188" t="s">
        <v>18</v>
      </c>
      <c r="P8" s="183" t="s">
        <v>17</v>
      </c>
      <c r="Q8" s="184" t="s">
        <v>18</v>
      </c>
      <c r="R8" s="185" t="s">
        <v>17</v>
      </c>
      <c r="S8" s="186" t="s">
        <v>18</v>
      </c>
      <c r="T8" s="183" t="s">
        <v>17</v>
      </c>
      <c r="U8" s="184" t="s">
        <v>18</v>
      </c>
      <c r="V8" s="185" t="s">
        <v>17</v>
      </c>
      <c r="W8" s="186" t="s">
        <v>18</v>
      </c>
      <c r="X8" s="183" t="s">
        <v>17</v>
      </c>
      <c r="Y8" s="184" t="s">
        <v>18</v>
      </c>
      <c r="Z8" s="185" t="s">
        <v>17</v>
      </c>
      <c r="AA8" s="183" t="s">
        <v>18</v>
      </c>
      <c r="AB8" s="189" t="s">
        <v>17</v>
      </c>
      <c r="AC8" s="190" t="s">
        <v>18</v>
      </c>
      <c r="AE8" s="182"/>
      <c r="AF8" s="183" t="s">
        <v>17</v>
      </c>
      <c r="AG8" s="184" t="s">
        <v>18</v>
      </c>
      <c r="AH8" s="185" t="s">
        <v>17</v>
      </c>
      <c r="AI8" s="186" t="s">
        <v>18</v>
      </c>
      <c r="AJ8" s="183" t="s">
        <v>17</v>
      </c>
      <c r="AK8" s="184" t="s">
        <v>18</v>
      </c>
      <c r="AL8" s="185" t="s">
        <v>17</v>
      </c>
      <c r="AM8" s="186" t="s">
        <v>18</v>
      </c>
      <c r="AN8" s="183" t="s">
        <v>17</v>
      </c>
      <c r="AO8" s="184" t="s">
        <v>18</v>
      </c>
      <c r="AP8" s="185" t="s">
        <v>17</v>
      </c>
      <c r="AQ8" s="183" t="s">
        <v>18</v>
      </c>
      <c r="AR8" s="187" t="s">
        <v>17</v>
      </c>
      <c r="AS8" s="188" t="s">
        <v>18</v>
      </c>
      <c r="AT8" s="183" t="s">
        <v>17</v>
      </c>
      <c r="AU8" s="184" t="s">
        <v>18</v>
      </c>
      <c r="AV8" s="185" t="s">
        <v>17</v>
      </c>
      <c r="AW8" s="186" t="s">
        <v>18</v>
      </c>
      <c r="AX8" s="183" t="s">
        <v>17</v>
      </c>
      <c r="AY8" s="184" t="s">
        <v>18</v>
      </c>
      <c r="AZ8" s="185" t="s">
        <v>17</v>
      </c>
      <c r="BA8" s="186" t="s">
        <v>18</v>
      </c>
      <c r="BB8" s="183" t="s">
        <v>17</v>
      </c>
      <c r="BC8" s="184" t="s">
        <v>18</v>
      </c>
      <c r="BD8" s="185" t="s">
        <v>17</v>
      </c>
      <c r="BE8" s="183" t="s">
        <v>18</v>
      </c>
      <c r="BF8" s="189" t="s">
        <v>17</v>
      </c>
      <c r="BG8" s="190" t="s">
        <v>18</v>
      </c>
      <c r="BH8" s="191"/>
      <c r="BI8" s="182"/>
      <c r="BJ8" s="183" t="s">
        <v>17</v>
      </c>
      <c r="BK8" s="184" t="s">
        <v>18</v>
      </c>
      <c r="BL8" s="185" t="s">
        <v>17</v>
      </c>
      <c r="BM8" s="186" t="s">
        <v>18</v>
      </c>
      <c r="BN8" s="183" t="s">
        <v>17</v>
      </c>
      <c r="BO8" s="184" t="s">
        <v>18</v>
      </c>
      <c r="BP8" s="185" t="s">
        <v>17</v>
      </c>
      <c r="BQ8" s="186" t="s">
        <v>18</v>
      </c>
      <c r="BR8" s="183" t="s">
        <v>17</v>
      </c>
      <c r="BS8" s="184" t="s">
        <v>18</v>
      </c>
      <c r="BT8" s="185" t="s">
        <v>17</v>
      </c>
      <c r="BU8" s="183" t="s">
        <v>18</v>
      </c>
      <c r="BV8" s="187" t="s">
        <v>17</v>
      </c>
      <c r="BW8" s="188" t="s">
        <v>18</v>
      </c>
      <c r="BX8" s="183" t="s">
        <v>17</v>
      </c>
      <c r="BY8" s="184" t="s">
        <v>18</v>
      </c>
      <c r="BZ8" s="185" t="s">
        <v>17</v>
      </c>
      <c r="CA8" s="186" t="s">
        <v>18</v>
      </c>
      <c r="CB8" s="183" t="s">
        <v>17</v>
      </c>
      <c r="CC8" s="184" t="s">
        <v>18</v>
      </c>
      <c r="CD8" s="185" t="s">
        <v>17</v>
      </c>
      <c r="CE8" s="186" t="s">
        <v>18</v>
      </c>
      <c r="CF8" s="183" t="s">
        <v>17</v>
      </c>
      <c r="CG8" s="184" t="s">
        <v>18</v>
      </c>
      <c r="CH8" s="185" t="s">
        <v>17</v>
      </c>
      <c r="CI8" s="183" t="s">
        <v>18</v>
      </c>
      <c r="CJ8" s="187" t="s">
        <v>17</v>
      </c>
      <c r="CK8" s="188" t="s">
        <v>18</v>
      </c>
    </row>
    <row r="9" spans="1:89" ht="13.5" thickTop="1" x14ac:dyDescent="0.2">
      <c r="A9" s="192" t="s">
        <v>19</v>
      </c>
      <c r="B9" s="193"/>
      <c r="C9" s="194"/>
      <c r="D9" s="195"/>
      <c r="E9" s="196"/>
      <c r="F9" s="193"/>
      <c r="G9" s="197"/>
      <c r="H9" s="195"/>
      <c r="I9" s="196"/>
      <c r="J9" s="193"/>
      <c r="K9" s="197"/>
      <c r="L9" s="195"/>
      <c r="M9" s="193"/>
      <c r="N9" s="198"/>
      <c r="O9" s="199"/>
      <c r="P9" s="193"/>
      <c r="Q9" s="197"/>
      <c r="R9" s="195"/>
      <c r="S9" s="196"/>
      <c r="T9" s="193"/>
      <c r="U9" s="197"/>
      <c r="V9" s="195"/>
      <c r="W9" s="196"/>
      <c r="X9" s="193"/>
      <c r="Y9" s="197"/>
      <c r="Z9" s="195"/>
      <c r="AA9" s="193"/>
      <c r="AB9" s="200">
        <f>B9+D9+F9+H9+J9+L9+N9+P9+R9+T9+V9+X9+Z9</f>
        <v>0</v>
      </c>
      <c r="AC9" s="201">
        <f>C9+E9+G9+I9+K9+M9+O9+Q9+S9+U9+W9+Y9+AA9</f>
        <v>0</v>
      </c>
      <c r="AE9" s="202" t="s">
        <v>20</v>
      </c>
      <c r="AF9" s="193">
        <f>SUMIF($A$9:$A$32,$AE9,B$9:B$32)</f>
        <v>6196</v>
      </c>
      <c r="AG9" s="194">
        <f t="shared" ref="AG9:BE11" si="0">SUMIF($A$9:$A$32,$AE9,C$9:C$32)</f>
        <v>1038</v>
      </c>
      <c r="AH9" s="195">
        <f t="shared" si="0"/>
        <v>1938</v>
      </c>
      <c r="AI9" s="196">
        <f t="shared" si="0"/>
        <v>1329</v>
      </c>
      <c r="AJ9" s="193">
        <f t="shared" si="0"/>
        <v>1107</v>
      </c>
      <c r="AK9" s="197">
        <f t="shared" si="0"/>
        <v>661</v>
      </c>
      <c r="AL9" s="195">
        <f t="shared" si="0"/>
        <v>1284</v>
      </c>
      <c r="AM9" s="196">
        <f t="shared" si="0"/>
        <v>1800</v>
      </c>
      <c r="AN9" s="193">
        <f t="shared" si="0"/>
        <v>422</v>
      </c>
      <c r="AO9" s="197">
        <f t="shared" si="0"/>
        <v>1000</v>
      </c>
      <c r="AP9" s="195">
        <f t="shared" si="0"/>
        <v>529</v>
      </c>
      <c r="AQ9" s="193">
        <f t="shared" si="0"/>
        <v>2213</v>
      </c>
      <c r="AR9" s="198">
        <f t="shared" si="0"/>
        <v>1894</v>
      </c>
      <c r="AS9" s="199">
        <f t="shared" si="0"/>
        <v>2931</v>
      </c>
      <c r="AT9" s="193">
        <f t="shared" si="0"/>
        <v>1557</v>
      </c>
      <c r="AU9" s="197">
        <f t="shared" si="0"/>
        <v>1668</v>
      </c>
      <c r="AV9" s="195">
        <f t="shared" si="0"/>
        <v>1944</v>
      </c>
      <c r="AW9" s="196">
        <f t="shared" si="0"/>
        <v>1742</v>
      </c>
      <c r="AX9" s="193">
        <f t="shared" si="0"/>
        <v>365</v>
      </c>
      <c r="AY9" s="197">
        <f t="shared" si="0"/>
        <v>1954</v>
      </c>
      <c r="AZ9" s="195">
        <f t="shared" si="0"/>
        <v>1141</v>
      </c>
      <c r="BA9" s="196">
        <f t="shared" si="0"/>
        <v>2951</v>
      </c>
      <c r="BB9" s="193">
        <f t="shared" si="0"/>
        <v>1570</v>
      </c>
      <c r="BC9" s="197">
        <f t="shared" si="0"/>
        <v>1899</v>
      </c>
      <c r="BD9" s="195">
        <f t="shared" si="0"/>
        <v>4832</v>
      </c>
      <c r="BE9" s="193">
        <f t="shared" si="0"/>
        <v>2628</v>
      </c>
      <c r="BF9" s="200">
        <f>AF9+AH9+AJ9+AL9+AN9+AP9+AR9+AT9+AV9+AX9+AZ9+BB9+BD9</f>
        <v>24779</v>
      </c>
      <c r="BG9" s="201">
        <f>AG9+AI9+AK9+AM9+AO9+AQ9+AS9+AU9+AW9+AY9+BA9+BC9+BE9</f>
        <v>23814</v>
      </c>
      <c r="BH9" s="203"/>
      <c r="BI9" s="192" t="s">
        <v>19</v>
      </c>
      <c r="BJ9" s="204">
        <f t="shared" ref="BJ9:CK9" si="1">B9/B33</f>
        <v>0</v>
      </c>
      <c r="BK9" s="205">
        <f t="shared" si="1"/>
        <v>0</v>
      </c>
      <c r="BL9" s="206">
        <f t="shared" si="1"/>
        <v>0</v>
      </c>
      <c r="BM9" s="207">
        <f t="shared" si="1"/>
        <v>0</v>
      </c>
      <c r="BN9" s="204">
        <f t="shared" si="1"/>
        <v>0</v>
      </c>
      <c r="BO9" s="205">
        <f t="shared" si="1"/>
        <v>0</v>
      </c>
      <c r="BP9" s="206">
        <f t="shared" si="1"/>
        <v>0</v>
      </c>
      <c r="BQ9" s="207">
        <f t="shared" si="1"/>
        <v>0</v>
      </c>
      <c r="BR9" s="204">
        <f t="shared" si="1"/>
        <v>0</v>
      </c>
      <c r="BS9" s="205">
        <f t="shared" si="1"/>
        <v>0</v>
      </c>
      <c r="BT9" s="206">
        <f t="shared" si="1"/>
        <v>0</v>
      </c>
      <c r="BU9" s="204">
        <f t="shared" si="1"/>
        <v>0</v>
      </c>
      <c r="BV9" s="208">
        <f t="shared" si="1"/>
        <v>0</v>
      </c>
      <c r="BW9" s="209">
        <f t="shared" si="1"/>
        <v>0</v>
      </c>
      <c r="BX9" s="204">
        <f t="shared" si="1"/>
        <v>0</v>
      </c>
      <c r="BY9" s="205">
        <f t="shared" si="1"/>
        <v>0</v>
      </c>
      <c r="BZ9" s="206">
        <f t="shared" si="1"/>
        <v>0</v>
      </c>
      <c r="CA9" s="207">
        <f t="shared" si="1"/>
        <v>0</v>
      </c>
      <c r="CB9" s="204">
        <f t="shared" si="1"/>
        <v>0</v>
      </c>
      <c r="CC9" s="205">
        <f t="shared" si="1"/>
        <v>0</v>
      </c>
      <c r="CD9" s="206">
        <f t="shared" si="1"/>
        <v>0</v>
      </c>
      <c r="CE9" s="207">
        <f t="shared" si="1"/>
        <v>0</v>
      </c>
      <c r="CF9" s="204">
        <f t="shared" si="1"/>
        <v>0</v>
      </c>
      <c r="CG9" s="205">
        <f t="shared" si="1"/>
        <v>0</v>
      </c>
      <c r="CH9" s="206">
        <f t="shared" si="1"/>
        <v>0</v>
      </c>
      <c r="CI9" s="204">
        <f t="shared" si="1"/>
        <v>0</v>
      </c>
      <c r="CJ9" s="210">
        <f t="shared" si="1"/>
        <v>0</v>
      </c>
      <c r="CK9" s="211">
        <f t="shared" si="1"/>
        <v>0</v>
      </c>
    </row>
    <row r="10" spans="1:89" x14ac:dyDescent="0.2">
      <c r="A10" s="212" t="s">
        <v>21</v>
      </c>
      <c r="B10" s="213">
        <v>582</v>
      </c>
      <c r="C10" s="214">
        <v>0</v>
      </c>
      <c r="D10" s="215">
        <v>176</v>
      </c>
      <c r="E10" s="216">
        <v>0</v>
      </c>
      <c r="F10" s="213">
        <v>53</v>
      </c>
      <c r="G10" s="217">
        <v>1</v>
      </c>
      <c r="H10" s="215">
        <v>259</v>
      </c>
      <c r="I10" s="216">
        <v>11</v>
      </c>
      <c r="J10" s="213">
        <v>8</v>
      </c>
      <c r="K10" s="217">
        <v>4</v>
      </c>
      <c r="L10" s="215">
        <v>7</v>
      </c>
      <c r="M10" s="213">
        <v>24</v>
      </c>
      <c r="N10" s="218">
        <v>52</v>
      </c>
      <c r="O10" s="219">
        <v>15</v>
      </c>
      <c r="P10" s="213">
        <v>22</v>
      </c>
      <c r="Q10" s="217">
        <v>5</v>
      </c>
      <c r="R10" s="215">
        <v>13</v>
      </c>
      <c r="S10" s="216">
        <v>12</v>
      </c>
      <c r="T10" s="213">
        <v>0</v>
      </c>
      <c r="U10" s="217">
        <v>0</v>
      </c>
      <c r="V10" s="215">
        <v>5</v>
      </c>
      <c r="W10" s="216">
        <v>0</v>
      </c>
      <c r="X10" s="213">
        <v>2</v>
      </c>
      <c r="Y10" s="217">
        <v>0</v>
      </c>
      <c r="Z10" s="215">
        <v>0</v>
      </c>
      <c r="AA10" s="213">
        <v>0</v>
      </c>
      <c r="AB10" s="220">
        <f t="shared" ref="AB10:AB29" si="2">SUM(B10,D10,F10,H10,J10,L10,N10,P10,R10,T10,V10,X10,Z10)</f>
        <v>1179</v>
      </c>
      <c r="AC10" s="221">
        <f t="shared" ref="AC10:AC29" si="3">SUM(C10,E10,G10,I10,K10,M10,O10,Q10,S10,U10,W10,Y10,AA10)</f>
        <v>72</v>
      </c>
      <c r="AE10" s="212" t="s">
        <v>22</v>
      </c>
      <c r="AF10" s="193">
        <f>SUMIF($A$9:$A$32,$AE10,B$9:B$32)</f>
        <v>5835</v>
      </c>
      <c r="AG10" s="214">
        <f t="shared" si="0"/>
        <v>1350</v>
      </c>
      <c r="AH10" s="215">
        <f t="shared" si="0"/>
        <v>1786</v>
      </c>
      <c r="AI10" s="216">
        <f t="shared" si="0"/>
        <v>1446</v>
      </c>
      <c r="AJ10" s="213">
        <f t="shared" si="0"/>
        <v>895</v>
      </c>
      <c r="AK10" s="217">
        <f t="shared" si="0"/>
        <v>660</v>
      </c>
      <c r="AL10" s="215">
        <f t="shared" si="0"/>
        <v>1637</v>
      </c>
      <c r="AM10" s="216">
        <f t="shared" si="0"/>
        <v>1902</v>
      </c>
      <c r="AN10" s="213">
        <f t="shared" si="0"/>
        <v>412</v>
      </c>
      <c r="AO10" s="217">
        <f t="shared" si="0"/>
        <v>1022</v>
      </c>
      <c r="AP10" s="215">
        <f t="shared" si="0"/>
        <v>445</v>
      </c>
      <c r="AQ10" s="213">
        <f t="shared" si="0"/>
        <v>2915</v>
      </c>
      <c r="AR10" s="218">
        <f t="shared" si="0"/>
        <v>1690</v>
      </c>
      <c r="AS10" s="219">
        <f t="shared" si="0"/>
        <v>3542</v>
      </c>
      <c r="AT10" s="213">
        <f t="shared" si="0"/>
        <v>1406</v>
      </c>
      <c r="AU10" s="217">
        <f t="shared" si="0"/>
        <v>1719</v>
      </c>
      <c r="AV10" s="215">
        <f t="shared" si="0"/>
        <v>2090</v>
      </c>
      <c r="AW10" s="216">
        <f t="shared" si="0"/>
        <v>1580</v>
      </c>
      <c r="AX10" s="213">
        <f t="shared" si="0"/>
        <v>380</v>
      </c>
      <c r="AY10" s="217">
        <f t="shared" si="0"/>
        <v>1526</v>
      </c>
      <c r="AZ10" s="215">
        <f t="shared" si="0"/>
        <v>978</v>
      </c>
      <c r="BA10" s="216">
        <f t="shared" si="0"/>
        <v>2771</v>
      </c>
      <c r="BB10" s="213">
        <f t="shared" si="0"/>
        <v>1514</v>
      </c>
      <c r="BC10" s="217">
        <f t="shared" si="0"/>
        <v>1726</v>
      </c>
      <c r="BD10" s="215">
        <f t="shared" si="0"/>
        <v>4762</v>
      </c>
      <c r="BE10" s="213">
        <f t="shared" si="0"/>
        <v>2695</v>
      </c>
      <c r="BF10" s="220">
        <f>SUM(AF10,AH10,AJ10,AL10,AN10,AP10,AR10,AT10,AV10,AX10,AZ10,BB10,BD10)</f>
        <v>23830</v>
      </c>
      <c r="BG10" s="221">
        <f>SUM(AG10,AI10,AK10,AM10,AO10,AQ10,AS10,AU10,AW10,AY10,BA10,BC10,BE10)</f>
        <v>24854</v>
      </c>
      <c r="BH10" s="203"/>
      <c r="BI10" s="212" t="s">
        <v>21</v>
      </c>
      <c r="BJ10" s="204">
        <f t="shared" ref="BJ10:CK10" si="4">B10/B33</f>
        <v>9.4836155062001989E-3</v>
      </c>
      <c r="BK10" s="205">
        <f t="shared" si="4"/>
        <v>0</v>
      </c>
      <c r="BL10" s="206">
        <f t="shared" si="4"/>
        <v>6.7055282508477155E-3</v>
      </c>
      <c r="BM10" s="207">
        <f t="shared" si="4"/>
        <v>0</v>
      </c>
      <c r="BN10" s="204">
        <f t="shared" si="4"/>
        <v>3.9326259553313049E-3</v>
      </c>
      <c r="BO10" s="205">
        <f t="shared" si="4"/>
        <v>1.0969723562966213E-4</v>
      </c>
      <c r="BP10" s="206">
        <f t="shared" si="4"/>
        <v>7.931404072883173E-3</v>
      </c>
      <c r="BQ10" s="207">
        <f t="shared" si="4"/>
        <v>2.2871400353467096E-4</v>
      </c>
      <c r="BR10" s="204">
        <f t="shared" si="4"/>
        <v>1.1031439602868175E-3</v>
      </c>
      <c r="BS10" s="205">
        <f t="shared" si="4"/>
        <v>4.5351473922902497E-4</v>
      </c>
      <c r="BT10" s="206">
        <f t="shared" si="4"/>
        <v>5.0334363989357873E-4</v>
      </c>
      <c r="BU10" s="204">
        <f t="shared" si="4"/>
        <v>9.5034449988120695E-4</v>
      </c>
      <c r="BV10" s="208">
        <f t="shared" si="4"/>
        <v>1.741926839072759E-3</v>
      </c>
      <c r="BW10" s="209">
        <f t="shared" si="4"/>
        <v>3.7442899578143333E-4</v>
      </c>
      <c r="BX10" s="204">
        <f t="shared" si="4"/>
        <v>1.1796879189232667E-3</v>
      </c>
      <c r="BY10" s="205">
        <f t="shared" si="4"/>
        <v>2.2450720668133447E-4</v>
      </c>
      <c r="BZ10" s="206">
        <f t="shared" si="4"/>
        <v>5.2060390052460857E-4</v>
      </c>
      <c r="CA10" s="207">
        <f t="shared" si="4"/>
        <v>4.6996161980104959E-4</v>
      </c>
      <c r="CB10" s="204">
        <f t="shared" si="4"/>
        <v>0</v>
      </c>
      <c r="CC10" s="205">
        <f t="shared" si="4"/>
        <v>0</v>
      </c>
      <c r="CD10" s="206">
        <f t="shared" si="4"/>
        <v>1.7144424633109312E-4</v>
      </c>
      <c r="CE10" s="207">
        <f t="shared" si="4"/>
        <v>0</v>
      </c>
      <c r="CF10" s="204">
        <f t="shared" si="4"/>
        <v>6.7606395565020453E-5</v>
      </c>
      <c r="CG10" s="205">
        <f t="shared" si="4"/>
        <v>0</v>
      </c>
      <c r="CH10" s="206">
        <f t="shared" si="4"/>
        <v>0</v>
      </c>
      <c r="CI10" s="204">
        <f t="shared" si="4"/>
        <v>0</v>
      </c>
      <c r="CJ10" s="210">
        <f t="shared" si="4"/>
        <v>3.2828514864718119E-3</v>
      </c>
      <c r="CK10" s="211">
        <f t="shared" si="4"/>
        <v>2.0080321285140563E-4</v>
      </c>
    </row>
    <row r="11" spans="1:89" ht="13.5" thickBot="1" x14ac:dyDescent="0.25">
      <c r="A11" s="202" t="s">
        <v>23</v>
      </c>
      <c r="B11" s="222">
        <v>3265</v>
      </c>
      <c r="C11" s="223">
        <v>0</v>
      </c>
      <c r="D11" s="224">
        <v>1165</v>
      </c>
      <c r="E11" s="225">
        <v>4</v>
      </c>
      <c r="F11" s="222">
        <v>399</v>
      </c>
      <c r="G11" s="226">
        <v>1</v>
      </c>
      <c r="H11" s="224">
        <v>1324</v>
      </c>
      <c r="I11" s="225">
        <v>284</v>
      </c>
      <c r="J11" s="222">
        <v>87</v>
      </c>
      <c r="K11" s="226">
        <v>76</v>
      </c>
      <c r="L11" s="224">
        <v>71</v>
      </c>
      <c r="M11" s="222">
        <v>470</v>
      </c>
      <c r="N11" s="227">
        <v>481</v>
      </c>
      <c r="O11" s="228">
        <v>725</v>
      </c>
      <c r="P11" s="222">
        <v>325</v>
      </c>
      <c r="Q11" s="226">
        <v>449</v>
      </c>
      <c r="R11" s="224">
        <v>470</v>
      </c>
      <c r="S11" s="225">
        <v>514</v>
      </c>
      <c r="T11" s="222">
        <v>57</v>
      </c>
      <c r="U11" s="226">
        <v>337</v>
      </c>
      <c r="V11" s="224">
        <v>236</v>
      </c>
      <c r="W11" s="225">
        <v>797</v>
      </c>
      <c r="X11" s="222">
        <v>354</v>
      </c>
      <c r="Y11" s="226">
        <v>490</v>
      </c>
      <c r="Z11" s="224">
        <v>1317</v>
      </c>
      <c r="AA11" s="222">
        <v>705</v>
      </c>
      <c r="AB11" s="220">
        <f t="shared" si="2"/>
        <v>9551</v>
      </c>
      <c r="AC11" s="221">
        <f t="shared" si="3"/>
        <v>4852</v>
      </c>
      <c r="AE11" s="202" t="s">
        <v>24</v>
      </c>
      <c r="AF11" s="193">
        <f>SUMIF($A$9:$A$32,$AE11,B$9:B$32)</f>
        <v>4966</v>
      </c>
      <c r="AG11" s="223">
        <f t="shared" si="0"/>
        <v>1259</v>
      </c>
      <c r="AH11" s="224">
        <f t="shared" si="0"/>
        <v>1726</v>
      </c>
      <c r="AI11" s="225">
        <f t="shared" si="0"/>
        <v>1112</v>
      </c>
      <c r="AJ11" s="222">
        <f t="shared" si="0"/>
        <v>829</v>
      </c>
      <c r="AK11" s="226">
        <f t="shared" si="0"/>
        <v>538</v>
      </c>
      <c r="AL11" s="224">
        <f t="shared" si="0"/>
        <v>1657</v>
      </c>
      <c r="AM11" s="225">
        <f t="shared" si="0"/>
        <v>2179</v>
      </c>
      <c r="AN11" s="222">
        <f t="shared" si="0"/>
        <v>374</v>
      </c>
      <c r="AO11" s="226">
        <f t="shared" si="0"/>
        <v>1035</v>
      </c>
      <c r="AP11" s="224">
        <f t="shared" si="0"/>
        <v>488</v>
      </c>
      <c r="AQ11" s="222">
        <f t="shared" si="0"/>
        <v>2561</v>
      </c>
      <c r="AR11" s="227">
        <f t="shared" si="0"/>
        <v>1666</v>
      </c>
      <c r="AS11" s="228">
        <f t="shared" si="0"/>
        <v>3252</v>
      </c>
      <c r="AT11" s="222">
        <f t="shared" si="0"/>
        <v>1008</v>
      </c>
      <c r="AU11" s="226">
        <f t="shared" si="0"/>
        <v>1527</v>
      </c>
      <c r="AV11" s="224">
        <f t="shared" si="0"/>
        <v>1660</v>
      </c>
      <c r="AW11" s="225">
        <f t="shared" si="0"/>
        <v>1478</v>
      </c>
      <c r="AX11" s="222">
        <f t="shared" si="0"/>
        <v>334</v>
      </c>
      <c r="AY11" s="226">
        <f t="shared" si="0"/>
        <v>1194</v>
      </c>
      <c r="AZ11" s="224">
        <f t="shared" si="0"/>
        <v>858</v>
      </c>
      <c r="BA11" s="225">
        <f t="shared" si="0"/>
        <v>2758</v>
      </c>
      <c r="BB11" s="222">
        <f t="shared" si="0"/>
        <v>1223</v>
      </c>
      <c r="BC11" s="226">
        <f t="shared" si="0"/>
        <v>1295</v>
      </c>
      <c r="BD11" s="224">
        <f t="shared" si="0"/>
        <v>3970</v>
      </c>
      <c r="BE11" s="222">
        <f t="shared" si="0"/>
        <v>2344</v>
      </c>
      <c r="BF11" s="220">
        <f>SUM(AF11,AH11,AJ11,AL11,AN11,AP11,AR11,AT11,AV11,AX11,AZ11,BB11,BD11)</f>
        <v>20759</v>
      </c>
      <c r="BG11" s="221">
        <f>SUM(AG11,AI11,AK11,AM11,AO11,AQ11,AS11,AU11,AW11,AY11,BA11,BC11,BE11)</f>
        <v>22532</v>
      </c>
      <c r="BH11" s="203"/>
      <c r="BI11" s="202" t="s">
        <v>23</v>
      </c>
      <c r="BJ11" s="204">
        <f t="shared" ref="BJ11:CK11" si="5">B11/B33</f>
        <v>5.3202757092343039E-2</v>
      </c>
      <c r="BK11" s="205">
        <f t="shared" si="5"/>
        <v>0</v>
      </c>
      <c r="BL11" s="206">
        <f t="shared" si="5"/>
        <v>4.4386025069531758E-2</v>
      </c>
      <c r="BM11" s="207">
        <f t="shared" si="5"/>
        <v>1.7752529735487306E-4</v>
      </c>
      <c r="BN11" s="204">
        <f t="shared" si="5"/>
        <v>2.9605995399569637E-2</v>
      </c>
      <c r="BO11" s="205">
        <f t="shared" si="5"/>
        <v>1.0969723562966213E-4</v>
      </c>
      <c r="BP11" s="206">
        <f t="shared" si="5"/>
        <v>4.0545092635124791E-2</v>
      </c>
      <c r="BQ11" s="207">
        <f t="shared" si="5"/>
        <v>5.904979727622414E-3</v>
      </c>
      <c r="BR11" s="204">
        <f t="shared" si="5"/>
        <v>1.1996690568119139E-2</v>
      </c>
      <c r="BS11" s="205">
        <f t="shared" si="5"/>
        <v>8.6167800453514735E-3</v>
      </c>
      <c r="BT11" s="206">
        <f t="shared" si="5"/>
        <v>5.1053426332062987E-3</v>
      </c>
      <c r="BU11" s="204">
        <f t="shared" si="5"/>
        <v>1.8610913122673635E-2</v>
      </c>
      <c r="BV11" s="208">
        <f t="shared" si="5"/>
        <v>1.611282326142302E-2</v>
      </c>
      <c r="BW11" s="209">
        <f t="shared" si="5"/>
        <v>1.8097401462769277E-2</v>
      </c>
      <c r="BX11" s="204">
        <f t="shared" si="5"/>
        <v>1.742720789318462E-2</v>
      </c>
      <c r="BY11" s="205">
        <f t="shared" si="5"/>
        <v>2.0160747159983835E-2</v>
      </c>
      <c r="BZ11" s="206">
        <f t="shared" si="5"/>
        <v>1.8821833326658925E-2</v>
      </c>
      <c r="CA11" s="207">
        <f t="shared" si="5"/>
        <v>2.0130022714811624E-2</v>
      </c>
      <c r="CB11" s="204">
        <f t="shared" si="5"/>
        <v>5.3536207382361232E-3</v>
      </c>
      <c r="CC11" s="205">
        <f t="shared" si="5"/>
        <v>2.6186960913823918E-2</v>
      </c>
      <c r="CD11" s="206">
        <f t="shared" si="5"/>
        <v>8.0921684268275961E-3</v>
      </c>
      <c r="CE11" s="207">
        <f t="shared" si="5"/>
        <v>2.4169825625473845E-2</v>
      </c>
      <c r="CF11" s="204">
        <f t="shared" si="5"/>
        <v>1.1966332015008619E-2</v>
      </c>
      <c r="CG11" s="205">
        <f t="shared" si="5"/>
        <v>2.9142381348875937E-2</v>
      </c>
      <c r="CH11" s="206">
        <f t="shared" si="5"/>
        <v>2.146139556105987E-2</v>
      </c>
      <c r="CI11" s="204">
        <f t="shared" si="5"/>
        <v>1.3139257492172358E-2</v>
      </c>
      <c r="CJ11" s="210">
        <f t="shared" si="5"/>
        <v>2.6594159921367492E-2</v>
      </c>
      <c r="CK11" s="211">
        <f t="shared" si="5"/>
        <v>1.353190539937528E-2</v>
      </c>
    </row>
    <row r="12" spans="1:89" ht="14.25" thickTop="1" thickBot="1" x14ac:dyDescent="0.25">
      <c r="A12" s="212" t="s">
        <v>25</v>
      </c>
      <c r="B12" s="213">
        <v>5895</v>
      </c>
      <c r="C12" s="214">
        <v>648</v>
      </c>
      <c r="D12" s="215">
        <v>2231</v>
      </c>
      <c r="E12" s="216">
        <v>812</v>
      </c>
      <c r="F12" s="213">
        <v>842</v>
      </c>
      <c r="G12" s="217">
        <v>354</v>
      </c>
      <c r="H12" s="215">
        <v>1383</v>
      </c>
      <c r="I12" s="216">
        <v>1181</v>
      </c>
      <c r="J12" s="213">
        <v>239</v>
      </c>
      <c r="K12" s="217">
        <v>432</v>
      </c>
      <c r="L12" s="215">
        <v>347</v>
      </c>
      <c r="M12" s="213">
        <v>1177</v>
      </c>
      <c r="N12" s="218">
        <v>1299</v>
      </c>
      <c r="O12" s="219">
        <v>2030</v>
      </c>
      <c r="P12" s="213">
        <v>995</v>
      </c>
      <c r="Q12" s="217">
        <v>937</v>
      </c>
      <c r="R12" s="215">
        <v>1337</v>
      </c>
      <c r="S12" s="216">
        <v>1205</v>
      </c>
      <c r="T12" s="213">
        <v>278</v>
      </c>
      <c r="U12" s="217">
        <v>968</v>
      </c>
      <c r="V12" s="215">
        <v>789</v>
      </c>
      <c r="W12" s="216">
        <v>1786</v>
      </c>
      <c r="X12" s="213">
        <v>1201</v>
      </c>
      <c r="Y12" s="217">
        <v>1190</v>
      </c>
      <c r="Z12" s="215">
        <v>3247</v>
      </c>
      <c r="AA12" s="213">
        <v>1746</v>
      </c>
      <c r="AB12" s="220">
        <f t="shared" si="2"/>
        <v>20083</v>
      </c>
      <c r="AC12" s="221">
        <f t="shared" si="3"/>
        <v>14466</v>
      </c>
      <c r="AE12" s="229" t="s">
        <v>26</v>
      </c>
      <c r="AF12" s="230">
        <f t="shared" ref="AF12:BG12" si="6">SUM(AF9:AF11)</f>
        <v>16997</v>
      </c>
      <c r="AG12" s="231">
        <f t="shared" si="6"/>
        <v>3647</v>
      </c>
      <c r="AH12" s="230">
        <f t="shared" si="6"/>
        <v>5450</v>
      </c>
      <c r="AI12" s="231">
        <f t="shared" si="6"/>
        <v>3887</v>
      </c>
      <c r="AJ12" s="230">
        <f t="shared" si="6"/>
        <v>2831</v>
      </c>
      <c r="AK12" s="231">
        <f t="shared" si="6"/>
        <v>1859</v>
      </c>
      <c r="AL12" s="230">
        <f t="shared" si="6"/>
        <v>4578</v>
      </c>
      <c r="AM12" s="231">
        <f t="shared" si="6"/>
        <v>5881</v>
      </c>
      <c r="AN12" s="230">
        <f t="shared" si="6"/>
        <v>1208</v>
      </c>
      <c r="AO12" s="231">
        <f t="shared" si="6"/>
        <v>3057</v>
      </c>
      <c r="AP12" s="230">
        <f t="shared" si="6"/>
        <v>1462</v>
      </c>
      <c r="AQ12" s="231">
        <f t="shared" si="6"/>
        <v>7689</v>
      </c>
      <c r="AR12" s="230">
        <f t="shared" si="6"/>
        <v>5250</v>
      </c>
      <c r="AS12" s="231">
        <f t="shared" si="6"/>
        <v>9725</v>
      </c>
      <c r="AT12" s="230">
        <f t="shared" si="6"/>
        <v>3971</v>
      </c>
      <c r="AU12" s="231">
        <f t="shared" si="6"/>
        <v>4914</v>
      </c>
      <c r="AV12" s="230">
        <f t="shared" si="6"/>
        <v>5694</v>
      </c>
      <c r="AW12" s="231">
        <f t="shared" si="6"/>
        <v>4800</v>
      </c>
      <c r="AX12" s="230">
        <f t="shared" si="6"/>
        <v>1079</v>
      </c>
      <c r="AY12" s="231">
        <f t="shared" si="6"/>
        <v>4674</v>
      </c>
      <c r="AZ12" s="230">
        <f t="shared" si="6"/>
        <v>2977</v>
      </c>
      <c r="BA12" s="231">
        <f t="shared" si="6"/>
        <v>8480</v>
      </c>
      <c r="BB12" s="230">
        <f t="shared" si="6"/>
        <v>4307</v>
      </c>
      <c r="BC12" s="231">
        <f t="shared" si="6"/>
        <v>4920</v>
      </c>
      <c r="BD12" s="230">
        <f t="shared" si="6"/>
        <v>13564</v>
      </c>
      <c r="BE12" s="231">
        <f t="shared" si="6"/>
        <v>7667</v>
      </c>
      <c r="BF12" s="232">
        <f t="shared" si="6"/>
        <v>69368</v>
      </c>
      <c r="BG12" s="233">
        <f t="shared" si="6"/>
        <v>71200</v>
      </c>
      <c r="BH12" s="234"/>
      <c r="BI12" s="212" t="s">
        <v>25</v>
      </c>
      <c r="BJ12" s="204">
        <f t="shared" ref="BJ12:CK12" si="7">B12/B33</f>
        <v>9.6058270462285517E-2</v>
      </c>
      <c r="BK12" s="205">
        <f t="shared" si="7"/>
        <v>1.5975149767029066E-2</v>
      </c>
      <c r="BL12" s="206">
        <f t="shared" si="7"/>
        <v>8.5000190497961675E-2</v>
      </c>
      <c r="BM12" s="207">
        <f t="shared" si="7"/>
        <v>3.6037635363039236E-2</v>
      </c>
      <c r="BN12" s="204">
        <f t="shared" si="7"/>
        <v>6.2476812346961487E-2</v>
      </c>
      <c r="BO12" s="205">
        <f t="shared" si="7"/>
        <v>3.8832821412900398E-2</v>
      </c>
      <c r="BP12" s="206">
        <f t="shared" si="7"/>
        <v>4.2351860358291228E-2</v>
      </c>
      <c r="BQ12" s="207">
        <f t="shared" si="7"/>
        <v>2.4555567106767855E-2</v>
      </c>
      <c r="BR12" s="204">
        <f t="shared" si="7"/>
        <v>3.2956425813568668E-2</v>
      </c>
      <c r="BS12" s="205">
        <f t="shared" si="7"/>
        <v>4.8979591836734691E-2</v>
      </c>
      <c r="BT12" s="206">
        <f t="shared" si="7"/>
        <v>2.4951463291867405E-2</v>
      </c>
      <c r="BU12" s="204">
        <f t="shared" si="7"/>
        <v>4.6606478181674189E-2</v>
      </c>
      <c r="BV12" s="208">
        <f t="shared" si="7"/>
        <v>4.3514672383759882E-2</v>
      </c>
      <c r="BW12" s="209">
        <f t="shared" si="7"/>
        <v>5.0672724095753977E-2</v>
      </c>
      <c r="BX12" s="204">
        <f t="shared" si="7"/>
        <v>5.3354067242211381E-2</v>
      </c>
      <c r="BY12" s="205">
        <f t="shared" si="7"/>
        <v>4.2072650532082083E-2</v>
      </c>
      <c r="BZ12" s="206">
        <f t="shared" si="7"/>
        <v>5.3542108846261663E-2</v>
      </c>
      <c r="CA12" s="207">
        <f t="shared" si="7"/>
        <v>4.7191979321688726E-2</v>
      </c>
      <c r="CB12" s="204">
        <f t="shared" si="7"/>
        <v>2.6110641495256881E-2</v>
      </c>
      <c r="CC12" s="205">
        <f t="shared" si="7"/>
        <v>7.5219519776206389E-2</v>
      </c>
      <c r="CD12" s="206">
        <f t="shared" si="7"/>
        <v>2.7053902071046496E-2</v>
      </c>
      <c r="CE12" s="207">
        <f t="shared" si="7"/>
        <v>5.4162244124336616E-2</v>
      </c>
      <c r="CF12" s="204">
        <f t="shared" si="7"/>
        <v>4.059764053679478E-2</v>
      </c>
      <c r="CG12" s="205">
        <f t="shared" si="7"/>
        <v>7.0774354704412984E-2</v>
      </c>
      <c r="CH12" s="206">
        <f t="shared" si="7"/>
        <v>5.291203598083629E-2</v>
      </c>
      <c r="CI12" s="204">
        <f t="shared" si="7"/>
        <v>3.254062919338005E-2</v>
      </c>
      <c r="CJ12" s="210">
        <f t="shared" si="7"/>
        <v>5.5919852758959623E-2</v>
      </c>
      <c r="CK12" s="211">
        <f t="shared" si="7"/>
        <v>4.0344712182061579E-2</v>
      </c>
    </row>
    <row r="13" spans="1:89" ht="13.5" thickTop="1" x14ac:dyDescent="0.2">
      <c r="A13" s="202" t="s">
        <v>20</v>
      </c>
      <c r="B13" s="222">
        <v>6196</v>
      </c>
      <c r="C13" s="223">
        <v>1038</v>
      </c>
      <c r="D13" s="224">
        <v>1938</v>
      </c>
      <c r="E13" s="225">
        <v>1329</v>
      </c>
      <c r="F13" s="222">
        <v>1107</v>
      </c>
      <c r="G13" s="226">
        <v>661</v>
      </c>
      <c r="H13" s="224">
        <v>1284</v>
      </c>
      <c r="I13" s="225">
        <v>1800</v>
      </c>
      <c r="J13" s="222">
        <v>422</v>
      </c>
      <c r="K13" s="226">
        <v>1000</v>
      </c>
      <c r="L13" s="224">
        <v>529</v>
      </c>
      <c r="M13" s="222">
        <v>2213</v>
      </c>
      <c r="N13" s="227">
        <v>1894</v>
      </c>
      <c r="O13" s="228">
        <v>2931</v>
      </c>
      <c r="P13" s="222">
        <v>1557</v>
      </c>
      <c r="Q13" s="226">
        <v>1668</v>
      </c>
      <c r="R13" s="224">
        <v>1944</v>
      </c>
      <c r="S13" s="225">
        <v>1742</v>
      </c>
      <c r="T13" s="222">
        <v>365</v>
      </c>
      <c r="U13" s="226">
        <v>1954</v>
      </c>
      <c r="V13" s="224">
        <v>1141</v>
      </c>
      <c r="W13" s="225">
        <v>2951</v>
      </c>
      <c r="X13" s="222">
        <v>1570</v>
      </c>
      <c r="Y13" s="226">
        <v>1899</v>
      </c>
      <c r="Z13" s="224">
        <v>4832</v>
      </c>
      <c r="AA13" s="222">
        <v>2628</v>
      </c>
      <c r="AB13" s="220">
        <f t="shared" si="2"/>
        <v>24779</v>
      </c>
      <c r="AC13" s="221">
        <f t="shared" si="3"/>
        <v>23814</v>
      </c>
      <c r="BI13" s="202" t="s">
        <v>20</v>
      </c>
      <c r="BJ13" s="204">
        <f t="shared" ref="BJ13:CK13" si="8">B13/B33</f>
        <v>0.10096302693542342</v>
      </c>
      <c r="BK13" s="205">
        <f t="shared" si="8"/>
        <v>2.558982323792619E-2</v>
      </c>
      <c r="BL13" s="206">
        <f t="shared" si="8"/>
        <v>7.3837009943993601E-2</v>
      </c>
      <c r="BM13" s="207">
        <f t="shared" si="8"/>
        <v>5.8982780046156577E-2</v>
      </c>
      <c r="BN13" s="204">
        <f t="shared" si="8"/>
        <v>8.2139942123618012E-2</v>
      </c>
      <c r="BO13" s="205">
        <f t="shared" si="8"/>
        <v>7.2509872751206669E-2</v>
      </c>
      <c r="BP13" s="206">
        <f t="shared" si="8"/>
        <v>3.9320165365181445E-2</v>
      </c>
      <c r="BQ13" s="207">
        <f t="shared" si="8"/>
        <v>3.7425927851127978E-2</v>
      </c>
      <c r="BR13" s="204">
        <f t="shared" si="8"/>
        <v>5.8190843905129616E-2</v>
      </c>
      <c r="BS13" s="205">
        <f t="shared" si="8"/>
        <v>0.11337868480725624</v>
      </c>
      <c r="BT13" s="206">
        <f t="shared" si="8"/>
        <v>3.8038397929100451E-2</v>
      </c>
      <c r="BU13" s="204">
        <f t="shared" si="8"/>
        <v>8.7629682426546285E-2</v>
      </c>
      <c r="BV13" s="208">
        <f t="shared" si="8"/>
        <v>6.3446335253919336E-2</v>
      </c>
      <c r="BW13" s="209">
        <f t="shared" si="8"/>
        <v>7.316342577569207E-2</v>
      </c>
      <c r="BX13" s="204">
        <f t="shared" si="8"/>
        <v>8.348973135288755E-2</v>
      </c>
      <c r="BY13" s="205">
        <f t="shared" si="8"/>
        <v>7.489560414889318E-2</v>
      </c>
      <c r="BZ13" s="206">
        <f t="shared" si="8"/>
        <v>7.7850306355372226E-2</v>
      </c>
      <c r="CA13" s="207">
        <f t="shared" si="8"/>
        <v>6.8222761807785692E-2</v>
      </c>
      <c r="CB13" s="204">
        <f t="shared" si="8"/>
        <v>3.4281957358880434E-2</v>
      </c>
      <c r="CC13" s="205">
        <f t="shared" si="8"/>
        <v>0.15183774963089594</v>
      </c>
      <c r="CD13" s="206">
        <f t="shared" si="8"/>
        <v>3.9123577012755449E-2</v>
      </c>
      <c r="CE13" s="207">
        <f t="shared" si="8"/>
        <v>8.9492039423805916E-2</v>
      </c>
      <c r="CF13" s="204">
        <f t="shared" si="8"/>
        <v>5.3071020518541054E-2</v>
      </c>
      <c r="CG13" s="205">
        <f t="shared" si="8"/>
        <v>0.11294159628880694</v>
      </c>
      <c r="CH13" s="206">
        <f t="shared" si="8"/>
        <v>7.8740670729720047E-2</v>
      </c>
      <c r="CI13" s="204">
        <f t="shared" si="8"/>
        <v>4.8978678992097811E-2</v>
      </c>
      <c r="CJ13" s="210">
        <f t="shared" si="8"/>
        <v>6.8995569960377465E-2</v>
      </c>
      <c r="CK13" s="211">
        <f t="shared" si="8"/>
        <v>6.6415662650602406E-2</v>
      </c>
    </row>
    <row r="14" spans="1:89" ht="13.5" thickBot="1" x14ac:dyDescent="0.25">
      <c r="A14" s="212" t="s">
        <v>22</v>
      </c>
      <c r="B14" s="213">
        <v>5835</v>
      </c>
      <c r="C14" s="214">
        <v>1350</v>
      </c>
      <c r="D14" s="215">
        <v>1786</v>
      </c>
      <c r="E14" s="216">
        <v>1446</v>
      </c>
      <c r="F14" s="213">
        <v>895</v>
      </c>
      <c r="G14" s="217">
        <v>660</v>
      </c>
      <c r="H14" s="215">
        <v>1637</v>
      </c>
      <c r="I14" s="216">
        <v>1902</v>
      </c>
      <c r="J14" s="213">
        <v>412</v>
      </c>
      <c r="K14" s="217">
        <v>1022</v>
      </c>
      <c r="L14" s="215">
        <v>445</v>
      </c>
      <c r="M14" s="213">
        <v>2915</v>
      </c>
      <c r="N14" s="218">
        <v>1690</v>
      </c>
      <c r="O14" s="219">
        <v>3542</v>
      </c>
      <c r="P14" s="213">
        <v>1406</v>
      </c>
      <c r="Q14" s="217">
        <v>1719</v>
      </c>
      <c r="R14" s="215">
        <v>2090</v>
      </c>
      <c r="S14" s="216">
        <v>1580</v>
      </c>
      <c r="T14" s="213">
        <v>380</v>
      </c>
      <c r="U14" s="217">
        <v>1526</v>
      </c>
      <c r="V14" s="215">
        <v>978</v>
      </c>
      <c r="W14" s="216">
        <v>2771</v>
      </c>
      <c r="X14" s="213">
        <v>1514</v>
      </c>
      <c r="Y14" s="217">
        <v>1726</v>
      </c>
      <c r="Z14" s="215">
        <v>4762</v>
      </c>
      <c r="AA14" s="213">
        <v>2695</v>
      </c>
      <c r="AB14" s="220">
        <f t="shared" si="2"/>
        <v>23830</v>
      </c>
      <c r="AC14" s="221">
        <f t="shared" si="3"/>
        <v>24854</v>
      </c>
      <c r="AE14" s="175" t="s">
        <v>27</v>
      </c>
      <c r="BI14" s="212" t="s">
        <v>22</v>
      </c>
      <c r="BJ14" s="204">
        <f t="shared" ref="BJ14:CK14" si="9">B14/B33</f>
        <v>9.5080578142058697E-2</v>
      </c>
      <c r="BK14" s="205">
        <f t="shared" si="9"/>
        <v>3.3281562014643884E-2</v>
      </c>
      <c r="BL14" s="206">
        <f t="shared" si="9"/>
        <v>6.8045871909170566E-2</v>
      </c>
      <c r="BM14" s="207">
        <f t="shared" si="9"/>
        <v>6.4175394993786619E-2</v>
      </c>
      <c r="BN14" s="204">
        <f t="shared" si="9"/>
        <v>6.6409438302292789E-2</v>
      </c>
      <c r="BO14" s="205">
        <f t="shared" si="9"/>
        <v>7.2400175515577009E-2</v>
      </c>
      <c r="BP14" s="206">
        <f t="shared" si="9"/>
        <v>5.0130148522431479E-2</v>
      </c>
      <c r="BQ14" s="207">
        <f t="shared" si="9"/>
        <v>3.9546730429358558E-2</v>
      </c>
      <c r="BR14" s="204">
        <f t="shared" si="9"/>
        <v>5.6811913954771101E-2</v>
      </c>
      <c r="BS14" s="205">
        <f t="shared" si="9"/>
        <v>0.11587301587301588</v>
      </c>
      <c r="BT14" s="206">
        <f t="shared" si="9"/>
        <v>3.1998274250377511E-2</v>
      </c>
      <c r="BU14" s="204">
        <f t="shared" si="9"/>
        <v>0.11542725904807159</v>
      </c>
      <c r="BV14" s="208">
        <f t="shared" si="9"/>
        <v>5.6612622269864667E-2</v>
      </c>
      <c r="BW14" s="209">
        <f t="shared" si="9"/>
        <v>8.8415166870522449E-2</v>
      </c>
      <c r="BX14" s="204">
        <f t="shared" si="9"/>
        <v>7.5392782454823309E-2</v>
      </c>
      <c r="BY14" s="205">
        <f t="shared" si="9"/>
        <v>7.7185577657042787E-2</v>
      </c>
      <c r="BZ14" s="206">
        <f t="shared" si="9"/>
        <v>8.3697088622802451E-2</v>
      </c>
      <c r="CA14" s="207">
        <f t="shared" si="9"/>
        <v>6.1878279940471528E-2</v>
      </c>
      <c r="CB14" s="204">
        <f t="shared" si="9"/>
        <v>3.569080492157415E-2</v>
      </c>
      <c r="CC14" s="205">
        <f t="shared" si="9"/>
        <v>0.11857953220918487</v>
      </c>
      <c r="CD14" s="206">
        <f t="shared" si="9"/>
        <v>3.3534494582361817E-2</v>
      </c>
      <c r="CE14" s="207">
        <f t="shared" si="9"/>
        <v>8.4033358605003786E-2</v>
      </c>
      <c r="CF14" s="204">
        <f t="shared" si="9"/>
        <v>5.1178041442720479E-2</v>
      </c>
      <c r="CG14" s="205">
        <f t="shared" si="9"/>
        <v>0.10265255144522421</v>
      </c>
      <c r="CH14" s="206">
        <f t="shared" si="9"/>
        <v>7.7599973926930216E-2</v>
      </c>
      <c r="CI14" s="204">
        <f t="shared" si="9"/>
        <v>5.0227374384970928E-2</v>
      </c>
      <c r="CJ14" s="210">
        <f t="shared" si="9"/>
        <v>6.6353139035303876E-2</v>
      </c>
      <c r="CK14" s="211">
        <f t="shared" si="9"/>
        <v>6.931615350290049E-2</v>
      </c>
    </row>
    <row r="15" spans="1:89" ht="14.25" thickTop="1" thickBot="1" x14ac:dyDescent="0.25">
      <c r="A15" s="202" t="s">
        <v>24</v>
      </c>
      <c r="B15" s="222">
        <v>4966</v>
      </c>
      <c r="C15" s="223">
        <v>1259</v>
      </c>
      <c r="D15" s="224">
        <v>1726</v>
      </c>
      <c r="E15" s="225">
        <v>1112</v>
      </c>
      <c r="F15" s="222">
        <v>829</v>
      </c>
      <c r="G15" s="226">
        <v>538</v>
      </c>
      <c r="H15" s="224">
        <v>1657</v>
      </c>
      <c r="I15" s="225">
        <v>2179</v>
      </c>
      <c r="J15" s="222">
        <v>374</v>
      </c>
      <c r="K15" s="226">
        <v>1035</v>
      </c>
      <c r="L15" s="224">
        <v>488</v>
      </c>
      <c r="M15" s="222">
        <v>2561</v>
      </c>
      <c r="N15" s="227">
        <v>1666</v>
      </c>
      <c r="O15" s="228">
        <v>3252</v>
      </c>
      <c r="P15" s="222">
        <v>1008</v>
      </c>
      <c r="Q15" s="226">
        <v>1527</v>
      </c>
      <c r="R15" s="224">
        <v>1660</v>
      </c>
      <c r="S15" s="225">
        <v>1478</v>
      </c>
      <c r="T15" s="222">
        <v>334</v>
      </c>
      <c r="U15" s="226">
        <v>1194</v>
      </c>
      <c r="V15" s="224">
        <v>858</v>
      </c>
      <c r="W15" s="225">
        <v>2758</v>
      </c>
      <c r="X15" s="222">
        <v>1223</v>
      </c>
      <c r="Y15" s="226">
        <v>1295</v>
      </c>
      <c r="Z15" s="224">
        <v>3970</v>
      </c>
      <c r="AA15" s="222">
        <v>2344</v>
      </c>
      <c r="AB15" s="220">
        <f t="shared" si="2"/>
        <v>20759</v>
      </c>
      <c r="AC15" s="221">
        <f t="shared" si="3"/>
        <v>22532</v>
      </c>
      <c r="AE15" s="176" t="s">
        <v>2</v>
      </c>
      <c r="AF15" s="177" t="s">
        <v>3</v>
      </c>
      <c r="AG15" s="178"/>
      <c r="AH15" s="177" t="s">
        <v>4</v>
      </c>
      <c r="AI15" s="178"/>
      <c r="AJ15" s="177" t="s">
        <v>5</v>
      </c>
      <c r="AK15" s="178"/>
      <c r="AL15" s="177" t="s">
        <v>6</v>
      </c>
      <c r="AM15" s="178"/>
      <c r="AN15" s="177" t="s">
        <v>7</v>
      </c>
      <c r="AO15" s="178"/>
      <c r="AP15" s="177" t="s">
        <v>8</v>
      </c>
      <c r="AQ15" s="178"/>
      <c r="AR15" s="177" t="s">
        <v>9</v>
      </c>
      <c r="AS15" s="178"/>
      <c r="AT15" s="177" t="s">
        <v>10</v>
      </c>
      <c r="AU15" s="178"/>
      <c r="AV15" s="177" t="s">
        <v>11</v>
      </c>
      <c r="AW15" s="178"/>
      <c r="AX15" s="177" t="s">
        <v>12</v>
      </c>
      <c r="AY15" s="178"/>
      <c r="AZ15" s="177" t="s">
        <v>13</v>
      </c>
      <c r="BA15" s="178"/>
      <c r="BB15" s="177" t="s">
        <v>14</v>
      </c>
      <c r="BC15" s="178"/>
      <c r="BD15" s="177" t="s">
        <v>15</v>
      </c>
      <c r="BE15" s="178"/>
      <c r="BF15" s="179" t="s">
        <v>16</v>
      </c>
      <c r="BG15" s="180"/>
      <c r="BI15" s="202" t="s">
        <v>24</v>
      </c>
      <c r="BJ15" s="204">
        <f t="shared" ref="BJ15:CK15" si="10">B15/B33</f>
        <v>8.092033437077352E-2</v>
      </c>
      <c r="BK15" s="205">
        <f t="shared" si="10"/>
        <v>3.1038138204767893E-2</v>
      </c>
      <c r="BL15" s="206">
        <f t="shared" si="10"/>
        <v>6.5759896369108853E-2</v>
      </c>
      <c r="BM15" s="207">
        <f t="shared" si="10"/>
        <v>4.935203266465471E-2</v>
      </c>
      <c r="BN15" s="204">
        <f t="shared" si="10"/>
        <v>6.1512205980559474E-2</v>
      </c>
      <c r="BO15" s="205">
        <f t="shared" si="10"/>
        <v>5.9017112768758227E-2</v>
      </c>
      <c r="BP15" s="206">
        <f t="shared" si="10"/>
        <v>5.0742612157403152E-2</v>
      </c>
      <c r="BQ15" s="207">
        <f t="shared" si="10"/>
        <v>4.5306164882004368E-2</v>
      </c>
      <c r="BR15" s="204">
        <f t="shared" si="10"/>
        <v>5.1571980143408712E-2</v>
      </c>
      <c r="BS15" s="205">
        <f t="shared" si="10"/>
        <v>0.11734693877551021</v>
      </c>
      <c r="BT15" s="206">
        <f t="shared" si="10"/>
        <v>3.5090242324009494E-2</v>
      </c>
      <c r="BU15" s="204">
        <f t="shared" si="10"/>
        <v>0.10140967767482378</v>
      </c>
      <c r="BV15" s="208">
        <f t="shared" si="10"/>
        <v>5.5808656036446469E-2</v>
      </c>
      <c r="BW15" s="209">
        <f t="shared" si="10"/>
        <v>8.1176206285414748E-2</v>
      </c>
      <c r="BX15" s="204">
        <f t="shared" si="10"/>
        <v>5.4051155557938761E-2</v>
      </c>
      <c r="BY15" s="205">
        <f t="shared" si="10"/>
        <v>6.8564500920479554E-2</v>
      </c>
      <c r="BZ15" s="206">
        <f t="shared" si="10"/>
        <v>6.6477113451603856E-2</v>
      </c>
      <c r="CA15" s="207">
        <f t="shared" si="10"/>
        <v>5.7883606172162608E-2</v>
      </c>
      <c r="CB15" s="204">
        <f t="shared" si="10"/>
        <v>3.1370339062646753E-2</v>
      </c>
      <c r="CC15" s="205">
        <f t="shared" si="10"/>
        <v>9.2781101872717389E-2</v>
      </c>
      <c r="CD15" s="206">
        <f t="shared" si="10"/>
        <v>2.9419832670415581E-2</v>
      </c>
      <c r="CE15" s="207">
        <f t="shared" si="10"/>
        <v>8.3639120545868084E-2</v>
      </c>
      <c r="CF15" s="204">
        <f t="shared" si="10"/>
        <v>4.1341310888010005E-2</v>
      </c>
      <c r="CG15" s="205">
        <f t="shared" si="10"/>
        <v>7.7019150707743553E-2</v>
      </c>
      <c r="CH15" s="206">
        <f t="shared" si="10"/>
        <v>6.4693804386793993E-2</v>
      </c>
      <c r="CI15" s="204">
        <f t="shared" si="10"/>
        <v>4.3685701505889372E-2</v>
      </c>
      <c r="CJ15" s="210">
        <f t="shared" si="10"/>
        <v>5.7802132322025732E-2</v>
      </c>
      <c r="CK15" s="211">
        <f t="shared" si="10"/>
        <v>6.2840249888442654E-2</v>
      </c>
    </row>
    <row r="16" spans="1:89" ht="15" thickTop="1" thickBot="1" x14ac:dyDescent="0.3">
      <c r="A16" s="212" t="s">
        <v>28</v>
      </c>
      <c r="B16" s="213">
        <v>3954</v>
      </c>
      <c r="C16" s="214">
        <v>1470</v>
      </c>
      <c r="D16" s="215">
        <v>1750</v>
      </c>
      <c r="E16" s="216">
        <v>922</v>
      </c>
      <c r="F16" s="213">
        <v>789</v>
      </c>
      <c r="G16" s="217">
        <v>527</v>
      </c>
      <c r="H16" s="215">
        <v>1928</v>
      </c>
      <c r="I16" s="216">
        <v>1838</v>
      </c>
      <c r="J16" s="213">
        <v>370</v>
      </c>
      <c r="K16" s="217">
        <v>828</v>
      </c>
      <c r="L16" s="215">
        <v>477</v>
      </c>
      <c r="M16" s="213">
        <v>1847</v>
      </c>
      <c r="N16" s="218">
        <v>1526</v>
      </c>
      <c r="O16" s="219">
        <v>2451</v>
      </c>
      <c r="P16" s="213">
        <v>977</v>
      </c>
      <c r="Q16" s="217">
        <v>1253</v>
      </c>
      <c r="R16" s="215">
        <v>1490</v>
      </c>
      <c r="S16" s="216">
        <v>1350</v>
      </c>
      <c r="T16" s="213">
        <v>394</v>
      </c>
      <c r="U16" s="217">
        <v>832</v>
      </c>
      <c r="V16" s="215">
        <v>961</v>
      </c>
      <c r="W16" s="216">
        <v>2327</v>
      </c>
      <c r="X16" s="213">
        <v>1070</v>
      </c>
      <c r="Y16" s="217">
        <v>1178</v>
      </c>
      <c r="Z16" s="215">
        <v>3377</v>
      </c>
      <c r="AA16" s="213">
        <v>2544</v>
      </c>
      <c r="AB16" s="220">
        <f t="shared" si="2"/>
        <v>19063</v>
      </c>
      <c r="AC16" s="221">
        <f t="shared" si="3"/>
        <v>19367</v>
      </c>
      <c r="AE16" s="182"/>
      <c r="AF16" s="183" t="s">
        <v>17</v>
      </c>
      <c r="AG16" s="184" t="s">
        <v>18</v>
      </c>
      <c r="AH16" s="185" t="s">
        <v>17</v>
      </c>
      <c r="AI16" s="186" t="s">
        <v>18</v>
      </c>
      <c r="AJ16" s="183" t="s">
        <v>17</v>
      </c>
      <c r="AK16" s="184" t="s">
        <v>18</v>
      </c>
      <c r="AL16" s="185" t="s">
        <v>17</v>
      </c>
      <c r="AM16" s="186" t="s">
        <v>18</v>
      </c>
      <c r="AN16" s="183" t="s">
        <v>17</v>
      </c>
      <c r="AO16" s="184" t="s">
        <v>18</v>
      </c>
      <c r="AP16" s="185" t="s">
        <v>17</v>
      </c>
      <c r="AQ16" s="183" t="s">
        <v>18</v>
      </c>
      <c r="AR16" s="187" t="s">
        <v>17</v>
      </c>
      <c r="AS16" s="188" t="s">
        <v>18</v>
      </c>
      <c r="AT16" s="183" t="s">
        <v>17</v>
      </c>
      <c r="AU16" s="184" t="s">
        <v>18</v>
      </c>
      <c r="AV16" s="185" t="s">
        <v>17</v>
      </c>
      <c r="AW16" s="186" t="s">
        <v>18</v>
      </c>
      <c r="AX16" s="183" t="s">
        <v>17</v>
      </c>
      <c r="AY16" s="184" t="s">
        <v>18</v>
      </c>
      <c r="AZ16" s="185" t="s">
        <v>17</v>
      </c>
      <c r="BA16" s="186" t="s">
        <v>18</v>
      </c>
      <c r="BB16" s="183" t="s">
        <v>17</v>
      </c>
      <c r="BC16" s="184" t="s">
        <v>18</v>
      </c>
      <c r="BD16" s="185" t="s">
        <v>17</v>
      </c>
      <c r="BE16" s="183" t="s">
        <v>18</v>
      </c>
      <c r="BF16" s="189" t="s">
        <v>17</v>
      </c>
      <c r="BG16" s="190" t="s">
        <v>18</v>
      </c>
      <c r="BI16" s="212" t="s">
        <v>28</v>
      </c>
      <c r="BJ16" s="204">
        <f t="shared" ref="BJ16:CK16" si="11">B16/B33</f>
        <v>6.4429923902947744E-2</v>
      </c>
      <c r="BK16" s="205">
        <f t="shared" si="11"/>
        <v>3.623992308261223E-2</v>
      </c>
      <c r="BL16" s="206">
        <f t="shared" si="11"/>
        <v>6.6674286585133538E-2</v>
      </c>
      <c r="BM16" s="207">
        <f t="shared" si="11"/>
        <v>4.091958104029824E-2</v>
      </c>
      <c r="BN16" s="204">
        <f t="shared" si="11"/>
        <v>5.8544186391630185E-2</v>
      </c>
      <c r="BO16" s="205">
        <f t="shared" si="11"/>
        <v>5.7810443176831941E-2</v>
      </c>
      <c r="BP16" s="206">
        <f t="shared" si="11"/>
        <v>5.9041494411269331E-2</v>
      </c>
      <c r="BQ16" s="207">
        <f t="shared" si="11"/>
        <v>3.821603077242957E-2</v>
      </c>
      <c r="BR16" s="204">
        <f t="shared" si="11"/>
        <v>5.1020408163265307E-2</v>
      </c>
      <c r="BS16" s="205">
        <f t="shared" si="11"/>
        <v>9.3877551020408165E-2</v>
      </c>
      <c r="BT16" s="206">
        <f t="shared" si="11"/>
        <v>3.429927374703387E-2</v>
      </c>
      <c r="BU16" s="204">
        <f t="shared" si="11"/>
        <v>7.3136928803357884E-2</v>
      </c>
      <c r="BV16" s="208">
        <f t="shared" si="11"/>
        <v>5.1118853008173655E-2</v>
      </c>
      <c r="BW16" s="209">
        <f t="shared" si="11"/>
        <v>6.11816979106862E-2</v>
      </c>
      <c r="BX16" s="204">
        <f t="shared" si="11"/>
        <v>5.2388868035819616E-2</v>
      </c>
      <c r="BY16" s="205">
        <f t="shared" si="11"/>
        <v>5.6261505994342417E-2</v>
      </c>
      <c r="BZ16" s="206">
        <f t="shared" si="11"/>
        <v>5.9669216290897442E-2</v>
      </c>
      <c r="CA16" s="207">
        <f t="shared" si="11"/>
        <v>5.2870682227618079E-2</v>
      </c>
      <c r="CB16" s="204">
        <f t="shared" si="11"/>
        <v>3.7005729313421623E-2</v>
      </c>
      <c r="CC16" s="205">
        <f t="shared" si="11"/>
        <v>6.4651488072111268E-2</v>
      </c>
      <c r="CD16" s="206">
        <f t="shared" si="11"/>
        <v>3.29515841448361E-2</v>
      </c>
      <c r="CE16" s="207">
        <f t="shared" si="11"/>
        <v>7.0568612585291887E-2</v>
      </c>
      <c r="CF16" s="204">
        <f t="shared" si="11"/>
        <v>3.6169421627285939E-2</v>
      </c>
      <c r="CG16" s="205">
        <f t="shared" si="11"/>
        <v>7.0060663732603778E-2</v>
      </c>
      <c r="CH16" s="206">
        <f t="shared" si="11"/>
        <v>5.50304729003031E-2</v>
      </c>
      <c r="CI16" s="204">
        <f t="shared" si="11"/>
        <v>4.7413150439838972E-2</v>
      </c>
      <c r="CJ16" s="210">
        <f t="shared" si="11"/>
        <v>5.3079726791019632E-2</v>
      </c>
      <c r="CK16" s="211">
        <f t="shared" si="11"/>
        <v>5.401327532351629E-2</v>
      </c>
    </row>
    <row r="17" spans="1:89" ht="13.5" thickTop="1" x14ac:dyDescent="0.2">
      <c r="A17" s="202" t="s">
        <v>29</v>
      </c>
      <c r="B17" s="235">
        <v>3786</v>
      </c>
      <c r="C17" s="223">
        <v>1502</v>
      </c>
      <c r="D17" s="224">
        <v>1646</v>
      </c>
      <c r="E17" s="225">
        <v>933</v>
      </c>
      <c r="F17" s="222">
        <v>792</v>
      </c>
      <c r="G17" s="226">
        <v>438</v>
      </c>
      <c r="H17" s="224">
        <v>2089</v>
      </c>
      <c r="I17" s="225">
        <v>2272</v>
      </c>
      <c r="J17" s="222">
        <v>346</v>
      </c>
      <c r="K17" s="226">
        <v>722</v>
      </c>
      <c r="L17" s="224">
        <v>543</v>
      </c>
      <c r="M17" s="222">
        <v>1643</v>
      </c>
      <c r="N17" s="227">
        <v>1429</v>
      </c>
      <c r="O17" s="236">
        <v>2660</v>
      </c>
      <c r="P17" s="222">
        <v>913</v>
      </c>
      <c r="Q17" s="226">
        <v>1115</v>
      </c>
      <c r="R17" s="224">
        <v>1479</v>
      </c>
      <c r="S17" s="225">
        <v>1218</v>
      </c>
      <c r="T17" s="222">
        <v>453</v>
      </c>
      <c r="U17" s="226">
        <v>668</v>
      </c>
      <c r="V17" s="224">
        <v>1064</v>
      </c>
      <c r="W17" s="237">
        <v>2216</v>
      </c>
      <c r="X17" s="222">
        <v>1220</v>
      </c>
      <c r="Y17" s="226">
        <v>932</v>
      </c>
      <c r="Z17" s="224">
        <v>3352</v>
      </c>
      <c r="AA17" s="222">
        <v>2822</v>
      </c>
      <c r="AB17" s="220">
        <f t="shared" si="2"/>
        <v>19112</v>
      </c>
      <c r="AC17" s="221">
        <f t="shared" si="3"/>
        <v>19141</v>
      </c>
      <c r="AE17" s="202" t="s">
        <v>30</v>
      </c>
      <c r="AF17" s="193">
        <f t="shared" ref="AF17:AO19" si="12">SUMIF($A$9:$A$32,$AE17,B$9:B$32)</f>
        <v>2708</v>
      </c>
      <c r="AG17" s="194">
        <f t="shared" si="12"/>
        <v>4431</v>
      </c>
      <c r="AH17" s="195">
        <f t="shared" si="12"/>
        <v>1697</v>
      </c>
      <c r="AI17" s="196">
        <f t="shared" si="12"/>
        <v>1948</v>
      </c>
      <c r="AJ17" s="193">
        <f t="shared" si="12"/>
        <v>1185</v>
      </c>
      <c r="AK17" s="197">
        <f t="shared" si="12"/>
        <v>627</v>
      </c>
      <c r="AL17" s="195">
        <f t="shared" si="12"/>
        <v>2457</v>
      </c>
      <c r="AM17" s="196">
        <f t="shared" si="12"/>
        <v>4645</v>
      </c>
      <c r="AN17" s="193">
        <f t="shared" si="12"/>
        <v>850</v>
      </c>
      <c r="AO17" s="197">
        <f t="shared" si="12"/>
        <v>344</v>
      </c>
      <c r="AP17" s="195">
        <f t="shared" ref="AP17:AY19" si="13">SUMIF($A$9:$A$32,$AE17,L$9:L$32)</f>
        <v>1992</v>
      </c>
      <c r="AQ17" s="193">
        <f t="shared" si="13"/>
        <v>1311</v>
      </c>
      <c r="AR17" s="198">
        <f t="shared" si="13"/>
        <v>2537</v>
      </c>
      <c r="AS17" s="199">
        <f t="shared" si="13"/>
        <v>2144</v>
      </c>
      <c r="AT17" s="193">
        <f t="shared" si="13"/>
        <v>1551</v>
      </c>
      <c r="AU17" s="197">
        <f t="shared" si="13"/>
        <v>1256</v>
      </c>
      <c r="AV17" s="195">
        <f t="shared" si="13"/>
        <v>1657</v>
      </c>
      <c r="AW17" s="196">
        <f t="shared" si="13"/>
        <v>1798</v>
      </c>
      <c r="AX17" s="193">
        <f t="shared" si="13"/>
        <v>1104</v>
      </c>
      <c r="AY17" s="197">
        <f t="shared" si="13"/>
        <v>476</v>
      </c>
      <c r="AZ17" s="195">
        <f t="shared" ref="AZ17:BE19" si="14">SUMIF($A$9:$A$32,$AE17,V$9:V$32)</f>
        <v>2558</v>
      </c>
      <c r="BA17" s="196">
        <f t="shared" si="14"/>
        <v>1480</v>
      </c>
      <c r="BB17" s="193">
        <f t="shared" si="14"/>
        <v>3430</v>
      </c>
      <c r="BC17" s="197">
        <f t="shared" si="14"/>
        <v>705</v>
      </c>
      <c r="BD17" s="195">
        <f t="shared" si="14"/>
        <v>4450</v>
      </c>
      <c r="BE17" s="193">
        <f t="shared" si="14"/>
        <v>5257</v>
      </c>
      <c r="BF17" s="200">
        <f>AF17+AH17+AJ17+AL17+AN17+AP17+AR17+AT17+AV17+AX17+AZ17+BB17+BD17</f>
        <v>28176</v>
      </c>
      <c r="BG17" s="201">
        <f>AG17+AI17+AK17+AM17+AO17+AQ17+AS17+AU17+AW17+AY17+BA17+BC17+BE17</f>
        <v>26422</v>
      </c>
      <c r="BI17" s="202" t="s">
        <v>29</v>
      </c>
      <c r="BJ17" s="204">
        <f t="shared" ref="BJ17:CK17" si="15">B17/B33</f>
        <v>6.1692385406312632E-2</v>
      </c>
      <c r="BK17" s="205">
        <f t="shared" si="15"/>
        <v>3.7028819367403792E-2</v>
      </c>
      <c r="BL17" s="206">
        <f t="shared" si="15"/>
        <v>6.2711928982359888E-2</v>
      </c>
      <c r="BM17" s="207">
        <f t="shared" si="15"/>
        <v>4.1407775608024146E-2</v>
      </c>
      <c r="BN17" s="204">
        <f t="shared" si="15"/>
        <v>5.8766787860799884E-2</v>
      </c>
      <c r="BO17" s="205">
        <f t="shared" si="15"/>
        <v>4.8047389205792011E-2</v>
      </c>
      <c r="BP17" s="206">
        <f t="shared" si="15"/>
        <v>6.3971826672791304E-2</v>
      </c>
      <c r="BQ17" s="207">
        <f t="shared" si="15"/>
        <v>4.7239837820979312E-2</v>
      </c>
      <c r="BR17" s="204">
        <f t="shared" si="15"/>
        <v>4.7710976282404852E-2</v>
      </c>
      <c r="BS17" s="205">
        <f t="shared" si="15"/>
        <v>8.1859410430838997E-2</v>
      </c>
      <c r="BT17" s="206">
        <f t="shared" si="15"/>
        <v>3.9045085208887609E-2</v>
      </c>
      <c r="BU17" s="204">
        <f t="shared" si="15"/>
        <v>6.5059000554367627E-2</v>
      </c>
      <c r="BV17" s="208">
        <f t="shared" si="15"/>
        <v>4.7869489481441777E-2</v>
      </c>
      <c r="BW17" s="209">
        <f t="shared" si="15"/>
        <v>6.6398741918574172E-2</v>
      </c>
      <c r="BX17" s="204">
        <f t="shared" si="15"/>
        <v>4.8957048635315567E-2</v>
      </c>
      <c r="BY17" s="205">
        <f t="shared" si="15"/>
        <v>5.006510708993759E-2</v>
      </c>
      <c r="BZ17" s="206">
        <f t="shared" si="15"/>
        <v>5.9228705298145848E-2</v>
      </c>
      <c r="CA17" s="207">
        <f t="shared" si="15"/>
        <v>4.770110440980653E-2</v>
      </c>
      <c r="CB17" s="204">
        <f t="shared" si="15"/>
        <v>4.2547196393350237E-2</v>
      </c>
      <c r="CC17" s="205">
        <f t="shared" si="15"/>
        <v>5.1907685134820108E-2</v>
      </c>
      <c r="CD17" s="206">
        <f t="shared" si="15"/>
        <v>3.6483335619256617E-2</v>
      </c>
      <c r="CE17" s="207">
        <f t="shared" si="15"/>
        <v>6.7202426080363906E-2</v>
      </c>
      <c r="CF17" s="204">
        <f t="shared" si="15"/>
        <v>4.1239901294662477E-2</v>
      </c>
      <c r="CG17" s="205">
        <f t="shared" si="15"/>
        <v>5.5429998810515045E-2</v>
      </c>
      <c r="CH17" s="206">
        <f t="shared" si="15"/>
        <v>5.4623081185021023E-2</v>
      </c>
      <c r="CI17" s="204">
        <f t="shared" si="15"/>
        <v>5.2594304458028922E-2</v>
      </c>
      <c r="CJ17" s="210">
        <f t="shared" si="15"/>
        <v>5.3216164214969691E-2</v>
      </c>
      <c r="CK17" s="211">
        <f t="shared" si="15"/>
        <v>5.3382976349843819E-2</v>
      </c>
    </row>
    <row r="18" spans="1:89" x14ac:dyDescent="0.2">
      <c r="A18" s="212" t="s">
        <v>31</v>
      </c>
      <c r="B18" s="238">
        <v>3891</v>
      </c>
      <c r="C18" s="214">
        <v>1698</v>
      </c>
      <c r="D18" s="215">
        <v>1690</v>
      </c>
      <c r="E18" s="216">
        <v>1011</v>
      </c>
      <c r="F18" s="213">
        <v>833</v>
      </c>
      <c r="G18" s="217">
        <v>512</v>
      </c>
      <c r="H18" s="215">
        <v>2258</v>
      </c>
      <c r="I18" s="216">
        <v>2294</v>
      </c>
      <c r="J18" s="213">
        <v>378</v>
      </c>
      <c r="K18" s="214">
        <v>582</v>
      </c>
      <c r="L18" s="215">
        <v>691</v>
      </c>
      <c r="M18" s="213">
        <v>1824</v>
      </c>
      <c r="N18" s="218">
        <v>1576</v>
      </c>
      <c r="O18" s="239">
        <v>2443</v>
      </c>
      <c r="P18" s="213">
        <v>912</v>
      </c>
      <c r="Q18" s="214">
        <v>1205</v>
      </c>
      <c r="R18" s="215">
        <v>1478</v>
      </c>
      <c r="S18" s="216">
        <v>1429</v>
      </c>
      <c r="T18" s="224">
        <v>504</v>
      </c>
      <c r="U18" s="213">
        <v>786</v>
      </c>
      <c r="V18" s="215">
        <v>1181</v>
      </c>
      <c r="W18" s="240">
        <v>2383</v>
      </c>
      <c r="X18" s="213">
        <v>1266</v>
      </c>
      <c r="Y18" s="217">
        <v>930</v>
      </c>
      <c r="Z18" s="215">
        <v>3560</v>
      </c>
      <c r="AA18" s="213">
        <v>3174</v>
      </c>
      <c r="AB18" s="220">
        <f t="shared" si="2"/>
        <v>20218</v>
      </c>
      <c r="AC18" s="221">
        <f t="shared" si="3"/>
        <v>20271</v>
      </c>
      <c r="AE18" s="212" t="s">
        <v>32</v>
      </c>
      <c r="AF18" s="193">
        <f t="shared" si="12"/>
        <v>2810</v>
      </c>
      <c r="AG18" s="214">
        <f t="shared" si="12"/>
        <v>4721</v>
      </c>
      <c r="AH18" s="215">
        <f t="shared" si="12"/>
        <v>1908</v>
      </c>
      <c r="AI18" s="216">
        <f t="shared" si="12"/>
        <v>1899</v>
      </c>
      <c r="AJ18" s="213">
        <f t="shared" si="12"/>
        <v>994</v>
      </c>
      <c r="AK18" s="217">
        <f t="shared" si="12"/>
        <v>625</v>
      </c>
      <c r="AL18" s="215">
        <f t="shared" si="12"/>
        <v>2666</v>
      </c>
      <c r="AM18" s="216">
        <f t="shared" si="12"/>
        <v>4175</v>
      </c>
      <c r="AN18" s="213">
        <f t="shared" si="12"/>
        <v>737</v>
      </c>
      <c r="AO18" s="217">
        <f t="shared" si="12"/>
        <v>249</v>
      </c>
      <c r="AP18" s="215">
        <f t="shared" si="13"/>
        <v>1753</v>
      </c>
      <c r="AQ18" s="213">
        <f t="shared" si="13"/>
        <v>1035</v>
      </c>
      <c r="AR18" s="218">
        <f t="shared" si="13"/>
        <v>2416</v>
      </c>
      <c r="AS18" s="219">
        <f t="shared" si="13"/>
        <v>2036</v>
      </c>
      <c r="AT18" s="213">
        <f t="shared" si="13"/>
        <v>1479</v>
      </c>
      <c r="AU18" s="217">
        <f t="shared" si="13"/>
        <v>1435</v>
      </c>
      <c r="AV18" s="215">
        <f t="shared" si="13"/>
        <v>1599</v>
      </c>
      <c r="AW18" s="216">
        <f t="shared" si="13"/>
        <v>2097</v>
      </c>
      <c r="AX18" s="213">
        <f t="shared" si="13"/>
        <v>978</v>
      </c>
      <c r="AY18" s="217">
        <f t="shared" si="13"/>
        <v>452</v>
      </c>
      <c r="AZ18" s="215">
        <f t="shared" si="14"/>
        <v>3055</v>
      </c>
      <c r="BA18" s="216">
        <f t="shared" si="14"/>
        <v>1682</v>
      </c>
      <c r="BB18" s="213">
        <f t="shared" si="14"/>
        <v>2959</v>
      </c>
      <c r="BC18" s="217">
        <f t="shared" si="14"/>
        <v>862</v>
      </c>
      <c r="BD18" s="215">
        <f t="shared" si="14"/>
        <v>4060</v>
      </c>
      <c r="BE18" s="213">
        <f t="shared" si="14"/>
        <v>5296</v>
      </c>
      <c r="BF18" s="220">
        <f>SUM(AF18,AH18,AJ18,AL18,AN18,AP18,AR18,AT18,AV18,AX18,AZ18,BB18,BD18)</f>
        <v>27414</v>
      </c>
      <c r="BG18" s="221">
        <f>SUM(AG18,AI18,AK18,AM18,AO18,AQ18,AS18,AU18,AW18,AY18,BA18,BC18,BE18)</f>
        <v>26564</v>
      </c>
      <c r="BI18" s="212" t="s">
        <v>31</v>
      </c>
      <c r="BJ18" s="204">
        <f t="shared" ref="BJ18:CK18" si="16">B18/B33</f>
        <v>6.3403346966709573E-2</v>
      </c>
      <c r="BK18" s="205">
        <f t="shared" si="16"/>
        <v>4.1860809111752093E-2</v>
      </c>
      <c r="BL18" s="206">
        <f t="shared" si="16"/>
        <v>6.4388311045071811E-2</v>
      </c>
      <c r="BM18" s="207">
        <f t="shared" si="16"/>
        <v>4.4869518906444167E-2</v>
      </c>
      <c r="BN18" s="204">
        <f t="shared" si="16"/>
        <v>6.1809007939452397E-2</v>
      </c>
      <c r="BO18" s="205">
        <f t="shared" si="16"/>
        <v>5.6164984642387013E-2</v>
      </c>
      <c r="BP18" s="206">
        <f t="shared" si="16"/>
        <v>6.914714438830194E-2</v>
      </c>
      <c r="BQ18" s="207">
        <f t="shared" si="16"/>
        <v>4.7697265828048653E-2</v>
      </c>
      <c r="BR18" s="204">
        <f t="shared" si="16"/>
        <v>5.2123552123552123E-2</v>
      </c>
      <c r="BS18" s="205">
        <f t="shared" si="16"/>
        <v>6.5986394557823125E-2</v>
      </c>
      <c r="BT18" s="206">
        <f t="shared" si="16"/>
        <v>4.9687207880923276E-2</v>
      </c>
      <c r="BU18" s="204">
        <f t="shared" si="16"/>
        <v>7.2226181990971722E-2</v>
      </c>
      <c r="BV18" s="208">
        <f t="shared" si="16"/>
        <v>5.2793782661128233E-2</v>
      </c>
      <c r="BW18" s="209">
        <f t="shared" si="16"/>
        <v>6.0982002446269439E-2</v>
      </c>
      <c r="BX18" s="204">
        <f t="shared" si="16"/>
        <v>4.8903426457182687E-2</v>
      </c>
      <c r="BY18" s="205">
        <f t="shared" si="16"/>
        <v>5.4106236810201609E-2</v>
      </c>
      <c r="BZ18" s="206">
        <f t="shared" si="16"/>
        <v>5.9188658844259341E-2</v>
      </c>
      <c r="CA18" s="207">
        <f t="shared" si="16"/>
        <v>5.5964596224641651E-2</v>
      </c>
      <c r="CB18" s="204">
        <f t="shared" si="16"/>
        <v>4.7337278106508875E-2</v>
      </c>
      <c r="CC18" s="205">
        <f t="shared" si="16"/>
        <v>6.1077006760432047E-2</v>
      </c>
      <c r="CD18" s="206">
        <f t="shared" si="16"/>
        <v>4.0495130983404196E-2</v>
      </c>
      <c r="CE18" s="207">
        <f t="shared" si="16"/>
        <v>7.2266868840030321E-2</v>
      </c>
      <c r="CF18" s="204">
        <f t="shared" si="16"/>
        <v>4.2794848392657944E-2</v>
      </c>
      <c r="CG18" s="205">
        <f t="shared" si="16"/>
        <v>5.5311050315213516E-2</v>
      </c>
      <c r="CH18" s="206">
        <f t="shared" si="16"/>
        <v>5.8012580256167907E-2</v>
      </c>
      <c r="CI18" s="204">
        <f t="shared" si="16"/>
        <v>5.9154614581780229E-2</v>
      </c>
      <c r="CJ18" s="210">
        <f t="shared" si="16"/>
        <v>5.6295751784128149E-2</v>
      </c>
      <c r="CK18" s="211">
        <f t="shared" si="16"/>
        <v>5.6534471218206157E-2</v>
      </c>
    </row>
    <row r="19" spans="1:89" ht="13.5" thickBot="1" x14ac:dyDescent="0.25">
      <c r="A19" s="202" t="s">
        <v>33</v>
      </c>
      <c r="B19" s="235">
        <v>3285</v>
      </c>
      <c r="C19" s="223">
        <v>1776</v>
      </c>
      <c r="D19" s="224">
        <v>1445</v>
      </c>
      <c r="E19" s="225">
        <v>1130</v>
      </c>
      <c r="F19" s="222">
        <v>764</v>
      </c>
      <c r="G19" s="226">
        <v>526</v>
      </c>
      <c r="H19" s="224">
        <v>2100</v>
      </c>
      <c r="I19" s="225">
        <v>2605</v>
      </c>
      <c r="J19" s="222">
        <v>399</v>
      </c>
      <c r="K19" s="223">
        <v>503</v>
      </c>
      <c r="L19" s="224">
        <v>644</v>
      </c>
      <c r="M19" s="222">
        <v>1601</v>
      </c>
      <c r="N19" s="227">
        <v>1615</v>
      </c>
      <c r="O19" s="236">
        <v>2485</v>
      </c>
      <c r="P19" s="222">
        <v>930</v>
      </c>
      <c r="Q19" s="223">
        <v>1197</v>
      </c>
      <c r="R19" s="224">
        <v>1603</v>
      </c>
      <c r="S19" s="225">
        <v>1349</v>
      </c>
      <c r="T19" s="222">
        <v>577</v>
      </c>
      <c r="U19" s="226">
        <v>619</v>
      </c>
      <c r="V19" s="224">
        <v>1296</v>
      </c>
      <c r="W19" s="237">
        <v>2072</v>
      </c>
      <c r="X19" s="222">
        <v>1165</v>
      </c>
      <c r="Y19" s="226">
        <v>934</v>
      </c>
      <c r="Z19" s="224">
        <v>3509</v>
      </c>
      <c r="AA19" s="222">
        <v>2665</v>
      </c>
      <c r="AB19" s="220">
        <f t="shared" si="2"/>
        <v>19332</v>
      </c>
      <c r="AC19" s="221">
        <f t="shared" si="3"/>
        <v>19462</v>
      </c>
      <c r="AE19" s="202" t="s">
        <v>34</v>
      </c>
      <c r="AF19" s="193">
        <f t="shared" si="12"/>
        <v>2985</v>
      </c>
      <c r="AG19" s="223">
        <f t="shared" si="12"/>
        <v>4820</v>
      </c>
      <c r="AH19" s="224">
        <f t="shared" si="12"/>
        <v>1402</v>
      </c>
      <c r="AI19" s="225">
        <f t="shared" si="12"/>
        <v>1954</v>
      </c>
      <c r="AJ19" s="222">
        <f t="shared" si="12"/>
        <v>747</v>
      </c>
      <c r="AK19" s="226">
        <f t="shared" si="12"/>
        <v>651</v>
      </c>
      <c r="AL19" s="224">
        <f t="shared" si="12"/>
        <v>2380</v>
      </c>
      <c r="AM19" s="225">
        <f t="shared" si="12"/>
        <v>4530</v>
      </c>
      <c r="AN19" s="222">
        <f t="shared" si="12"/>
        <v>442</v>
      </c>
      <c r="AO19" s="226">
        <f t="shared" si="12"/>
        <v>262</v>
      </c>
      <c r="AP19" s="224">
        <f t="shared" si="13"/>
        <v>1400</v>
      </c>
      <c r="AQ19" s="222">
        <f t="shared" si="13"/>
        <v>1117</v>
      </c>
      <c r="AR19" s="227">
        <f t="shared" si="13"/>
        <v>2314</v>
      </c>
      <c r="AS19" s="228">
        <f t="shared" si="13"/>
        <v>2353</v>
      </c>
      <c r="AT19" s="222">
        <f t="shared" si="13"/>
        <v>1235</v>
      </c>
      <c r="AU19" s="226">
        <f t="shared" si="13"/>
        <v>1742</v>
      </c>
      <c r="AV19" s="224">
        <f t="shared" si="13"/>
        <v>1320</v>
      </c>
      <c r="AW19" s="225">
        <f t="shared" si="13"/>
        <v>1998</v>
      </c>
      <c r="AX19" s="222">
        <f t="shared" si="13"/>
        <v>1010</v>
      </c>
      <c r="AY19" s="226">
        <f t="shared" si="13"/>
        <v>461</v>
      </c>
      <c r="AZ19" s="224">
        <f t="shared" si="14"/>
        <v>2910</v>
      </c>
      <c r="BA19" s="225">
        <f t="shared" si="14"/>
        <v>1700</v>
      </c>
      <c r="BB19" s="222">
        <f t="shared" si="14"/>
        <v>2642</v>
      </c>
      <c r="BC19" s="226">
        <f t="shared" si="14"/>
        <v>827</v>
      </c>
      <c r="BD19" s="224">
        <f t="shared" si="14"/>
        <v>3795</v>
      </c>
      <c r="BE19" s="222">
        <f t="shared" si="14"/>
        <v>4249</v>
      </c>
      <c r="BF19" s="220">
        <f>SUM(AF19,AH19,AJ19,AL19,AN19,AP19,AR19,AT19,AV19,AX19,AZ19,BB19,BD19)</f>
        <v>24582</v>
      </c>
      <c r="BG19" s="221">
        <f>SUM(AG19,AI19,AK19,AM19,AO19,AQ19,AS19,AU19,AW19,AY19,BA19,BC19,BE19)</f>
        <v>26664</v>
      </c>
      <c r="BI19" s="202" t="s">
        <v>33</v>
      </c>
      <c r="BJ19" s="204">
        <f t="shared" ref="BJ19:CK19" si="17">B19/B33</f>
        <v>5.3528654532418646E-2</v>
      </c>
      <c r="BK19" s="205">
        <f t="shared" si="17"/>
        <v>4.3783743805931516E-2</v>
      </c>
      <c r="BL19" s="206">
        <f t="shared" si="17"/>
        <v>5.5053910923153121E-2</v>
      </c>
      <c r="BM19" s="207">
        <f t="shared" si="17"/>
        <v>5.0150896502751639E-2</v>
      </c>
      <c r="BN19" s="204">
        <f t="shared" si="17"/>
        <v>5.6689174148549383E-2</v>
      </c>
      <c r="BO19" s="205">
        <f t="shared" si="17"/>
        <v>5.7700745941202281E-2</v>
      </c>
      <c r="BP19" s="206">
        <f t="shared" si="17"/>
        <v>6.4308681672025719E-2</v>
      </c>
      <c r="BQ19" s="207">
        <f t="shared" si="17"/>
        <v>5.4163634473437985E-2</v>
      </c>
      <c r="BR19" s="204">
        <f t="shared" si="17"/>
        <v>5.501930501930502E-2</v>
      </c>
      <c r="BS19" s="205">
        <f t="shared" si="17"/>
        <v>5.7029478458049884E-2</v>
      </c>
      <c r="BT19" s="206">
        <f t="shared" si="17"/>
        <v>4.6307614870209249E-2</v>
      </c>
      <c r="BU19" s="204">
        <f t="shared" si="17"/>
        <v>6.3395897679575514E-2</v>
      </c>
      <c r="BV19" s="208">
        <f t="shared" si="17"/>
        <v>5.4100227790432803E-2</v>
      </c>
      <c r="BW19" s="209">
        <f t="shared" si="17"/>
        <v>6.203040363445745E-2</v>
      </c>
      <c r="BX19" s="204">
        <f t="shared" si="17"/>
        <v>4.9868625663574452E-2</v>
      </c>
      <c r="BY19" s="205">
        <f t="shared" si="17"/>
        <v>5.3747025279511473E-2</v>
      </c>
      <c r="BZ19" s="206">
        <f t="shared" si="17"/>
        <v>6.4194465580072885E-2</v>
      </c>
      <c r="CA19" s="207">
        <f t="shared" si="17"/>
        <v>5.2831518759301324E-2</v>
      </c>
      <c r="CB19" s="204">
        <f t="shared" si="17"/>
        <v>5.4193669578284961E-2</v>
      </c>
      <c r="CC19" s="205">
        <f t="shared" si="17"/>
        <v>4.810008547672702E-2</v>
      </c>
      <c r="CD19" s="206">
        <f t="shared" si="17"/>
        <v>4.4438348649019341E-2</v>
      </c>
      <c r="CE19" s="207">
        <f t="shared" si="17"/>
        <v>6.283548142532222E-2</v>
      </c>
      <c r="CF19" s="204">
        <f t="shared" si="17"/>
        <v>3.9380725416624414E-2</v>
      </c>
      <c r="CG19" s="205">
        <f t="shared" si="17"/>
        <v>5.5548947305816582E-2</v>
      </c>
      <c r="CH19" s="206">
        <f t="shared" si="17"/>
        <v>5.718150115699247E-2</v>
      </c>
      <c r="CI19" s="204">
        <f t="shared" si="17"/>
        <v>4.9668257044878483E-2</v>
      </c>
      <c r="CJ19" s="210">
        <f t="shared" si="17"/>
        <v>5.382874040413322E-2</v>
      </c>
      <c r="CK19" s="211">
        <f t="shared" si="17"/>
        <v>5.4278224007139671E-2</v>
      </c>
    </row>
    <row r="20" spans="1:89" ht="14.25" thickTop="1" thickBot="1" x14ac:dyDescent="0.25">
      <c r="A20" s="212" t="s">
        <v>35</v>
      </c>
      <c r="B20" s="238">
        <v>2907</v>
      </c>
      <c r="C20" s="214">
        <v>1822</v>
      </c>
      <c r="D20" s="215">
        <v>1474</v>
      </c>
      <c r="E20" s="216">
        <v>1148</v>
      </c>
      <c r="F20" s="213">
        <v>804</v>
      </c>
      <c r="G20" s="217">
        <v>534</v>
      </c>
      <c r="H20" s="215">
        <v>2251</v>
      </c>
      <c r="I20" s="216">
        <v>2855</v>
      </c>
      <c r="J20" s="213">
        <v>475</v>
      </c>
      <c r="K20" s="214">
        <v>475</v>
      </c>
      <c r="L20" s="215">
        <v>797</v>
      </c>
      <c r="M20" s="213">
        <v>1278</v>
      </c>
      <c r="N20" s="218">
        <v>1918</v>
      </c>
      <c r="O20" s="239">
        <v>2257</v>
      </c>
      <c r="P20" s="213">
        <v>1088</v>
      </c>
      <c r="Q20" s="214">
        <v>1114</v>
      </c>
      <c r="R20" s="215">
        <v>1474</v>
      </c>
      <c r="S20" s="216">
        <v>1531</v>
      </c>
      <c r="T20" s="213">
        <v>702</v>
      </c>
      <c r="U20" s="217">
        <v>758</v>
      </c>
      <c r="V20" s="215">
        <v>1745</v>
      </c>
      <c r="W20" s="240">
        <v>1994</v>
      </c>
      <c r="X20" s="213">
        <v>1481</v>
      </c>
      <c r="Y20" s="217">
        <v>832</v>
      </c>
      <c r="Z20" s="215">
        <v>3488</v>
      </c>
      <c r="AA20" s="213">
        <v>3365</v>
      </c>
      <c r="AB20" s="220">
        <f t="shared" si="2"/>
        <v>20604</v>
      </c>
      <c r="AC20" s="221">
        <f t="shared" si="3"/>
        <v>19963</v>
      </c>
      <c r="AE20" s="229" t="s">
        <v>26</v>
      </c>
      <c r="AF20" s="230">
        <f t="shared" ref="AF20:BG20" si="18">SUM(AF17:AF19)</f>
        <v>8503</v>
      </c>
      <c r="AG20" s="231">
        <f t="shared" si="18"/>
        <v>13972</v>
      </c>
      <c r="AH20" s="230">
        <f t="shared" si="18"/>
        <v>5007</v>
      </c>
      <c r="AI20" s="231">
        <f t="shared" si="18"/>
        <v>5801</v>
      </c>
      <c r="AJ20" s="230">
        <f t="shared" si="18"/>
        <v>2926</v>
      </c>
      <c r="AK20" s="231">
        <f t="shared" si="18"/>
        <v>1903</v>
      </c>
      <c r="AL20" s="230">
        <f t="shared" si="18"/>
        <v>7503</v>
      </c>
      <c r="AM20" s="231">
        <f t="shared" si="18"/>
        <v>13350</v>
      </c>
      <c r="AN20" s="230">
        <f t="shared" si="18"/>
        <v>2029</v>
      </c>
      <c r="AO20" s="231">
        <f t="shared" si="18"/>
        <v>855</v>
      </c>
      <c r="AP20" s="230">
        <f t="shared" si="18"/>
        <v>5145</v>
      </c>
      <c r="AQ20" s="231">
        <f t="shared" si="18"/>
        <v>3463</v>
      </c>
      <c r="AR20" s="230">
        <f t="shared" si="18"/>
        <v>7267</v>
      </c>
      <c r="AS20" s="231">
        <f t="shared" si="18"/>
        <v>6533</v>
      </c>
      <c r="AT20" s="230">
        <f t="shared" si="18"/>
        <v>4265</v>
      </c>
      <c r="AU20" s="231">
        <f t="shared" si="18"/>
        <v>4433</v>
      </c>
      <c r="AV20" s="230">
        <f t="shared" si="18"/>
        <v>4576</v>
      </c>
      <c r="AW20" s="231">
        <f t="shared" si="18"/>
        <v>5893</v>
      </c>
      <c r="AX20" s="230">
        <f t="shared" si="18"/>
        <v>3092</v>
      </c>
      <c r="AY20" s="231">
        <f t="shared" si="18"/>
        <v>1389</v>
      </c>
      <c r="AZ20" s="230">
        <f t="shared" si="18"/>
        <v>8523</v>
      </c>
      <c r="BA20" s="231">
        <f t="shared" si="18"/>
        <v>4862</v>
      </c>
      <c r="BB20" s="230">
        <f t="shared" si="18"/>
        <v>9031</v>
      </c>
      <c r="BC20" s="231">
        <f t="shared" si="18"/>
        <v>2394</v>
      </c>
      <c r="BD20" s="230">
        <f t="shared" si="18"/>
        <v>12305</v>
      </c>
      <c r="BE20" s="231">
        <f t="shared" si="18"/>
        <v>14802</v>
      </c>
      <c r="BF20" s="232">
        <f t="shared" si="18"/>
        <v>80172</v>
      </c>
      <c r="BG20" s="233">
        <f t="shared" si="18"/>
        <v>79650</v>
      </c>
      <c r="BI20" s="212" t="s">
        <v>35</v>
      </c>
      <c r="BJ20" s="204">
        <f t="shared" ref="BJ20:CK20" si="19">B20/B33</f>
        <v>4.7369192914989651E-2</v>
      </c>
      <c r="BK20" s="205">
        <f t="shared" si="19"/>
        <v>4.4917782215319377E-2</v>
      </c>
      <c r="BL20" s="206">
        <f t="shared" si="19"/>
        <v>5.6158799100849623E-2</v>
      </c>
      <c r="BM20" s="207">
        <f t="shared" si="19"/>
        <v>5.0949760340848568E-2</v>
      </c>
      <c r="BN20" s="204">
        <f t="shared" si="19"/>
        <v>5.9657193737478666E-2</v>
      </c>
      <c r="BO20" s="205">
        <f t="shared" si="19"/>
        <v>5.8578323826239578E-2</v>
      </c>
      <c r="BP20" s="206">
        <f t="shared" si="19"/>
        <v>6.8932782116061853E-2</v>
      </c>
      <c r="BQ20" s="207">
        <f t="shared" si="19"/>
        <v>5.9361680008316875E-2</v>
      </c>
      <c r="BR20" s="204">
        <f t="shared" si="19"/>
        <v>6.5499172642029785E-2</v>
      </c>
      <c r="BS20" s="205">
        <f t="shared" si="19"/>
        <v>5.3854875283446714E-2</v>
      </c>
      <c r="BT20" s="206">
        <f t="shared" si="19"/>
        <v>5.7309268713597469E-2</v>
      </c>
      <c r="BU20" s="204">
        <f t="shared" si="19"/>
        <v>5.0605844618674269E-2</v>
      </c>
      <c r="BV20" s="208">
        <f t="shared" si="19"/>
        <v>6.4250301487337527E-2</v>
      </c>
      <c r="BW20" s="209">
        <f t="shared" si="19"/>
        <v>5.6339082898579668E-2</v>
      </c>
      <c r="BX20" s="204">
        <f t="shared" si="19"/>
        <v>5.8340929808568823E-2</v>
      </c>
      <c r="BY20" s="205">
        <f t="shared" si="19"/>
        <v>5.0020205648601324E-2</v>
      </c>
      <c r="BZ20" s="206">
        <f t="shared" si="19"/>
        <v>5.9028473028713307E-2</v>
      </c>
      <c r="CA20" s="207">
        <f t="shared" si="19"/>
        <v>5.9959269992950578E-2</v>
      </c>
      <c r="CB20" s="204">
        <f t="shared" si="19"/>
        <v>6.5934065934065936E-2</v>
      </c>
      <c r="CC20" s="205">
        <f t="shared" si="19"/>
        <v>5.8901235527235994E-2</v>
      </c>
      <c r="CD20" s="206">
        <f t="shared" si="19"/>
        <v>5.9834041969551499E-2</v>
      </c>
      <c r="CE20" s="207">
        <f t="shared" si="19"/>
        <v>6.0470053070507963E-2</v>
      </c>
      <c r="CF20" s="204">
        <f t="shared" si="19"/>
        <v>5.0062535915897641E-2</v>
      </c>
      <c r="CG20" s="205">
        <f t="shared" si="19"/>
        <v>4.9482574045438328E-2</v>
      </c>
      <c r="CH20" s="206">
        <f t="shared" si="19"/>
        <v>5.6839292116155529E-2</v>
      </c>
      <c r="CI20" s="204">
        <f t="shared" si="19"/>
        <v>6.2714328313702106E-2</v>
      </c>
      <c r="CJ20" s="210">
        <f t="shared" si="19"/>
        <v>5.7370544552387791E-2</v>
      </c>
      <c r="CK20" s="211">
        <f t="shared" si="19"/>
        <v>5.5675479696564036E-2</v>
      </c>
    </row>
    <row r="21" spans="1:89" ht="13.5" thickTop="1" x14ac:dyDescent="0.2">
      <c r="A21" s="202" t="s">
        <v>36</v>
      </c>
      <c r="B21" s="235">
        <v>2605</v>
      </c>
      <c r="C21" s="223">
        <v>2827</v>
      </c>
      <c r="D21" s="224">
        <v>1237</v>
      </c>
      <c r="E21" s="225">
        <v>1256</v>
      </c>
      <c r="F21" s="222">
        <v>765</v>
      </c>
      <c r="G21" s="226">
        <v>511</v>
      </c>
      <c r="H21" s="224">
        <v>2263</v>
      </c>
      <c r="I21" s="225">
        <v>3117</v>
      </c>
      <c r="J21" s="222">
        <v>542</v>
      </c>
      <c r="K21" s="223">
        <v>410</v>
      </c>
      <c r="L21" s="224">
        <v>1047</v>
      </c>
      <c r="M21" s="222">
        <v>1328</v>
      </c>
      <c r="N21" s="227">
        <v>2087</v>
      </c>
      <c r="O21" s="236">
        <v>2198</v>
      </c>
      <c r="P21" s="222">
        <v>1056</v>
      </c>
      <c r="Q21" s="223">
        <v>1403</v>
      </c>
      <c r="R21" s="224">
        <v>1581</v>
      </c>
      <c r="S21" s="225">
        <v>1691</v>
      </c>
      <c r="T21" s="222">
        <v>966</v>
      </c>
      <c r="U21" s="226">
        <v>514</v>
      </c>
      <c r="V21" s="224">
        <v>2229</v>
      </c>
      <c r="W21" s="237">
        <v>1623</v>
      </c>
      <c r="X21" s="222">
        <v>1873</v>
      </c>
      <c r="Y21" s="226">
        <v>668</v>
      </c>
      <c r="Z21" s="224">
        <v>3635</v>
      </c>
      <c r="AA21" s="222">
        <v>3622</v>
      </c>
      <c r="AB21" s="220">
        <f t="shared" si="2"/>
        <v>21886</v>
      </c>
      <c r="AC21" s="221">
        <f t="shared" si="3"/>
        <v>21168</v>
      </c>
      <c r="BI21" s="202" t="s">
        <v>36</v>
      </c>
      <c r="BJ21" s="204">
        <f t="shared" ref="BJ21:CK21" si="20">B21/B33</f>
        <v>4.2448141569847969E-2</v>
      </c>
      <c r="BK21" s="205">
        <f t="shared" si="20"/>
        <v>6.9694056159554277E-2</v>
      </c>
      <c r="BL21" s="206">
        <f t="shared" si="20"/>
        <v>4.7129195717605821E-2</v>
      </c>
      <c r="BM21" s="207">
        <f t="shared" si="20"/>
        <v>5.5742943369430142E-2</v>
      </c>
      <c r="BN21" s="204">
        <f t="shared" si="20"/>
        <v>5.6763374638272614E-2</v>
      </c>
      <c r="BO21" s="205">
        <f t="shared" si="20"/>
        <v>5.6055287406757352E-2</v>
      </c>
      <c r="BP21" s="206">
        <f t="shared" si="20"/>
        <v>6.9300260297044863E-2</v>
      </c>
      <c r="BQ21" s="207">
        <f t="shared" si="20"/>
        <v>6.4809231728869945E-2</v>
      </c>
      <c r="BR21" s="204">
        <f t="shared" si="20"/>
        <v>7.473800330943188E-2</v>
      </c>
      <c r="BS21" s="205">
        <f t="shared" si="20"/>
        <v>4.6485260770975055E-2</v>
      </c>
      <c r="BT21" s="206">
        <f t="shared" si="20"/>
        <v>7.5285827281225279E-2</v>
      </c>
      <c r="BU21" s="204">
        <f t="shared" si="20"/>
        <v>5.2585728993426784E-2</v>
      </c>
      <c r="BV21" s="208">
        <f t="shared" si="20"/>
        <v>6.9911563714323999E-2</v>
      </c>
      <c r="BW21" s="209">
        <f t="shared" si="20"/>
        <v>5.4866328848506028E-2</v>
      </c>
      <c r="BX21" s="204">
        <f t="shared" si="20"/>
        <v>5.6625020108316798E-2</v>
      </c>
      <c r="BY21" s="205">
        <f t="shared" si="20"/>
        <v>6.2996722194782459E-2</v>
      </c>
      <c r="BZ21" s="206">
        <f t="shared" si="20"/>
        <v>6.3313443594569696E-2</v>
      </c>
      <c r="CA21" s="207">
        <f t="shared" si="20"/>
        <v>6.6225424923631232E-2</v>
      </c>
      <c r="CB21" s="204">
        <f t="shared" si="20"/>
        <v>9.0729783037475351E-2</v>
      </c>
      <c r="CC21" s="205">
        <f t="shared" si="20"/>
        <v>3.9940943352241819E-2</v>
      </c>
      <c r="CD21" s="206">
        <f t="shared" si="20"/>
        <v>7.6429845014401324E-2</v>
      </c>
      <c r="CE21" s="207">
        <f t="shared" si="20"/>
        <v>4.9219105382865808E-2</v>
      </c>
      <c r="CF21" s="204">
        <f t="shared" si="20"/>
        <v>6.3313389446641652E-2</v>
      </c>
      <c r="CG21" s="205">
        <f t="shared" si="20"/>
        <v>3.9728797430712504E-2</v>
      </c>
      <c r="CH21" s="206">
        <f t="shared" si="20"/>
        <v>5.9234755402014144E-2</v>
      </c>
      <c r="CI21" s="204">
        <f t="shared" si="20"/>
        <v>6.7504100193827341E-2</v>
      </c>
      <c r="CJ21" s="210">
        <f t="shared" si="20"/>
        <v>6.0940193072877076E-2</v>
      </c>
      <c r="CK21" s="211">
        <f t="shared" si="20"/>
        <v>5.903614457831325E-2</v>
      </c>
    </row>
    <row r="22" spans="1:89" x14ac:dyDescent="0.2">
      <c r="A22" s="212" t="s">
        <v>37</v>
      </c>
      <c r="B22" s="238">
        <v>2546</v>
      </c>
      <c r="C22" s="214">
        <v>2810</v>
      </c>
      <c r="D22" s="215">
        <v>1689</v>
      </c>
      <c r="E22" s="216">
        <v>1561</v>
      </c>
      <c r="F22" s="213">
        <v>1010</v>
      </c>
      <c r="G22" s="217">
        <v>583</v>
      </c>
      <c r="H22" s="215">
        <v>2228</v>
      </c>
      <c r="I22" s="216">
        <v>3675</v>
      </c>
      <c r="J22" s="213">
        <v>649</v>
      </c>
      <c r="K22" s="214">
        <v>363</v>
      </c>
      <c r="L22" s="215">
        <v>1234</v>
      </c>
      <c r="M22" s="213">
        <v>1098</v>
      </c>
      <c r="N22" s="218">
        <v>2412</v>
      </c>
      <c r="O22" s="239">
        <v>2298</v>
      </c>
      <c r="P22" s="213">
        <v>1330</v>
      </c>
      <c r="Q22" s="214">
        <v>1276</v>
      </c>
      <c r="R22" s="215">
        <v>1632</v>
      </c>
      <c r="S22" s="216">
        <v>1693</v>
      </c>
      <c r="T22" s="213">
        <v>1175</v>
      </c>
      <c r="U22" s="217">
        <v>451</v>
      </c>
      <c r="V22" s="215">
        <v>2806</v>
      </c>
      <c r="W22" s="240">
        <v>1561</v>
      </c>
      <c r="X22" s="213">
        <v>2701</v>
      </c>
      <c r="Y22" s="217">
        <v>714</v>
      </c>
      <c r="Z22" s="215">
        <v>4482</v>
      </c>
      <c r="AA22" s="213">
        <v>3306</v>
      </c>
      <c r="AB22" s="220">
        <f t="shared" si="2"/>
        <v>25894</v>
      </c>
      <c r="AC22" s="221">
        <f t="shared" si="3"/>
        <v>21389</v>
      </c>
      <c r="BI22" s="212" t="s">
        <v>37</v>
      </c>
      <c r="BJ22" s="204">
        <f t="shared" ref="BJ22:CK22" si="21">B22/B33</f>
        <v>4.1486744121624924E-2</v>
      </c>
      <c r="BK22" s="205">
        <f t="shared" si="21"/>
        <v>6.9274955008258754E-2</v>
      </c>
      <c r="BL22" s="206">
        <f t="shared" si="21"/>
        <v>6.4350211452737449E-2</v>
      </c>
      <c r="BM22" s="207">
        <f t="shared" si="21"/>
        <v>6.927924729273921E-2</v>
      </c>
      <c r="BN22" s="204">
        <f t="shared" si="21"/>
        <v>7.4942494620464498E-2</v>
      </c>
      <c r="BO22" s="205">
        <f t="shared" si="21"/>
        <v>6.3953488372093026E-2</v>
      </c>
      <c r="BP22" s="206">
        <f t="shared" si="21"/>
        <v>6.8228448935844441E-2</v>
      </c>
      <c r="BQ22" s="207">
        <f t="shared" si="21"/>
        <v>7.6411269362719622E-2</v>
      </c>
      <c r="BR22" s="204">
        <f t="shared" si="21"/>
        <v>8.9492553778268064E-2</v>
      </c>
      <c r="BS22" s="205">
        <f t="shared" si="21"/>
        <v>4.1156462585034012E-2</v>
      </c>
      <c r="BT22" s="206">
        <f t="shared" si="21"/>
        <v>8.8732293089810885E-2</v>
      </c>
      <c r="BU22" s="204">
        <f t="shared" si="21"/>
        <v>4.3478260869565216E-2</v>
      </c>
      <c r="BV22" s="208">
        <f t="shared" si="21"/>
        <v>8.0798606458528738E-2</v>
      </c>
      <c r="BW22" s="209">
        <f t="shared" si="21"/>
        <v>5.7362522153715581E-2</v>
      </c>
      <c r="BX22" s="204">
        <f t="shared" si="21"/>
        <v>7.131749691672476E-2</v>
      </c>
      <c r="BY22" s="205">
        <f t="shared" si="21"/>
        <v>5.7294239145076559E-2</v>
      </c>
      <c r="BZ22" s="206">
        <f t="shared" si="21"/>
        <v>6.5355812742781627E-2</v>
      </c>
      <c r="CA22" s="207">
        <f t="shared" si="21"/>
        <v>6.6303751860264742E-2</v>
      </c>
      <c r="CB22" s="204">
        <f t="shared" si="21"/>
        <v>0.11035972574434112</v>
      </c>
      <c r="CC22" s="205">
        <f t="shared" si="21"/>
        <v>3.5045458077550704E-2</v>
      </c>
      <c r="CD22" s="206">
        <f t="shared" si="21"/>
        <v>9.6214511041009462E-2</v>
      </c>
      <c r="CE22" s="207">
        <f t="shared" si="21"/>
        <v>4.7338893100833966E-2</v>
      </c>
      <c r="CF22" s="204">
        <f t="shared" si="21"/>
        <v>9.1302437210560125E-2</v>
      </c>
      <c r="CG22" s="205">
        <f t="shared" si="21"/>
        <v>4.2464612822647796E-2</v>
      </c>
      <c r="CH22" s="206">
        <f t="shared" si="21"/>
        <v>7.3037186715770946E-2</v>
      </c>
      <c r="CI22" s="204">
        <f t="shared" si="21"/>
        <v>6.1614730878186967E-2</v>
      </c>
      <c r="CJ22" s="210">
        <f t="shared" si="21"/>
        <v>7.2100217464547159E-2</v>
      </c>
      <c r="CK22" s="211">
        <f t="shared" si="21"/>
        <v>5.9652498884426593E-2</v>
      </c>
    </row>
    <row r="23" spans="1:89" x14ac:dyDescent="0.2">
      <c r="A23" s="202" t="s">
        <v>30</v>
      </c>
      <c r="B23" s="235">
        <v>2708</v>
      </c>
      <c r="C23" s="223">
        <v>4431</v>
      </c>
      <c r="D23" s="224">
        <v>1697</v>
      </c>
      <c r="E23" s="225">
        <v>1948</v>
      </c>
      <c r="F23" s="222">
        <v>1185</v>
      </c>
      <c r="G23" s="226">
        <v>627</v>
      </c>
      <c r="H23" s="224">
        <v>2457</v>
      </c>
      <c r="I23" s="225">
        <v>4645</v>
      </c>
      <c r="J23" s="222">
        <v>850</v>
      </c>
      <c r="K23" s="223">
        <v>344</v>
      </c>
      <c r="L23" s="224">
        <v>1992</v>
      </c>
      <c r="M23" s="222">
        <v>1311</v>
      </c>
      <c r="N23" s="227">
        <v>2537</v>
      </c>
      <c r="O23" s="236">
        <v>2144</v>
      </c>
      <c r="P23" s="222">
        <v>1551</v>
      </c>
      <c r="Q23" s="223">
        <v>1256</v>
      </c>
      <c r="R23" s="224">
        <v>1657</v>
      </c>
      <c r="S23" s="225">
        <v>1798</v>
      </c>
      <c r="T23" s="222">
        <v>1104</v>
      </c>
      <c r="U23" s="226">
        <v>476</v>
      </c>
      <c r="V23" s="224">
        <v>2558</v>
      </c>
      <c r="W23" s="237">
        <v>1480</v>
      </c>
      <c r="X23" s="222">
        <v>3430</v>
      </c>
      <c r="Y23" s="226">
        <v>705</v>
      </c>
      <c r="Z23" s="224">
        <v>4450</v>
      </c>
      <c r="AA23" s="222">
        <v>5257</v>
      </c>
      <c r="AB23" s="220">
        <f t="shared" si="2"/>
        <v>28176</v>
      </c>
      <c r="AC23" s="221">
        <f t="shared" si="3"/>
        <v>26422</v>
      </c>
      <c r="BI23" s="202" t="s">
        <v>30</v>
      </c>
      <c r="BJ23" s="204">
        <f t="shared" ref="BJ23:CK23" si="22">B23/B33</f>
        <v>4.4126513386237354E-2</v>
      </c>
      <c r="BK23" s="205">
        <f t="shared" si="22"/>
        <v>0.10923748243473116</v>
      </c>
      <c r="BL23" s="206">
        <f t="shared" si="22"/>
        <v>6.4655008191412358E-2</v>
      </c>
      <c r="BM23" s="207">
        <f t="shared" si="22"/>
        <v>8.645481981182318E-2</v>
      </c>
      <c r="BN23" s="204">
        <f t="shared" si="22"/>
        <v>8.792758032203013E-2</v>
      </c>
      <c r="BO23" s="205">
        <f t="shared" si="22"/>
        <v>6.8780166739798157E-2</v>
      </c>
      <c r="BP23" s="206">
        <f t="shared" si="22"/>
        <v>7.5241157556270102E-2</v>
      </c>
      <c r="BQ23" s="207">
        <f t="shared" si="22"/>
        <v>9.65796860380497E-2</v>
      </c>
      <c r="BR23" s="204">
        <f t="shared" si="22"/>
        <v>0.11720904578047435</v>
      </c>
      <c r="BS23" s="205">
        <f t="shared" si="22"/>
        <v>3.9002267573696146E-2</v>
      </c>
      <c r="BT23" s="206">
        <f t="shared" si="22"/>
        <v>0.14323721866685843</v>
      </c>
      <c r="BU23" s="204">
        <f t="shared" si="22"/>
        <v>5.1912568306010931E-2</v>
      </c>
      <c r="BV23" s="208">
        <f t="shared" si="22"/>
        <v>8.4985930590915179E-2</v>
      </c>
      <c r="BW23" s="209">
        <f t="shared" si="22"/>
        <v>5.3518384463692871E-2</v>
      </c>
      <c r="BX23" s="204">
        <f t="shared" si="22"/>
        <v>8.31679982840903E-2</v>
      </c>
      <c r="BY23" s="205">
        <f t="shared" si="22"/>
        <v>5.6396210318351216E-2</v>
      </c>
      <c r="BZ23" s="206">
        <f t="shared" si="22"/>
        <v>6.6356974089944329E-2</v>
      </c>
      <c r="CA23" s="207">
        <f t="shared" si="22"/>
        <v>7.0415916033523929E-2</v>
      </c>
      <c r="CB23" s="204">
        <f t="shared" si="22"/>
        <v>0.10369118061425754</v>
      </c>
      <c r="CC23" s="205">
        <f t="shared" si="22"/>
        <v>3.6988110964332896E-2</v>
      </c>
      <c r="CD23" s="206">
        <f t="shared" si="22"/>
        <v>8.771087642298725E-2</v>
      </c>
      <c r="CE23" s="207">
        <f t="shared" si="22"/>
        <v>4.4882486732373009E-2</v>
      </c>
      <c r="CF23" s="204">
        <f t="shared" si="22"/>
        <v>0.11594496839401007</v>
      </c>
      <c r="CG23" s="205">
        <f t="shared" si="22"/>
        <v>4.1929344593790892E-2</v>
      </c>
      <c r="CH23" s="206">
        <f t="shared" si="22"/>
        <v>7.2515725320209889E-2</v>
      </c>
      <c r="CI23" s="204">
        <f t="shared" si="22"/>
        <v>9.7975995228865367E-2</v>
      </c>
      <c r="CJ23" s="210">
        <f t="shared" si="22"/>
        <v>7.8454303208507006E-2</v>
      </c>
      <c r="CK23" s="211">
        <f t="shared" si="22"/>
        <v>7.3689201249442213E-2</v>
      </c>
    </row>
    <row r="24" spans="1:89" x14ac:dyDescent="0.2">
      <c r="A24" s="212" t="s">
        <v>32</v>
      </c>
      <c r="B24" s="238">
        <v>2810</v>
      </c>
      <c r="C24" s="214">
        <v>4721</v>
      </c>
      <c r="D24" s="215">
        <v>1908</v>
      </c>
      <c r="E24" s="216">
        <v>1899</v>
      </c>
      <c r="F24" s="213">
        <v>994</v>
      </c>
      <c r="G24" s="217">
        <v>625</v>
      </c>
      <c r="H24" s="215">
        <v>2666</v>
      </c>
      <c r="I24" s="216">
        <v>4175</v>
      </c>
      <c r="J24" s="213">
        <v>737</v>
      </c>
      <c r="K24" s="214">
        <v>249</v>
      </c>
      <c r="L24" s="215">
        <v>1753</v>
      </c>
      <c r="M24" s="213">
        <v>1035</v>
      </c>
      <c r="N24" s="218">
        <v>2416</v>
      </c>
      <c r="O24" s="239">
        <v>2036</v>
      </c>
      <c r="P24" s="213">
        <v>1479</v>
      </c>
      <c r="Q24" s="214">
        <v>1435</v>
      </c>
      <c r="R24" s="215">
        <v>1599</v>
      </c>
      <c r="S24" s="216">
        <v>2097</v>
      </c>
      <c r="T24" s="213">
        <v>978</v>
      </c>
      <c r="U24" s="217">
        <v>452</v>
      </c>
      <c r="V24" s="215">
        <v>3055</v>
      </c>
      <c r="W24" s="240">
        <v>1682</v>
      </c>
      <c r="X24" s="213">
        <v>2959</v>
      </c>
      <c r="Y24" s="217">
        <v>862</v>
      </c>
      <c r="Z24" s="215">
        <v>4060</v>
      </c>
      <c r="AA24" s="213">
        <v>5296</v>
      </c>
      <c r="AB24" s="220">
        <f t="shared" si="2"/>
        <v>27414</v>
      </c>
      <c r="AC24" s="221">
        <f t="shared" si="3"/>
        <v>26564</v>
      </c>
      <c r="BI24" s="212" t="s">
        <v>32</v>
      </c>
      <c r="BJ24" s="204">
        <f t="shared" ref="BJ24:CK24" si="23">B24/B33</f>
        <v>4.578859033062295E-2</v>
      </c>
      <c r="BK24" s="205">
        <f t="shared" si="23"/>
        <v>0.11638685501565466</v>
      </c>
      <c r="BL24" s="206">
        <f t="shared" si="23"/>
        <v>7.2694022173962744E-2</v>
      </c>
      <c r="BM24" s="207">
        <f t="shared" si="23"/>
        <v>8.4280134919225994E-2</v>
      </c>
      <c r="BN24" s="204">
        <f t="shared" si="23"/>
        <v>7.3755286784892779E-2</v>
      </c>
      <c r="BO24" s="205">
        <f t="shared" si="23"/>
        <v>6.8560772268538836E-2</v>
      </c>
      <c r="BP24" s="206">
        <f t="shared" si="23"/>
        <v>8.1641402541724084E-2</v>
      </c>
      <c r="BQ24" s="207">
        <f t="shared" si="23"/>
        <v>8.6807360432477387E-2</v>
      </c>
      <c r="BR24" s="204">
        <f t="shared" si="23"/>
        <v>0.10162713734142305</v>
      </c>
      <c r="BS24" s="205">
        <f t="shared" si="23"/>
        <v>2.8231292517006804E-2</v>
      </c>
      <c r="BT24" s="206">
        <f t="shared" si="23"/>
        <v>0.12605162867620623</v>
      </c>
      <c r="BU24" s="204">
        <f t="shared" si="23"/>
        <v>4.0983606557377046E-2</v>
      </c>
      <c r="BV24" s="208">
        <f t="shared" si="23"/>
        <v>8.0932600830765103E-2</v>
      </c>
      <c r="BW24" s="209">
        <f t="shared" si="23"/>
        <v>5.082249569406655E-2</v>
      </c>
      <c r="BX24" s="204">
        <f t="shared" si="23"/>
        <v>7.9307201458523241E-2</v>
      </c>
      <c r="BY24" s="205">
        <f t="shared" si="23"/>
        <v>6.4433568317542989E-2</v>
      </c>
      <c r="BZ24" s="206">
        <f t="shared" si="23"/>
        <v>6.4034279764526858E-2</v>
      </c>
      <c r="CA24" s="207">
        <f t="shared" si="23"/>
        <v>8.2125793060233418E-2</v>
      </c>
      <c r="CB24" s="204">
        <f t="shared" si="23"/>
        <v>9.1856861087630318E-2</v>
      </c>
      <c r="CC24" s="205">
        <f t="shared" si="23"/>
        <v>3.5123164193021993E-2</v>
      </c>
      <c r="CD24" s="206">
        <f t="shared" si="23"/>
        <v>0.1047524345082979</v>
      </c>
      <c r="CE24" s="207">
        <f t="shared" si="23"/>
        <v>5.1008339651250949E-2</v>
      </c>
      <c r="CF24" s="204">
        <f t="shared" si="23"/>
        <v>0.10002366223844776</v>
      </c>
      <c r="CG24" s="205">
        <f t="shared" si="23"/>
        <v>5.1266801474961342E-2</v>
      </c>
      <c r="CH24" s="206">
        <f t="shared" si="23"/>
        <v>6.6160414561809475E-2</v>
      </c>
      <c r="CI24" s="204">
        <f t="shared" si="23"/>
        <v>9.8702847770985536E-2</v>
      </c>
      <c r="CJ24" s="210">
        <f t="shared" si="23"/>
        <v>7.6332562044222438E-2</v>
      </c>
      <c r="CK24" s="211">
        <f t="shared" si="23"/>
        <v>7.4085229808121378E-2</v>
      </c>
    </row>
    <row r="25" spans="1:89" x14ac:dyDescent="0.2">
      <c r="A25" s="202" t="s">
        <v>34</v>
      </c>
      <c r="B25" s="235">
        <v>2985</v>
      </c>
      <c r="C25" s="223">
        <v>4820</v>
      </c>
      <c r="D25" s="224">
        <v>1402</v>
      </c>
      <c r="E25" s="225">
        <v>1954</v>
      </c>
      <c r="F25" s="222">
        <v>747</v>
      </c>
      <c r="G25" s="226">
        <v>651</v>
      </c>
      <c r="H25" s="224">
        <v>2380</v>
      </c>
      <c r="I25" s="225">
        <v>4530</v>
      </c>
      <c r="J25" s="222">
        <v>442</v>
      </c>
      <c r="K25" s="223">
        <v>262</v>
      </c>
      <c r="L25" s="224">
        <v>1400</v>
      </c>
      <c r="M25" s="222">
        <v>1117</v>
      </c>
      <c r="N25" s="227">
        <v>2314</v>
      </c>
      <c r="O25" s="236">
        <v>2353</v>
      </c>
      <c r="P25" s="222">
        <v>1235</v>
      </c>
      <c r="Q25" s="223">
        <v>1742</v>
      </c>
      <c r="R25" s="224">
        <v>1320</v>
      </c>
      <c r="S25" s="225">
        <v>1998</v>
      </c>
      <c r="T25" s="222">
        <v>1010</v>
      </c>
      <c r="U25" s="226">
        <v>461</v>
      </c>
      <c r="V25" s="224">
        <v>2910</v>
      </c>
      <c r="W25" s="237">
        <v>1700</v>
      </c>
      <c r="X25" s="222">
        <v>2642</v>
      </c>
      <c r="Y25" s="226">
        <v>827</v>
      </c>
      <c r="Z25" s="224">
        <v>3795</v>
      </c>
      <c r="AA25" s="222">
        <v>4249</v>
      </c>
      <c r="AB25" s="220">
        <f t="shared" si="2"/>
        <v>24582</v>
      </c>
      <c r="AC25" s="221">
        <f t="shared" si="3"/>
        <v>26664</v>
      </c>
      <c r="BI25" s="202" t="s">
        <v>34</v>
      </c>
      <c r="BJ25" s="204">
        <f t="shared" ref="BJ25:CK25" si="24">B25/B33</f>
        <v>4.8640192931284527E-2</v>
      </c>
      <c r="BK25" s="205">
        <f t="shared" si="24"/>
        <v>0.11882750289672854</v>
      </c>
      <c r="BL25" s="206">
        <f t="shared" si="24"/>
        <v>5.3415628452775553E-2</v>
      </c>
      <c r="BM25" s="207">
        <f t="shared" si="24"/>
        <v>8.6721107757855492E-2</v>
      </c>
      <c r="BN25" s="204">
        <f t="shared" si="24"/>
        <v>5.5427765823254434E-2</v>
      </c>
      <c r="BO25" s="205">
        <f t="shared" si="24"/>
        <v>7.141290039491005E-2</v>
      </c>
      <c r="BP25" s="206">
        <f t="shared" si="24"/>
        <v>7.2883172561629156E-2</v>
      </c>
      <c r="BQ25" s="207">
        <f t="shared" si="24"/>
        <v>9.4188585092005409E-2</v>
      </c>
      <c r="BR25" s="204">
        <f t="shared" si="24"/>
        <v>6.094870380584666E-2</v>
      </c>
      <c r="BS25" s="205">
        <f t="shared" si="24"/>
        <v>2.9705215419501135E-2</v>
      </c>
      <c r="BT25" s="206">
        <f t="shared" si="24"/>
        <v>0.10066872797871576</v>
      </c>
      <c r="BU25" s="204">
        <f t="shared" si="24"/>
        <v>4.4230616931971174E-2</v>
      </c>
      <c r="BV25" s="208">
        <f t="shared" si="24"/>
        <v>7.7515744338737771E-2</v>
      </c>
      <c r="BW25" s="209">
        <f t="shared" si="24"/>
        <v>5.8735428471580836E-2</v>
      </c>
      <c r="BX25" s="204">
        <f t="shared" si="24"/>
        <v>6.6223389994101559E-2</v>
      </c>
      <c r="BY25" s="205">
        <f t="shared" si="24"/>
        <v>7.8218310807776928E-2</v>
      </c>
      <c r="BZ25" s="206">
        <f t="shared" si="24"/>
        <v>5.2861319130191022E-2</v>
      </c>
      <c r="CA25" s="207">
        <f t="shared" si="24"/>
        <v>7.8248609696874749E-2</v>
      </c>
      <c r="CB25" s="204">
        <f t="shared" si="24"/>
        <v>9.4862402554710248E-2</v>
      </c>
      <c r="CC25" s="205">
        <f t="shared" si="24"/>
        <v>3.582251923226358E-2</v>
      </c>
      <c r="CD25" s="206">
        <f t="shared" si="24"/>
        <v>9.9780551364696199E-2</v>
      </c>
      <c r="CE25" s="207">
        <f t="shared" si="24"/>
        <v>5.1554207733131158E-2</v>
      </c>
      <c r="CF25" s="204">
        <f t="shared" si="24"/>
        <v>8.9308048541392016E-2</v>
      </c>
      <c r="CG25" s="205">
        <f t="shared" si="24"/>
        <v>4.918520280718449E-2</v>
      </c>
      <c r="CH25" s="206">
        <f t="shared" si="24"/>
        <v>6.1842062379819443E-2</v>
      </c>
      <c r="CI25" s="204">
        <f t="shared" si="24"/>
        <v>7.918965260175935E-2</v>
      </c>
      <c r="CJ25" s="210">
        <f t="shared" si="24"/>
        <v>6.8447035827353758E-2</v>
      </c>
      <c r="CK25" s="211">
        <f t="shared" si="24"/>
        <v>7.436412315930388E-2</v>
      </c>
    </row>
    <row r="26" spans="1:89" x14ac:dyDescent="0.2">
      <c r="A26" s="212" t="s">
        <v>38</v>
      </c>
      <c r="B26" s="238">
        <v>2744</v>
      </c>
      <c r="C26" s="214">
        <v>3866</v>
      </c>
      <c r="D26" s="215">
        <v>1065</v>
      </c>
      <c r="E26" s="216">
        <v>1957</v>
      </c>
      <c r="F26" s="213">
        <v>517</v>
      </c>
      <c r="G26" s="217">
        <v>677</v>
      </c>
      <c r="H26" s="215">
        <v>1858</v>
      </c>
      <c r="I26" s="216">
        <v>4447</v>
      </c>
      <c r="J26" s="213">
        <v>300</v>
      </c>
      <c r="K26" s="214">
        <v>255</v>
      </c>
      <c r="L26" s="215">
        <v>863</v>
      </c>
      <c r="M26" s="213">
        <v>1063</v>
      </c>
      <c r="N26" s="218">
        <v>1771</v>
      </c>
      <c r="O26" s="239">
        <v>2264</v>
      </c>
      <c r="P26" s="213">
        <v>965</v>
      </c>
      <c r="Q26" s="214">
        <v>1554</v>
      </c>
      <c r="R26" s="215">
        <v>1163</v>
      </c>
      <c r="S26" s="216">
        <v>1755</v>
      </c>
      <c r="T26" s="213">
        <v>713</v>
      </c>
      <c r="U26" s="217">
        <v>534</v>
      </c>
      <c r="V26" s="215">
        <v>2742</v>
      </c>
      <c r="W26" s="240">
        <v>1721</v>
      </c>
      <c r="X26" s="213">
        <v>2541</v>
      </c>
      <c r="Y26" s="217">
        <v>893</v>
      </c>
      <c r="Z26" s="215">
        <v>3253</v>
      </c>
      <c r="AA26" s="213">
        <v>4154</v>
      </c>
      <c r="AB26" s="220">
        <f t="shared" si="2"/>
        <v>20495</v>
      </c>
      <c r="AC26" s="221">
        <f t="shared" si="3"/>
        <v>25140</v>
      </c>
      <c r="BI26" s="212" t="s">
        <v>38</v>
      </c>
      <c r="BJ26" s="204">
        <f t="shared" ref="BJ26:CK26" si="25">B26/B33</f>
        <v>4.4713128778373447E-2</v>
      </c>
      <c r="BK26" s="205">
        <f t="shared" si="25"/>
        <v>9.5308532406380195E-2</v>
      </c>
      <c r="BL26" s="206">
        <f t="shared" si="25"/>
        <v>4.0576065836095555E-2</v>
      </c>
      <c r="BM26" s="207">
        <f t="shared" si="25"/>
        <v>8.6854251730871648E-2</v>
      </c>
      <c r="BN26" s="204">
        <f t="shared" si="25"/>
        <v>3.8361653186911031E-2</v>
      </c>
      <c r="BO26" s="205">
        <f t="shared" si="25"/>
        <v>7.4265028521281265E-2</v>
      </c>
      <c r="BP26" s="206">
        <f t="shared" si="25"/>
        <v>5.6897871688868472E-2</v>
      </c>
      <c r="BQ26" s="207">
        <f t="shared" si="25"/>
        <v>9.2462833974425618E-2</v>
      </c>
      <c r="BR26" s="204">
        <f t="shared" si="25"/>
        <v>4.1367898510755653E-2</v>
      </c>
      <c r="BS26" s="205">
        <f t="shared" si="25"/>
        <v>2.8911564625850341E-2</v>
      </c>
      <c r="BT26" s="206">
        <f t="shared" si="25"/>
        <v>6.2055080175451215E-2</v>
      </c>
      <c r="BU26" s="204">
        <f t="shared" si="25"/>
        <v>4.2092341807238455E-2</v>
      </c>
      <c r="BV26" s="208">
        <f t="shared" si="25"/>
        <v>5.9326008307651078E-2</v>
      </c>
      <c r="BW26" s="209">
        <f t="shared" si="25"/>
        <v>5.6513816429944332E-2</v>
      </c>
      <c r="BX26" s="204">
        <f t="shared" si="25"/>
        <v>5.1745401898225109E-2</v>
      </c>
      <c r="BY26" s="205">
        <f t="shared" si="25"/>
        <v>6.977683983655876E-2</v>
      </c>
      <c r="BZ26" s="206">
        <f t="shared" si="25"/>
        <v>4.6574025870009209E-2</v>
      </c>
      <c r="CA26" s="207">
        <f t="shared" si="25"/>
        <v>6.8731886895903496E-2</v>
      </c>
      <c r="CB26" s="204">
        <f t="shared" si="25"/>
        <v>6.6967220813374653E-2</v>
      </c>
      <c r="CC26" s="205">
        <f t="shared" si="25"/>
        <v>4.1495065661667573E-2</v>
      </c>
      <c r="CD26" s="206">
        <f t="shared" si="25"/>
        <v>9.4020024687971465E-2</v>
      </c>
      <c r="CE26" s="207">
        <f t="shared" si="25"/>
        <v>5.2191053828658074E-2</v>
      </c>
      <c r="CF26" s="204">
        <f t="shared" si="25"/>
        <v>8.5893925565358478E-2</v>
      </c>
      <c r="CG26" s="205">
        <f t="shared" si="25"/>
        <v>5.3110503152135127E-2</v>
      </c>
      <c r="CH26" s="206">
        <f t="shared" si="25"/>
        <v>5.3009809992503994E-2</v>
      </c>
      <c r="CI26" s="204">
        <f t="shared" si="25"/>
        <v>7.7419114358133298E-2</v>
      </c>
      <c r="CJ26" s="210">
        <f t="shared" si="25"/>
        <v>5.7067040895029501E-2</v>
      </c>
      <c r="CK26" s="211">
        <f t="shared" si="25"/>
        <v>7.0113788487282461E-2</v>
      </c>
    </row>
    <row r="27" spans="1:89" x14ac:dyDescent="0.2">
      <c r="A27" s="202" t="s">
        <v>39</v>
      </c>
      <c r="B27" s="235">
        <v>409</v>
      </c>
      <c r="C27" s="223">
        <v>2498</v>
      </c>
      <c r="D27" s="224">
        <v>210</v>
      </c>
      <c r="E27" s="225">
        <v>1264</v>
      </c>
      <c r="F27" s="222">
        <v>146</v>
      </c>
      <c r="G27" s="226">
        <v>462</v>
      </c>
      <c r="H27" s="224">
        <v>605</v>
      </c>
      <c r="I27" s="225">
        <v>2891</v>
      </c>
      <c r="J27" s="222">
        <v>179</v>
      </c>
      <c r="K27" s="223">
        <v>191</v>
      </c>
      <c r="L27" s="224">
        <v>495</v>
      </c>
      <c r="M27" s="222">
        <v>628</v>
      </c>
      <c r="N27" s="227">
        <v>971</v>
      </c>
      <c r="O27" s="236">
        <v>1672</v>
      </c>
      <c r="P27" s="222">
        <v>730</v>
      </c>
      <c r="Q27" s="223">
        <v>1268</v>
      </c>
      <c r="R27" s="224">
        <v>857</v>
      </c>
      <c r="S27" s="225">
        <v>981</v>
      </c>
      <c r="T27" s="222">
        <v>593</v>
      </c>
      <c r="U27" s="226">
        <v>330</v>
      </c>
      <c r="V27" s="224">
        <v>2460</v>
      </c>
      <c r="W27" s="237">
        <v>1132</v>
      </c>
      <c r="X27" s="222">
        <v>1244</v>
      </c>
      <c r="Y27" s="226">
        <v>723</v>
      </c>
      <c r="Z27" s="224">
        <v>2277</v>
      </c>
      <c r="AA27" s="222">
        <v>3084</v>
      </c>
      <c r="AB27" s="220">
        <f t="shared" si="2"/>
        <v>11176</v>
      </c>
      <c r="AC27" s="221">
        <f t="shared" si="3"/>
        <v>17124</v>
      </c>
      <c r="BI27" s="202" t="s">
        <v>39</v>
      </c>
      <c r="BJ27" s="204">
        <f t="shared" ref="BJ27:CK27" si="26">B27/B33</f>
        <v>6.664602649546188E-3</v>
      </c>
      <c r="BK27" s="205">
        <f t="shared" si="26"/>
        <v>6.158321623154106E-2</v>
      </c>
      <c r="BL27" s="206">
        <f t="shared" si="26"/>
        <v>8.000914390216024E-3</v>
      </c>
      <c r="BM27" s="207">
        <f t="shared" si="26"/>
        <v>5.6097993964139892E-2</v>
      </c>
      <c r="BN27" s="204">
        <f t="shared" si="26"/>
        <v>1.0833271499591898E-2</v>
      </c>
      <c r="BO27" s="205">
        <f t="shared" si="26"/>
        <v>5.0680122860903905E-2</v>
      </c>
      <c r="BP27" s="206">
        <f t="shared" si="26"/>
        <v>1.8527024957893126E-2</v>
      </c>
      <c r="BQ27" s="207">
        <f t="shared" si="26"/>
        <v>6.0110198565339432E-2</v>
      </c>
      <c r="BR27" s="204">
        <f t="shared" si="26"/>
        <v>2.468284611141754E-2</v>
      </c>
      <c r="BS27" s="205">
        <f t="shared" si="26"/>
        <v>2.1655328798185942E-2</v>
      </c>
      <c r="BT27" s="206">
        <f t="shared" si="26"/>
        <v>3.5593585963903072E-2</v>
      </c>
      <c r="BU27" s="204">
        <f t="shared" si="26"/>
        <v>2.4867347746891581E-2</v>
      </c>
      <c r="BV27" s="208">
        <f t="shared" si="26"/>
        <v>3.2527133860377866E-2</v>
      </c>
      <c r="BW27" s="209">
        <f t="shared" si="26"/>
        <v>4.173635206310377E-2</v>
      </c>
      <c r="BX27" s="204">
        <f t="shared" si="26"/>
        <v>3.9144190036999302E-2</v>
      </c>
      <c r="BY27" s="205">
        <f t="shared" si="26"/>
        <v>5.6935027614386423E-2</v>
      </c>
      <c r="BZ27" s="206">
        <f t="shared" si="26"/>
        <v>3.4319810980737657E-2</v>
      </c>
      <c r="CA27" s="207">
        <f t="shared" si="26"/>
        <v>3.8419362418735802E-2</v>
      </c>
      <c r="CB27" s="204">
        <f t="shared" si="26"/>
        <v>5.5696440311824927E-2</v>
      </c>
      <c r="CC27" s="205">
        <f t="shared" si="26"/>
        <v>2.5643018105524905E-2</v>
      </c>
      <c r="CD27" s="206">
        <f t="shared" si="26"/>
        <v>8.435056919489782E-2</v>
      </c>
      <c r="CE27" s="207">
        <f t="shared" si="26"/>
        <v>3.4329037149355569E-2</v>
      </c>
      <c r="CF27" s="204">
        <f t="shared" si="26"/>
        <v>4.2051178041442719E-2</v>
      </c>
      <c r="CG27" s="205">
        <f t="shared" si="26"/>
        <v>4.29998810515047E-2</v>
      </c>
      <c r="CH27" s="206">
        <f t="shared" si="26"/>
        <v>3.7105237427891666E-2</v>
      </c>
      <c r="CI27" s="204">
        <f t="shared" si="26"/>
        <v>5.7477262561502908E-2</v>
      </c>
      <c r="CJ27" s="210">
        <f t="shared" si="26"/>
        <v>3.1118870409507182E-2</v>
      </c>
      <c r="CK27" s="211">
        <f t="shared" si="26"/>
        <v>4.7757697456492637E-2</v>
      </c>
    </row>
    <row r="28" spans="1:89" x14ac:dyDescent="0.2">
      <c r="A28" s="212" t="s">
        <v>40</v>
      </c>
      <c r="B28" s="238">
        <v>0</v>
      </c>
      <c r="C28" s="214">
        <v>2027</v>
      </c>
      <c r="D28" s="215">
        <v>12</v>
      </c>
      <c r="E28" s="216">
        <v>846</v>
      </c>
      <c r="F28" s="213">
        <v>6</v>
      </c>
      <c r="G28" s="217">
        <v>228</v>
      </c>
      <c r="H28" s="215">
        <v>28</v>
      </c>
      <c r="I28" s="216">
        <v>1394</v>
      </c>
      <c r="J28" s="213">
        <v>43</v>
      </c>
      <c r="K28" s="214">
        <v>67</v>
      </c>
      <c r="L28" s="215">
        <v>84</v>
      </c>
      <c r="M28" s="213">
        <v>121</v>
      </c>
      <c r="N28" s="218">
        <v>198</v>
      </c>
      <c r="O28" s="239">
        <v>305</v>
      </c>
      <c r="P28" s="213">
        <v>170</v>
      </c>
      <c r="Q28" s="214">
        <v>148</v>
      </c>
      <c r="R28" s="215">
        <v>124</v>
      </c>
      <c r="S28" s="216">
        <v>113</v>
      </c>
      <c r="T28" s="213">
        <v>64</v>
      </c>
      <c r="U28" s="217">
        <v>9</v>
      </c>
      <c r="V28" s="215">
        <v>150</v>
      </c>
      <c r="W28" s="240">
        <v>21</v>
      </c>
      <c r="X28" s="213">
        <v>127</v>
      </c>
      <c r="Y28" s="217">
        <v>16</v>
      </c>
      <c r="Z28" s="215">
        <v>0</v>
      </c>
      <c r="AA28" s="213">
        <v>0</v>
      </c>
      <c r="AB28" s="220">
        <f t="shared" si="2"/>
        <v>1006</v>
      </c>
      <c r="AC28" s="221">
        <f t="shared" si="3"/>
        <v>5295</v>
      </c>
      <c r="BI28" s="212" t="s">
        <v>40</v>
      </c>
      <c r="BJ28" s="204">
        <f t="shared" ref="BJ28:CK28" si="27">B28/B33</f>
        <v>0</v>
      </c>
      <c r="BK28" s="205">
        <f t="shared" si="27"/>
        <v>4.9971649039765302E-2</v>
      </c>
      <c r="BL28" s="206">
        <f t="shared" si="27"/>
        <v>4.5719510801234427E-4</v>
      </c>
      <c r="BM28" s="207">
        <f t="shared" si="27"/>
        <v>3.7546600390555657E-2</v>
      </c>
      <c r="BN28" s="204">
        <f t="shared" si="27"/>
        <v>4.4520293833939301E-4</v>
      </c>
      <c r="BO28" s="205">
        <f t="shared" si="27"/>
        <v>2.5010969723562967E-2</v>
      </c>
      <c r="BP28" s="206">
        <f t="shared" si="27"/>
        <v>8.5744908896034293E-4</v>
      </c>
      <c r="BQ28" s="207">
        <f t="shared" si="27"/>
        <v>2.8984301902484667E-2</v>
      </c>
      <c r="BR28" s="204">
        <f t="shared" si="27"/>
        <v>5.9293987865416441E-3</v>
      </c>
      <c r="BS28" s="205">
        <f t="shared" si="27"/>
        <v>7.5963718820861682E-3</v>
      </c>
      <c r="BT28" s="206">
        <f t="shared" si="27"/>
        <v>6.0401236787229456E-3</v>
      </c>
      <c r="BU28" s="204">
        <f t="shared" si="27"/>
        <v>4.7913201869010848E-3</v>
      </c>
      <c r="BV28" s="208">
        <f t="shared" si="27"/>
        <v>6.6327214257001204E-3</v>
      </c>
      <c r="BW28" s="209">
        <f t="shared" si="27"/>
        <v>7.613389580889144E-3</v>
      </c>
      <c r="BX28" s="204">
        <f t="shared" si="27"/>
        <v>9.1157702825888781E-3</v>
      </c>
      <c r="BY28" s="205">
        <f t="shared" si="27"/>
        <v>6.6454133177675E-3</v>
      </c>
      <c r="BZ28" s="206">
        <f t="shared" si="27"/>
        <v>4.9657602819270352E-3</v>
      </c>
      <c r="CA28" s="207">
        <f t="shared" si="27"/>
        <v>4.4254719197932167E-3</v>
      </c>
      <c r="CB28" s="204">
        <f t="shared" si="27"/>
        <v>6.0110829341598572E-3</v>
      </c>
      <c r="CC28" s="205">
        <f t="shared" si="27"/>
        <v>6.9935503924158831E-4</v>
      </c>
      <c r="CD28" s="206">
        <f t="shared" si="27"/>
        <v>5.143327389932794E-3</v>
      </c>
      <c r="CE28" s="207">
        <f t="shared" si="27"/>
        <v>6.3684609552691434E-4</v>
      </c>
      <c r="CF28" s="204">
        <f t="shared" si="27"/>
        <v>4.2930061183787983E-3</v>
      </c>
      <c r="CG28" s="205">
        <f t="shared" si="27"/>
        <v>9.5158796241227547E-4</v>
      </c>
      <c r="CH28" s="206">
        <f t="shared" si="27"/>
        <v>0</v>
      </c>
      <c r="CI28" s="204">
        <f t="shared" si="27"/>
        <v>0</v>
      </c>
      <c r="CJ28" s="210">
        <f t="shared" si="27"/>
        <v>2.8011438468114017E-3</v>
      </c>
      <c r="CK28" s="211">
        <f t="shared" si="27"/>
        <v>1.4767402945113788E-2</v>
      </c>
    </row>
    <row r="29" spans="1:89" x14ac:dyDescent="0.2">
      <c r="A29" s="202" t="s">
        <v>41</v>
      </c>
      <c r="B29" s="235">
        <v>0</v>
      </c>
      <c r="C29" s="223">
        <v>0</v>
      </c>
      <c r="D29" s="224">
        <v>0</v>
      </c>
      <c r="E29" s="225">
        <v>0</v>
      </c>
      <c r="F29" s="222">
        <v>0</v>
      </c>
      <c r="G29" s="226">
        <v>0</v>
      </c>
      <c r="H29" s="224">
        <v>0</v>
      </c>
      <c r="I29" s="225">
        <v>0</v>
      </c>
      <c r="J29" s="222">
        <v>0</v>
      </c>
      <c r="K29" s="226">
        <v>0</v>
      </c>
      <c r="L29" s="224">
        <v>0</v>
      </c>
      <c r="M29" s="222">
        <v>0</v>
      </c>
      <c r="N29" s="227">
        <v>0</v>
      </c>
      <c r="O29" s="236">
        <v>0</v>
      </c>
      <c r="P29" s="222">
        <v>0</v>
      </c>
      <c r="Q29" s="226">
        <v>0</v>
      </c>
      <c r="R29" s="224">
        <v>0</v>
      </c>
      <c r="S29" s="225">
        <v>0</v>
      </c>
      <c r="T29" s="222">
        <v>0</v>
      </c>
      <c r="U29" s="226">
        <v>0</v>
      </c>
      <c r="V29" s="224">
        <v>0</v>
      </c>
      <c r="W29" s="225">
        <v>0</v>
      </c>
      <c r="X29" s="222">
        <v>0</v>
      </c>
      <c r="Y29" s="226">
        <v>0</v>
      </c>
      <c r="Z29" s="224">
        <v>0</v>
      </c>
      <c r="AA29" s="222">
        <v>0</v>
      </c>
      <c r="AB29" s="220">
        <f t="shared" si="2"/>
        <v>0</v>
      </c>
      <c r="AC29" s="221">
        <f t="shared" si="3"/>
        <v>0</v>
      </c>
      <c r="BI29" s="202" t="s">
        <v>41</v>
      </c>
      <c r="BJ29" s="204">
        <f t="shared" ref="BJ29:CK29" si="28">B29/B33</f>
        <v>0</v>
      </c>
      <c r="BK29" s="205">
        <f t="shared" si="28"/>
        <v>0</v>
      </c>
      <c r="BL29" s="206">
        <f t="shared" si="28"/>
        <v>0</v>
      </c>
      <c r="BM29" s="207">
        <f t="shared" si="28"/>
        <v>0</v>
      </c>
      <c r="BN29" s="204">
        <f t="shared" si="28"/>
        <v>0</v>
      </c>
      <c r="BO29" s="205">
        <f t="shared" si="28"/>
        <v>0</v>
      </c>
      <c r="BP29" s="206">
        <f t="shared" si="28"/>
        <v>0</v>
      </c>
      <c r="BQ29" s="207">
        <f t="shared" si="28"/>
        <v>0</v>
      </c>
      <c r="BR29" s="204">
        <f t="shared" si="28"/>
        <v>0</v>
      </c>
      <c r="BS29" s="205">
        <f t="shared" si="28"/>
        <v>0</v>
      </c>
      <c r="BT29" s="206">
        <f t="shared" si="28"/>
        <v>0</v>
      </c>
      <c r="BU29" s="204">
        <f t="shared" si="28"/>
        <v>0</v>
      </c>
      <c r="BV29" s="208">
        <f t="shared" si="28"/>
        <v>0</v>
      </c>
      <c r="BW29" s="209">
        <f t="shared" si="28"/>
        <v>0</v>
      </c>
      <c r="BX29" s="204">
        <f t="shared" si="28"/>
        <v>0</v>
      </c>
      <c r="BY29" s="205">
        <f t="shared" si="28"/>
        <v>0</v>
      </c>
      <c r="BZ29" s="206">
        <f t="shared" si="28"/>
        <v>0</v>
      </c>
      <c r="CA29" s="207">
        <f t="shared" si="28"/>
        <v>0</v>
      </c>
      <c r="CB29" s="204">
        <f t="shared" si="28"/>
        <v>0</v>
      </c>
      <c r="CC29" s="205">
        <f t="shared" si="28"/>
        <v>0</v>
      </c>
      <c r="CD29" s="206">
        <f t="shared" si="28"/>
        <v>0</v>
      </c>
      <c r="CE29" s="207">
        <f t="shared" si="28"/>
        <v>0</v>
      </c>
      <c r="CF29" s="204">
        <f t="shared" si="28"/>
        <v>0</v>
      </c>
      <c r="CG29" s="205">
        <f t="shared" si="28"/>
        <v>0</v>
      </c>
      <c r="CH29" s="206">
        <f t="shared" si="28"/>
        <v>0</v>
      </c>
      <c r="CI29" s="204">
        <f t="shared" si="28"/>
        <v>0</v>
      </c>
      <c r="CJ29" s="210">
        <f t="shared" si="28"/>
        <v>0</v>
      </c>
      <c r="CK29" s="211">
        <f t="shared" si="28"/>
        <v>0</v>
      </c>
    </row>
    <row r="30" spans="1:89" x14ac:dyDescent="0.2">
      <c r="A30" s="212" t="s">
        <v>42</v>
      </c>
      <c r="B30" s="238">
        <v>0</v>
      </c>
      <c r="C30" s="214">
        <v>0</v>
      </c>
      <c r="D30" s="215">
        <v>0</v>
      </c>
      <c r="E30" s="216">
        <v>0</v>
      </c>
      <c r="F30" s="213">
        <v>0</v>
      </c>
      <c r="G30" s="217">
        <v>0</v>
      </c>
      <c r="H30" s="215">
        <v>0</v>
      </c>
      <c r="I30" s="216">
        <v>0</v>
      </c>
      <c r="J30" s="213">
        <v>0</v>
      </c>
      <c r="K30" s="217">
        <v>0</v>
      </c>
      <c r="L30" s="215">
        <v>0</v>
      </c>
      <c r="M30" s="213">
        <v>0</v>
      </c>
      <c r="N30" s="218">
        <v>0</v>
      </c>
      <c r="O30" s="219">
        <v>0</v>
      </c>
      <c r="P30" s="213">
        <v>0</v>
      </c>
      <c r="Q30" s="217">
        <v>0</v>
      </c>
      <c r="R30" s="215">
        <v>0</v>
      </c>
      <c r="S30" s="216">
        <v>0</v>
      </c>
      <c r="T30" s="213">
        <v>0</v>
      </c>
      <c r="U30" s="217">
        <v>0</v>
      </c>
      <c r="V30" s="215">
        <v>0</v>
      </c>
      <c r="W30" s="216">
        <v>0</v>
      </c>
      <c r="X30" s="213">
        <v>0</v>
      </c>
      <c r="Y30" s="217">
        <v>0</v>
      </c>
      <c r="Z30" s="215">
        <v>0</v>
      </c>
      <c r="AA30" s="213">
        <v>0</v>
      </c>
      <c r="AB30" s="220">
        <f t="shared" ref="AB30" si="29">SUM(B30,D30,F30,H30,J30,L30,N30,P30,R30,T30,V30,X30,Z30)</f>
        <v>0</v>
      </c>
      <c r="AC30" s="221">
        <f t="shared" ref="AC30" si="30">SUM(C30,E30,G30,I30,K30,M30,O30,Q30,S30,U30,W30,Y30,AA30)</f>
        <v>0</v>
      </c>
      <c r="BI30" s="212" t="s">
        <v>42</v>
      </c>
      <c r="BJ30" s="204">
        <f t="shared" ref="BJ30:CK30" si="31">B30/B33</f>
        <v>0</v>
      </c>
      <c r="BK30" s="205">
        <f t="shared" si="31"/>
        <v>0</v>
      </c>
      <c r="BL30" s="206">
        <f t="shared" si="31"/>
        <v>0</v>
      </c>
      <c r="BM30" s="207">
        <f t="shared" si="31"/>
        <v>0</v>
      </c>
      <c r="BN30" s="204">
        <f t="shared" si="31"/>
        <v>0</v>
      </c>
      <c r="BO30" s="205">
        <f t="shared" si="31"/>
        <v>0</v>
      </c>
      <c r="BP30" s="206">
        <f t="shared" si="31"/>
        <v>0</v>
      </c>
      <c r="BQ30" s="207">
        <f t="shared" si="31"/>
        <v>0</v>
      </c>
      <c r="BR30" s="204">
        <f t="shared" si="31"/>
        <v>0</v>
      </c>
      <c r="BS30" s="205">
        <f t="shared" si="31"/>
        <v>0</v>
      </c>
      <c r="BT30" s="206">
        <f t="shared" si="31"/>
        <v>0</v>
      </c>
      <c r="BU30" s="204">
        <f t="shared" si="31"/>
        <v>0</v>
      </c>
      <c r="BV30" s="208">
        <f t="shared" si="31"/>
        <v>0</v>
      </c>
      <c r="BW30" s="209">
        <f t="shared" si="31"/>
        <v>0</v>
      </c>
      <c r="BX30" s="204">
        <f t="shared" si="31"/>
        <v>0</v>
      </c>
      <c r="BY30" s="205">
        <f t="shared" si="31"/>
        <v>0</v>
      </c>
      <c r="BZ30" s="206">
        <f t="shared" si="31"/>
        <v>0</v>
      </c>
      <c r="CA30" s="207">
        <f t="shared" si="31"/>
        <v>0</v>
      </c>
      <c r="CB30" s="204">
        <f t="shared" si="31"/>
        <v>0</v>
      </c>
      <c r="CC30" s="205">
        <f t="shared" si="31"/>
        <v>0</v>
      </c>
      <c r="CD30" s="206">
        <f t="shared" si="31"/>
        <v>0</v>
      </c>
      <c r="CE30" s="207">
        <f t="shared" si="31"/>
        <v>0</v>
      </c>
      <c r="CF30" s="204">
        <f t="shared" si="31"/>
        <v>0</v>
      </c>
      <c r="CG30" s="205">
        <f t="shared" si="31"/>
        <v>0</v>
      </c>
      <c r="CH30" s="206">
        <f t="shared" si="31"/>
        <v>0</v>
      </c>
      <c r="CI30" s="204">
        <f t="shared" si="31"/>
        <v>0</v>
      </c>
      <c r="CJ30" s="210">
        <f t="shared" si="31"/>
        <v>0</v>
      </c>
      <c r="CK30" s="211">
        <f t="shared" si="31"/>
        <v>0</v>
      </c>
    </row>
    <row r="31" spans="1:89" x14ac:dyDescent="0.2">
      <c r="A31" s="202" t="s">
        <v>43</v>
      </c>
      <c r="B31" s="235"/>
      <c r="C31" s="223"/>
      <c r="D31" s="224"/>
      <c r="E31" s="225"/>
      <c r="F31" s="222"/>
      <c r="G31" s="226"/>
      <c r="H31" s="224"/>
      <c r="I31" s="225"/>
      <c r="J31" s="222"/>
      <c r="K31" s="226"/>
      <c r="L31" s="224"/>
      <c r="M31" s="222"/>
      <c r="N31" s="227"/>
      <c r="O31" s="228"/>
      <c r="P31" s="222"/>
      <c r="Q31" s="226"/>
      <c r="R31" s="224"/>
      <c r="S31" s="225"/>
      <c r="T31" s="222"/>
      <c r="U31" s="226"/>
      <c r="V31" s="224"/>
      <c r="W31" s="225"/>
      <c r="X31" s="222"/>
      <c r="Y31" s="226"/>
      <c r="Z31" s="224"/>
      <c r="AA31" s="222"/>
      <c r="AB31" s="220"/>
      <c r="AC31" s="221"/>
      <c r="BI31" s="202" t="s">
        <v>43</v>
      </c>
      <c r="BJ31" s="204">
        <f t="shared" ref="BJ31:CK31" si="32">B31/B33</f>
        <v>0</v>
      </c>
      <c r="BK31" s="205">
        <f t="shared" si="32"/>
        <v>0</v>
      </c>
      <c r="BL31" s="206">
        <f t="shared" si="32"/>
        <v>0</v>
      </c>
      <c r="BM31" s="207">
        <f t="shared" si="32"/>
        <v>0</v>
      </c>
      <c r="BN31" s="204">
        <f t="shared" si="32"/>
        <v>0</v>
      </c>
      <c r="BO31" s="205">
        <f t="shared" si="32"/>
        <v>0</v>
      </c>
      <c r="BP31" s="206">
        <f t="shared" si="32"/>
        <v>0</v>
      </c>
      <c r="BQ31" s="207">
        <f t="shared" si="32"/>
        <v>0</v>
      </c>
      <c r="BR31" s="204">
        <f t="shared" si="32"/>
        <v>0</v>
      </c>
      <c r="BS31" s="205">
        <f t="shared" si="32"/>
        <v>0</v>
      </c>
      <c r="BT31" s="206">
        <f t="shared" si="32"/>
        <v>0</v>
      </c>
      <c r="BU31" s="204">
        <f t="shared" si="32"/>
        <v>0</v>
      </c>
      <c r="BV31" s="208">
        <f t="shared" si="32"/>
        <v>0</v>
      </c>
      <c r="BW31" s="209">
        <f t="shared" si="32"/>
        <v>0</v>
      </c>
      <c r="BX31" s="204">
        <f t="shared" si="32"/>
        <v>0</v>
      </c>
      <c r="BY31" s="205">
        <f t="shared" si="32"/>
        <v>0</v>
      </c>
      <c r="BZ31" s="206">
        <f t="shared" si="32"/>
        <v>0</v>
      </c>
      <c r="CA31" s="207">
        <f t="shared" si="32"/>
        <v>0</v>
      </c>
      <c r="CB31" s="204">
        <f t="shared" si="32"/>
        <v>0</v>
      </c>
      <c r="CC31" s="205">
        <f t="shared" si="32"/>
        <v>0</v>
      </c>
      <c r="CD31" s="206">
        <f t="shared" si="32"/>
        <v>0</v>
      </c>
      <c r="CE31" s="207">
        <f t="shared" si="32"/>
        <v>0</v>
      </c>
      <c r="CF31" s="204">
        <f t="shared" si="32"/>
        <v>0</v>
      </c>
      <c r="CG31" s="205">
        <f t="shared" si="32"/>
        <v>0</v>
      </c>
      <c r="CH31" s="206">
        <f t="shared" si="32"/>
        <v>0</v>
      </c>
      <c r="CI31" s="204">
        <f t="shared" si="32"/>
        <v>0</v>
      </c>
      <c r="CJ31" s="210">
        <f t="shared" si="32"/>
        <v>0</v>
      </c>
      <c r="CK31" s="211">
        <f t="shared" si="32"/>
        <v>0</v>
      </c>
    </row>
    <row r="32" spans="1:89" ht="13.5" thickBot="1" x14ac:dyDescent="0.25">
      <c r="A32" s="212" t="s">
        <v>44</v>
      </c>
      <c r="B32" s="238"/>
      <c r="C32" s="214"/>
      <c r="D32" s="215"/>
      <c r="E32" s="216"/>
      <c r="F32" s="213"/>
      <c r="G32" s="217"/>
      <c r="H32" s="215"/>
      <c r="I32" s="216"/>
      <c r="J32" s="213"/>
      <c r="K32" s="217"/>
      <c r="L32" s="215"/>
      <c r="M32" s="213"/>
      <c r="N32" s="218"/>
      <c r="O32" s="219"/>
      <c r="P32" s="213"/>
      <c r="Q32" s="217"/>
      <c r="R32" s="215"/>
      <c r="S32" s="216"/>
      <c r="T32" s="213"/>
      <c r="U32" s="217"/>
      <c r="V32" s="215"/>
      <c r="W32" s="216"/>
      <c r="X32" s="213"/>
      <c r="Y32" s="217"/>
      <c r="Z32" s="215"/>
      <c r="AA32" s="213"/>
      <c r="AB32" s="220"/>
      <c r="AC32" s="221"/>
      <c r="BI32" s="212" t="s">
        <v>44</v>
      </c>
      <c r="BJ32" s="204">
        <f t="shared" ref="BJ32:CK32" si="33">B32/B33</f>
        <v>0</v>
      </c>
      <c r="BK32" s="205">
        <f t="shared" si="33"/>
        <v>0</v>
      </c>
      <c r="BL32" s="206">
        <f t="shared" si="33"/>
        <v>0</v>
      </c>
      <c r="BM32" s="207">
        <f t="shared" si="33"/>
        <v>0</v>
      </c>
      <c r="BN32" s="204">
        <f t="shared" si="33"/>
        <v>0</v>
      </c>
      <c r="BO32" s="205">
        <f t="shared" si="33"/>
        <v>0</v>
      </c>
      <c r="BP32" s="206">
        <f t="shared" si="33"/>
        <v>0</v>
      </c>
      <c r="BQ32" s="207">
        <f t="shared" si="33"/>
        <v>0</v>
      </c>
      <c r="BR32" s="204">
        <f t="shared" si="33"/>
        <v>0</v>
      </c>
      <c r="BS32" s="205">
        <f t="shared" si="33"/>
        <v>0</v>
      </c>
      <c r="BT32" s="206">
        <f t="shared" si="33"/>
        <v>0</v>
      </c>
      <c r="BU32" s="204">
        <f t="shared" si="33"/>
        <v>0</v>
      </c>
      <c r="BV32" s="208">
        <f t="shared" si="33"/>
        <v>0</v>
      </c>
      <c r="BW32" s="209">
        <f t="shared" si="33"/>
        <v>0</v>
      </c>
      <c r="BX32" s="204">
        <f t="shared" si="33"/>
        <v>0</v>
      </c>
      <c r="BY32" s="205">
        <f t="shared" si="33"/>
        <v>0</v>
      </c>
      <c r="BZ32" s="206">
        <f t="shared" si="33"/>
        <v>0</v>
      </c>
      <c r="CA32" s="207">
        <f t="shared" si="33"/>
        <v>0</v>
      </c>
      <c r="CB32" s="204">
        <f t="shared" si="33"/>
        <v>0</v>
      </c>
      <c r="CC32" s="205">
        <f t="shared" si="33"/>
        <v>0</v>
      </c>
      <c r="CD32" s="206">
        <f t="shared" si="33"/>
        <v>0</v>
      </c>
      <c r="CE32" s="207">
        <f t="shared" si="33"/>
        <v>0</v>
      </c>
      <c r="CF32" s="204">
        <f t="shared" si="33"/>
        <v>0</v>
      </c>
      <c r="CG32" s="205">
        <f t="shared" si="33"/>
        <v>0</v>
      </c>
      <c r="CH32" s="206">
        <f t="shared" si="33"/>
        <v>0</v>
      </c>
      <c r="CI32" s="204">
        <f t="shared" si="33"/>
        <v>0</v>
      </c>
      <c r="CJ32" s="210">
        <f t="shared" si="33"/>
        <v>0</v>
      </c>
      <c r="CK32" s="211">
        <f t="shared" si="33"/>
        <v>0</v>
      </c>
    </row>
    <row r="33" spans="1:92" ht="14.25" thickTop="1" thickBot="1" x14ac:dyDescent="0.25">
      <c r="A33" s="229" t="s">
        <v>26</v>
      </c>
      <c r="B33" s="230">
        <f>SUM(B10:B32)</f>
        <v>61369</v>
      </c>
      <c r="C33" s="231">
        <f t="shared" ref="C33:AA33" si="34">SUM(C10:C32)</f>
        <v>40563</v>
      </c>
      <c r="D33" s="230">
        <f t="shared" si="34"/>
        <v>26247</v>
      </c>
      <c r="E33" s="231">
        <f t="shared" si="34"/>
        <v>22532</v>
      </c>
      <c r="F33" s="230">
        <f t="shared" si="34"/>
        <v>13477</v>
      </c>
      <c r="G33" s="231">
        <f t="shared" si="34"/>
        <v>9116</v>
      </c>
      <c r="H33" s="230">
        <f t="shared" si="34"/>
        <v>32655</v>
      </c>
      <c r="I33" s="231">
        <f t="shared" si="34"/>
        <v>48095</v>
      </c>
      <c r="J33" s="230">
        <f t="shared" si="34"/>
        <v>7252</v>
      </c>
      <c r="K33" s="231">
        <f t="shared" si="34"/>
        <v>8820</v>
      </c>
      <c r="L33" s="230">
        <f t="shared" si="34"/>
        <v>13907</v>
      </c>
      <c r="M33" s="231">
        <f t="shared" si="34"/>
        <v>25254</v>
      </c>
      <c r="N33" s="230">
        <f t="shared" si="34"/>
        <v>29852</v>
      </c>
      <c r="O33" s="231">
        <f t="shared" si="34"/>
        <v>40061</v>
      </c>
      <c r="P33" s="230">
        <f t="shared" si="34"/>
        <v>18649</v>
      </c>
      <c r="Q33" s="231">
        <f t="shared" si="34"/>
        <v>22271</v>
      </c>
      <c r="R33" s="230">
        <f t="shared" si="34"/>
        <v>24971</v>
      </c>
      <c r="S33" s="231">
        <f t="shared" si="34"/>
        <v>25534</v>
      </c>
      <c r="T33" s="230">
        <f t="shared" si="34"/>
        <v>10647</v>
      </c>
      <c r="U33" s="231">
        <f t="shared" si="34"/>
        <v>12869</v>
      </c>
      <c r="V33" s="230">
        <f t="shared" si="34"/>
        <v>29164</v>
      </c>
      <c r="W33" s="231">
        <f t="shared" si="34"/>
        <v>32975</v>
      </c>
      <c r="X33" s="230">
        <f t="shared" si="34"/>
        <v>29583</v>
      </c>
      <c r="Y33" s="231">
        <f t="shared" si="34"/>
        <v>16814</v>
      </c>
      <c r="Z33" s="230">
        <f t="shared" si="34"/>
        <v>61366</v>
      </c>
      <c r="AA33" s="231">
        <f t="shared" si="34"/>
        <v>53656</v>
      </c>
      <c r="AB33" s="232">
        <f>SUM(AB9:AB32)</f>
        <v>359139</v>
      </c>
      <c r="AC33" s="233">
        <f>SUM(AC9:AC32)</f>
        <v>358560</v>
      </c>
      <c r="BI33" s="229" t="s">
        <v>26</v>
      </c>
      <c r="BJ33" s="241">
        <f>SUM(BJ9:BJ32)</f>
        <v>1</v>
      </c>
      <c r="BK33" s="242">
        <f t="shared" ref="BK33:CK33" si="35">SUM(BK9:BK32)</f>
        <v>0.99999999999999989</v>
      </c>
      <c r="BL33" s="241">
        <f t="shared" si="35"/>
        <v>0.99999999999999989</v>
      </c>
      <c r="BM33" s="242">
        <f t="shared" si="35"/>
        <v>1</v>
      </c>
      <c r="BN33" s="241">
        <f t="shared" si="35"/>
        <v>0.99999999999999989</v>
      </c>
      <c r="BO33" s="242">
        <f t="shared" si="35"/>
        <v>1</v>
      </c>
      <c r="BP33" s="241">
        <f t="shared" si="35"/>
        <v>1</v>
      </c>
      <c r="BQ33" s="242">
        <f t="shared" si="35"/>
        <v>1</v>
      </c>
      <c r="BR33" s="241">
        <f t="shared" si="35"/>
        <v>1</v>
      </c>
      <c r="BS33" s="242">
        <f t="shared" si="35"/>
        <v>1</v>
      </c>
      <c r="BT33" s="241">
        <f t="shared" si="35"/>
        <v>1</v>
      </c>
      <c r="BU33" s="242">
        <f t="shared" si="35"/>
        <v>0.99999999999999989</v>
      </c>
      <c r="BV33" s="241">
        <f t="shared" si="35"/>
        <v>1.0000000000000002</v>
      </c>
      <c r="BW33" s="242">
        <f t="shared" si="35"/>
        <v>1.0000000000000002</v>
      </c>
      <c r="BX33" s="241">
        <f t="shared" si="35"/>
        <v>1</v>
      </c>
      <c r="BY33" s="242">
        <f t="shared" si="35"/>
        <v>1.0000000000000002</v>
      </c>
      <c r="BZ33" s="241">
        <f t="shared" si="35"/>
        <v>0.99999999999999989</v>
      </c>
      <c r="CA33" s="242">
        <f t="shared" si="35"/>
        <v>0.99999999999999989</v>
      </c>
      <c r="CB33" s="241">
        <f t="shared" si="35"/>
        <v>1</v>
      </c>
      <c r="CC33" s="242">
        <f t="shared" si="35"/>
        <v>1</v>
      </c>
      <c r="CD33" s="241">
        <f t="shared" si="35"/>
        <v>1</v>
      </c>
      <c r="CE33" s="242">
        <f t="shared" si="35"/>
        <v>1</v>
      </c>
      <c r="CF33" s="241">
        <f t="shared" si="35"/>
        <v>0.99999999999999989</v>
      </c>
      <c r="CG33" s="242">
        <f t="shared" si="35"/>
        <v>1</v>
      </c>
      <c r="CH33" s="241">
        <f t="shared" si="35"/>
        <v>1.0000000000000002</v>
      </c>
      <c r="CI33" s="242">
        <f t="shared" si="35"/>
        <v>1</v>
      </c>
      <c r="CJ33" s="241">
        <f t="shared" si="35"/>
        <v>1</v>
      </c>
      <c r="CK33" s="242">
        <f t="shared" si="35"/>
        <v>1</v>
      </c>
      <c r="CM33" s="243"/>
      <c r="CN33" s="243"/>
    </row>
    <row r="34" spans="1:92" ht="13.5" thickTop="1" x14ac:dyDescent="0.2">
      <c r="A34" s="244"/>
    </row>
    <row r="35" spans="1:92" x14ac:dyDescent="0.2">
      <c r="A35" s="245"/>
    </row>
    <row r="36" spans="1:92" x14ac:dyDescent="0.2">
      <c r="A36" s="172">
        <f>+A5+1</f>
        <v>43498</v>
      </c>
      <c r="B36" s="172"/>
      <c r="C36" s="172"/>
      <c r="D36" s="172"/>
      <c r="BI36" s="174">
        <f>+BI5+1</f>
        <v>43498</v>
      </c>
      <c r="BJ36" s="174"/>
      <c r="BK36" s="174"/>
      <c r="BL36" s="174"/>
    </row>
    <row r="37" spans="1:92" ht="13.5" thickBot="1" x14ac:dyDescent="0.25">
      <c r="AE37" s="175" t="s">
        <v>1</v>
      </c>
    </row>
    <row r="38" spans="1:92" ht="14.25" thickTop="1" thickBot="1" x14ac:dyDescent="0.25">
      <c r="A38" s="176" t="s">
        <v>2</v>
      </c>
      <c r="B38" s="177" t="s">
        <v>3</v>
      </c>
      <c r="C38" s="178"/>
      <c r="D38" s="177" t="s">
        <v>4</v>
      </c>
      <c r="E38" s="178"/>
      <c r="F38" s="177" t="s">
        <v>5</v>
      </c>
      <c r="G38" s="178"/>
      <c r="H38" s="177" t="s">
        <v>6</v>
      </c>
      <c r="I38" s="178"/>
      <c r="J38" s="177" t="s">
        <v>7</v>
      </c>
      <c r="K38" s="178"/>
      <c r="L38" s="177" t="s">
        <v>8</v>
      </c>
      <c r="M38" s="178"/>
      <c r="N38" s="177" t="s">
        <v>9</v>
      </c>
      <c r="O38" s="178"/>
      <c r="P38" s="177" t="s">
        <v>10</v>
      </c>
      <c r="Q38" s="178"/>
      <c r="R38" s="177" t="s">
        <v>11</v>
      </c>
      <c r="S38" s="178"/>
      <c r="T38" s="177" t="s">
        <v>12</v>
      </c>
      <c r="U38" s="178"/>
      <c r="V38" s="177" t="s">
        <v>13</v>
      </c>
      <c r="W38" s="178"/>
      <c r="X38" s="177" t="s">
        <v>14</v>
      </c>
      <c r="Y38" s="178"/>
      <c r="Z38" s="177" t="s">
        <v>15</v>
      </c>
      <c r="AA38" s="178"/>
      <c r="AB38" s="179" t="s">
        <v>16</v>
      </c>
      <c r="AC38" s="180"/>
      <c r="AE38" s="176" t="s">
        <v>2</v>
      </c>
      <c r="AF38" s="177" t="s">
        <v>3</v>
      </c>
      <c r="AG38" s="178"/>
      <c r="AH38" s="177" t="s">
        <v>4</v>
      </c>
      <c r="AI38" s="178"/>
      <c r="AJ38" s="177" t="s">
        <v>5</v>
      </c>
      <c r="AK38" s="178"/>
      <c r="AL38" s="177" t="s">
        <v>6</v>
      </c>
      <c r="AM38" s="178"/>
      <c r="AN38" s="177" t="s">
        <v>7</v>
      </c>
      <c r="AO38" s="178"/>
      <c r="AP38" s="177" t="s">
        <v>8</v>
      </c>
      <c r="AQ38" s="178"/>
      <c r="AR38" s="177" t="s">
        <v>9</v>
      </c>
      <c r="AS38" s="178"/>
      <c r="AT38" s="177" t="s">
        <v>10</v>
      </c>
      <c r="AU38" s="178"/>
      <c r="AV38" s="177" t="s">
        <v>11</v>
      </c>
      <c r="AW38" s="178"/>
      <c r="AX38" s="177" t="s">
        <v>12</v>
      </c>
      <c r="AY38" s="178"/>
      <c r="AZ38" s="177" t="s">
        <v>13</v>
      </c>
      <c r="BA38" s="178"/>
      <c r="BB38" s="177" t="s">
        <v>14</v>
      </c>
      <c r="BC38" s="178"/>
      <c r="BD38" s="177" t="s">
        <v>15</v>
      </c>
      <c r="BE38" s="178"/>
      <c r="BF38" s="179" t="s">
        <v>16</v>
      </c>
      <c r="BG38" s="180"/>
      <c r="BI38" s="176" t="s">
        <v>2</v>
      </c>
      <c r="BJ38" s="177" t="s">
        <v>3</v>
      </c>
      <c r="BK38" s="178"/>
      <c r="BL38" s="177" t="s">
        <v>4</v>
      </c>
      <c r="BM38" s="178"/>
      <c r="BN38" s="177" t="s">
        <v>5</v>
      </c>
      <c r="BO38" s="178"/>
      <c r="BP38" s="177" t="s">
        <v>6</v>
      </c>
      <c r="BQ38" s="178"/>
      <c r="BR38" s="177" t="s">
        <v>7</v>
      </c>
      <c r="BS38" s="178"/>
      <c r="BT38" s="177" t="s">
        <v>8</v>
      </c>
      <c r="BU38" s="178"/>
      <c r="BV38" s="177" t="s">
        <v>9</v>
      </c>
      <c r="BW38" s="178"/>
      <c r="BX38" s="177" t="s">
        <v>10</v>
      </c>
      <c r="BY38" s="178"/>
      <c r="BZ38" s="177" t="s">
        <v>11</v>
      </c>
      <c r="CA38" s="178"/>
      <c r="CB38" s="177" t="s">
        <v>12</v>
      </c>
      <c r="CC38" s="178"/>
      <c r="CD38" s="177" t="s">
        <v>13</v>
      </c>
      <c r="CE38" s="178"/>
      <c r="CF38" s="177" t="s">
        <v>14</v>
      </c>
      <c r="CG38" s="178"/>
      <c r="CH38" s="177" t="s">
        <v>15</v>
      </c>
      <c r="CI38" s="178"/>
      <c r="CJ38" s="177" t="s">
        <v>16</v>
      </c>
      <c r="CK38" s="178"/>
    </row>
    <row r="39" spans="1:92" ht="15" thickTop="1" thickBot="1" x14ac:dyDescent="0.3">
      <c r="A39" s="182"/>
      <c r="B39" s="183" t="s">
        <v>17</v>
      </c>
      <c r="C39" s="184" t="s">
        <v>18</v>
      </c>
      <c r="D39" s="185" t="s">
        <v>17</v>
      </c>
      <c r="E39" s="186" t="s">
        <v>18</v>
      </c>
      <c r="F39" s="183" t="s">
        <v>17</v>
      </c>
      <c r="G39" s="184" t="s">
        <v>18</v>
      </c>
      <c r="H39" s="185" t="s">
        <v>17</v>
      </c>
      <c r="I39" s="186" t="s">
        <v>18</v>
      </c>
      <c r="J39" s="183" t="s">
        <v>17</v>
      </c>
      <c r="K39" s="184" t="s">
        <v>18</v>
      </c>
      <c r="L39" s="185" t="s">
        <v>17</v>
      </c>
      <c r="M39" s="183" t="s">
        <v>18</v>
      </c>
      <c r="N39" s="187" t="s">
        <v>17</v>
      </c>
      <c r="O39" s="188" t="s">
        <v>18</v>
      </c>
      <c r="P39" s="183" t="s">
        <v>17</v>
      </c>
      <c r="Q39" s="184" t="s">
        <v>18</v>
      </c>
      <c r="R39" s="185" t="s">
        <v>17</v>
      </c>
      <c r="S39" s="186" t="s">
        <v>18</v>
      </c>
      <c r="T39" s="183" t="s">
        <v>17</v>
      </c>
      <c r="U39" s="184" t="s">
        <v>18</v>
      </c>
      <c r="V39" s="185" t="s">
        <v>17</v>
      </c>
      <c r="W39" s="186" t="s">
        <v>18</v>
      </c>
      <c r="X39" s="183" t="s">
        <v>17</v>
      </c>
      <c r="Y39" s="184" t="s">
        <v>18</v>
      </c>
      <c r="Z39" s="185" t="s">
        <v>17</v>
      </c>
      <c r="AA39" s="183" t="s">
        <v>18</v>
      </c>
      <c r="AB39" s="189" t="s">
        <v>17</v>
      </c>
      <c r="AC39" s="190" t="s">
        <v>18</v>
      </c>
      <c r="AE39" s="182"/>
      <c r="AF39" s="183" t="s">
        <v>17</v>
      </c>
      <c r="AG39" s="184" t="s">
        <v>18</v>
      </c>
      <c r="AH39" s="185" t="s">
        <v>17</v>
      </c>
      <c r="AI39" s="186" t="s">
        <v>18</v>
      </c>
      <c r="AJ39" s="183" t="s">
        <v>17</v>
      </c>
      <c r="AK39" s="184" t="s">
        <v>18</v>
      </c>
      <c r="AL39" s="185" t="s">
        <v>17</v>
      </c>
      <c r="AM39" s="186" t="s">
        <v>18</v>
      </c>
      <c r="AN39" s="183" t="s">
        <v>17</v>
      </c>
      <c r="AO39" s="184" t="s">
        <v>18</v>
      </c>
      <c r="AP39" s="185" t="s">
        <v>17</v>
      </c>
      <c r="AQ39" s="183" t="s">
        <v>18</v>
      </c>
      <c r="AR39" s="187" t="s">
        <v>17</v>
      </c>
      <c r="AS39" s="188" t="s">
        <v>18</v>
      </c>
      <c r="AT39" s="183" t="s">
        <v>17</v>
      </c>
      <c r="AU39" s="184" t="s">
        <v>18</v>
      </c>
      <c r="AV39" s="185" t="s">
        <v>17</v>
      </c>
      <c r="AW39" s="186" t="s">
        <v>18</v>
      </c>
      <c r="AX39" s="183" t="s">
        <v>17</v>
      </c>
      <c r="AY39" s="184" t="s">
        <v>18</v>
      </c>
      <c r="AZ39" s="185" t="s">
        <v>17</v>
      </c>
      <c r="BA39" s="186" t="s">
        <v>18</v>
      </c>
      <c r="BB39" s="183" t="s">
        <v>17</v>
      </c>
      <c r="BC39" s="184" t="s">
        <v>18</v>
      </c>
      <c r="BD39" s="185" t="s">
        <v>17</v>
      </c>
      <c r="BE39" s="183" t="s">
        <v>18</v>
      </c>
      <c r="BF39" s="189" t="s">
        <v>17</v>
      </c>
      <c r="BG39" s="190" t="s">
        <v>18</v>
      </c>
      <c r="BI39" s="182"/>
      <c r="BJ39" s="183" t="s">
        <v>17</v>
      </c>
      <c r="BK39" s="184" t="s">
        <v>18</v>
      </c>
      <c r="BL39" s="185" t="s">
        <v>17</v>
      </c>
      <c r="BM39" s="186" t="s">
        <v>18</v>
      </c>
      <c r="BN39" s="183" t="s">
        <v>17</v>
      </c>
      <c r="BO39" s="184" t="s">
        <v>18</v>
      </c>
      <c r="BP39" s="185" t="s">
        <v>17</v>
      </c>
      <c r="BQ39" s="186" t="s">
        <v>18</v>
      </c>
      <c r="BR39" s="183" t="s">
        <v>17</v>
      </c>
      <c r="BS39" s="184" t="s">
        <v>18</v>
      </c>
      <c r="BT39" s="185" t="s">
        <v>17</v>
      </c>
      <c r="BU39" s="183" t="s">
        <v>18</v>
      </c>
      <c r="BV39" s="187" t="s">
        <v>17</v>
      </c>
      <c r="BW39" s="188" t="s">
        <v>18</v>
      </c>
      <c r="BX39" s="183" t="s">
        <v>17</v>
      </c>
      <c r="BY39" s="184" t="s">
        <v>18</v>
      </c>
      <c r="BZ39" s="185" t="s">
        <v>17</v>
      </c>
      <c r="CA39" s="186" t="s">
        <v>18</v>
      </c>
      <c r="CB39" s="183" t="s">
        <v>17</v>
      </c>
      <c r="CC39" s="184" t="s">
        <v>18</v>
      </c>
      <c r="CD39" s="185" t="s">
        <v>17</v>
      </c>
      <c r="CE39" s="186" t="s">
        <v>18</v>
      </c>
      <c r="CF39" s="183" t="s">
        <v>17</v>
      </c>
      <c r="CG39" s="184" t="s">
        <v>18</v>
      </c>
      <c r="CH39" s="185" t="s">
        <v>17</v>
      </c>
      <c r="CI39" s="183" t="s">
        <v>18</v>
      </c>
      <c r="CJ39" s="187" t="s">
        <v>17</v>
      </c>
      <c r="CK39" s="188" t="s">
        <v>18</v>
      </c>
    </row>
    <row r="40" spans="1:92" ht="13.5" thickTop="1" x14ac:dyDescent="0.2">
      <c r="A40" s="192" t="s">
        <v>19</v>
      </c>
      <c r="B40" s="193"/>
      <c r="C40" s="194"/>
      <c r="D40" s="195"/>
      <c r="E40" s="196"/>
      <c r="F40" s="193"/>
      <c r="G40" s="197"/>
      <c r="H40" s="195"/>
      <c r="I40" s="196"/>
      <c r="J40" s="193"/>
      <c r="K40" s="197"/>
      <c r="L40" s="195"/>
      <c r="M40" s="193"/>
      <c r="N40" s="198"/>
      <c r="O40" s="199"/>
      <c r="P40" s="193"/>
      <c r="Q40" s="197"/>
      <c r="R40" s="195"/>
      <c r="S40" s="196"/>
      <c r="T40" s="193"/>
      <c r="U40" s="197"/>
      <c r="V40" s="195"/>
      <c r="W40" s="196"/>
      <c r="X40" s="193"/>
      <c r="Y40" s="197"/>
      <c r="Z40" s="195"/>
      <c r="AA40" s="193"/>
      <c r="AB40" s="200">
        <f>B40+D40+F40+H40+J40+L40+N40+P40+R40+T40+V40+X40+Z40</f>
        <v>0</v>
      </c>
      <c r="AC40" s="201">
        <f t="shared" ref="AC40:AC61" si="36">C40+E40+G40+I40+K40+M40+O40+Q40+S40+U40+W40+Y40+AA40</f>
        <v>0</v>
      </c>
      <c r="AE40" s="202" t="str">
        <f>$AE$9</f>
        <v>07:00 - 07:59</v>
      </c>
      <c r="AF40" s="193">
        <f>SUMIF($A$9:$A$32,$AE40,B$40:B$63)</f>
        <v>3367</v>
      </c>
      <c r="AG40" s="194">
        <f t="shared" ref="AG40:BE42" si="37">SUMIF($A$9:$A$32,$AE40,C$40:C$63)</f>
        <v>899</v>
      </c>
      <c r="AH40" s="195">
        <f t="shared" si="37"/>
        <v>1228</v>
      </c>
      <c r="AI40" s="196">
        <f t="shared" si="37"/>
        <v>855</v>
      </c>
      <c r="AJ40" s="193">
        <f t="shared" si="37"/>
        <v>467</v>
      </c>
      <c r="AK40" s="197">
        <f t="shared" si="37"/>
        <v>365</v>
      </c>
      <c r="AL40" s="195">
        <f t="shared" si="37"/>
        <v>1253</v>
      </c>
      <c r="AM40" s="196">
        <f t="shared" si="37"/>
        <v>1807</v>
      </c>
      <c r="AN40" s="193">
        <f t="shared" si="37"/>
        <v>155</v>
      </c>
      <c r="AO40" s="197">
        <f t="shared" si="37"/>
        <v>468</v>
      </c>
      <c r="AP40" s="195">
        <f t="shared" si="37"/>
        <v>262</v>
      </c>
      <c r="AQ40" s="193">
        <f t="shared" si="37"/>
        <v>912</v>
      </c>
      <c r="AR40" s="198">
        <f t="shared" si="37"/>
        <v>1244</v>
      </c>
      <c r="AS40" s="199">
        <f t="shared" si="37"/>
        <v>1755</v>
      </c>
      <c r="AT40" s="193">
        <f t="shared" si="37"/>
        <v>848</v>
      </c>
      <c r="AU40" s="197">
        <f t="shared" si="37"/>
        <v>808</v>
      </c>
      <c r="AV40" s="195">
        <f t="shared" si="37"/>
        <v>1283</v>
      </c>
      <c r="AW40" s="196">
        <f t="shared" si="37"/>
        <v>1038</v>
      </c>
      <c r="AX40" s="193">
        <f t="shared" si="37"/>
        <v>270</v>
      </c>
      <c r="AY40" s="197">
        <f t="shared" si="37"/>
        <v>574</v>
      </c>
      <c r="AZ40" s="195">
        <f t="shared" si="37"/>
        <v>887</v>
      </c>
      <c r="BA40" s="196">
        <f t="shared" si="37"/>
        <v>1199</v>
      </c>
      <c r="BB40" s="193">
        <f t="shared" si="37"/>
        <v>1023</v>
      </c>
      <c r="BC40" s="197">
        <f t="shared" si="37"/>
        <v>876</v>
      </c>
      <c r="BD40" s="195">
        <f t="shared" si="37"/>
        <v>2626</v>
      </c>
      <c r="BE40" s="193">
        <f t="shared" si="37"/>
        <v>2244</v>
      </c>
      <c r="BF40" s="200">
        <f>AF40+AH40+AJ40+AL40+AN40+AP40+AR40+AT40+AV40+AX40+AZ40+BB40+BD40</f>
        <v>14913</v>
      </c>
      <c r="BG40" s="201">
        <f>AG40+AI40+AK40+AM40+AO40+AQ40+AS40+AU40+AW40+AY40+BA40+BC40+BE40</f>
        <v>13800</v>
      </c>
      <c r="BI40" s="192" t="s">
        <v>19</v>
      </c>
      <c r="BJ40" s="204">
        <f t="shared" ref="BJ40:CK40" si="38">B40/B64</f>
        <v>0</v>
      </c>
      <c r="BK40" s="205">
        <f t="shared" si="38"/>
        <v>0</v>
      </c>
      <c r="BL40" s="206">
        <f t="shared" si="38"/>
        <v>0</v>
      </c>
      <c r="BM40" s="207">
        <f t="shared" si="38"/>
        <v>0</v>
      </c>
      <c r="BN40" s="204">
        <f t="shared" si="38"/>
        <v>0</v>
      </c>
      <c r="BO40" s="205">
        <f t="shared" si="38"/>
        <v>0</v>
      </c>
      <c r="BP40" s="206">
        <f t="shared" si="38"/>
        <v>0</v>
      </c>
      <c r="BQ40" s="207">
        <f t="shared" si="38"/>
        <v>0</v>
      </c>
      <c r="BR40" s="204">
        <f t="shared" si="38"/>
        <v>0</v>
      </c>
      <c r="BS40" s="205">
        <f t="shared" si="38"/>
        <v>0</v>
      </c>
      <c r="BT40" s="206">
        <f t="shared" si="38"/>
        <v>0</v>
      </c>
      <c r="BU40" s="204">
        <f t="shared" si="38"/>
        <v>0</v>
      </c>
      <c r="BV40" s="208">
        <f t="shared" si="38"/>
        <v>0</v>
      </c>
      <c r="BW40" s="209">
        <f t="shared" si="38"/>
        <v>0</v>
      </c>
      <c r="BX40" s="204">
        <f t="shared" si="38"/>
        <v>0</v>
      </c>
      <c r="BY40" s="205">
        <f t="shared" si="38"/>
        <v>0</v>
      </c>
      <c r="BZ40" s="206">
        <f t="shared" si="38"/>
        <v>0</v>
      </c>
      <c r="CA40" s="207">
        <f t="shared" si="38"/>
        <v>0</v>
      </c>
      <c r="CB40" s="204">
        <f t="shared" si="38"/>
        <v>0</v>
      </c>
      <c r="CC40" s="205">
        <f t="shared" si="38"/>
        <v>0</v>
      </c>
      <c r="CD40" s="206">
        <f t="shared" si="38"/>
        <v>0</v>
      </c>
      <c r="CE40" s="207">
        <f t="shared" si="38"/>
        <v>0</v>
      </c>
      <c r="CF40" s="204">
        <f t="shared" si="38"/>
        <v>0</v>
      </c>
      <c r="CG40" s="205">
        <f t="shared" si="38"/>
        <v>0</v>
      </c>
      <c r="CH40" s="206">
        <f t="shared" si="38"/>
        <v>0</v>
      </c>
      <c r="CI40" s="204">
        <f t="shared" si="38"/>
        <v>0</v>
      </c>
      <c r="CJ40" s="210">
        <f t="shared" si="38"/>
        <v>0</v>
      </c>
      <c r="CK40" s="211">
        <f t="shared" si="38"/>
        <v>0</v>
      </c>
    </row>
    <row r="41" spans="1:92" x14ac:dyDescent="0.2">
      <c r="A41" s="212" t="s">
        <v>21</v>
      </c>
      <c r="B41" s="213">
        <v>311</v>
      </c>
      <c r="C41" s="214">
        <v>0</v>
      </c>
      <c r="D41" s="215">
        <v>98</v>
      </c>
      <c r="E41" s="216">
        <v>0</v>
      </c>
      <c r="F41" s="213">
        <v>47</v>
      </c>
      <c r="G41" s="217">
        <v>0</v>
      </c>
      <c r="H41" s="215">
        <v>160</v>
      </c>
      <c r="I41" s="216">
        <v>6</v>
      </c>
      <c r="J41" s="213">
        <v>1</v>
      </c>
      <c r="K41" s="217">
        <v>2</v>
      </c>
      <c r="L41" s="215">
        <v>7</v>
      </c>
      <c r="M41" s="213">
        <v>8</v>
      </c>
      <c r="N41" s="218">
        <v>37</v>
      </c>
      <c r="O41" s="219">
        <v>6</v>
      </c>
      <c r="P41" s="213">
        <v>17</v>
      </c>
      <c r="Q41" s="217">
        <v>9</v>
      </c>
      <c r="R41" s="215">
        <v>5</v>
      </c>
      <c r="S41" s="216">
        <v>16</v>
      </c>
      <c r="T41" s="213">
        <v>0</v>
      </c>
      <c r="U41" s="217">
        <v>0</v>
      </c>
      <c r="V41" s="215">
        <v>3</v>
      </c>
      <c r="W41" s="216">
        <v>0</v>
      </c>
      <c r="X41" s="213">
        <v>1</v>
      </c>
      <c r="Y41" s="217">
        <v>0</v>
      </c>
      <c r="Z41" s="215">
        <v>0</v>
      </c>
      <c r="AA41" s="213">
        <v>0</v>
      </c>
      <c r="AB41" s="200">
        <f t="shared" ref="AB41:AB61" si="39">B41+D41+F41+H41+J41+L41+N41+P41+R41+T41+V41+X41+Z41</f>
        <v>687</v>
      </c>
      <c r="AC41" s="221">
        <f t="shared" si="36"/>
        <v>47</v>
      </c>
      <c r="AE41" s="212" t="str">
        <f>$AE$10</f>
        <v>08:00 - 08:59</v>
      </c>
      <c r="AF41" s="193">
        <f>SUMIF($A$9:$A$32,$AE41,B$40:B$63)</f>
        <v>3628</v>
      </c>
      <c r="AG41" s="214">
        <f t="shared" si="37"/>
        <v>1219</v>
      </c>
      <c r="AH41" s="215">
        <f t="shared" si="37"/>
        <v>1276</v>
      </c>
      <c r="AI41" s="216">
        <f t="shared" si="37"/>
        <v>968</v>
      </c>
      <c r="AJ41" s="213">
        <f t="shared" si="37"/>
        <v>460</v>
      </c>
      <c r="AK41" s="217">
        <f t="shared" si="37"/>
        <v>351</v>
      </c>
      <c r="AL41" s="215">
        <f t="shared" si="37"/>
        <v>1495</v>
      </c>
      <c r="AM41" s="216">
        <f t="shared" si="37"/>
        <v>1610</v>
      </c>
      <c r="AN41" s="213">
        <f t="shared" si="37"/>
        <v>174</v>
      </c>
      <c r="AO41" s="217">
        <f t="shared" si="37"/>
        <v>509</v>
      </c>
      <c r="AP41" s="215">
        <f t="shared" si="37"/>
        <v>226</v>
      </c>
      <c r="AQ41" s="213">
        <f t="shared" si="37"/>
        <v>1227</v>
      </c>
      <c r="AR41" s="218">
        <f t="shared" si="37"/>
        <v>1285</v>
      </c>
      <c r="AS41" s="219">
        <f t="shared" si="37"/>
        <v>1927</v>
      </c>
      <c r="AT41" s="213">
        <f t="shared" si="37"/>
        <v>823</v>
      </c>
      <c r="AU41" s="217">
        <f t="shared" si="37"/>
        <v>908</v>
      </c>
      <c r="AV41" s="215">
        <f t="shared" si="37"/>
        <v>1408</v>
      </c>
      <c r="AW41" s="216">
        <f t="shared" si="37"/>
        <v>1087</v>
      </c>
      <c r="AX41" s="213">
        <f t="shared" si="37"/>
        <v>234</v>
      </c>
      <c r="AY41" s="217">
        <f t="shared" si="37"/>
        <v>543</v>
      </c>
      <c r="AZ41" s="215">
        <f t="shared" si="37"/>
        <v>804</v>
      </c>
      <c r="BA41" s="216">
        <f t="shared" si="37"/>
        <v>1471</v>
      </c>
      <c r="BB41" s="213">
        <f t="shared" si="37"/>
        <v>974</v>
      </c>
      <c r="BC41" s="217">
        <f t="shared" si="37"/>
        <v>885</v>
      </c>
      <c r="BD41" s="215">
        <f t="shared" si="37"/>
        <v>2710</v>
      </c>
      <c r="BE41" s="213">
        <f t="shared" si="37"/>
        <v>2176</v>
      </c>
      <c r="BF41" s="220">
        <f>SUM(AF41,AH41,AJ41,AL41,AN41,AP41,AR41,AT41,AV41,AX41,AZ41,BB41,BD41)</f>
        <v>15497</v>
      </c>
      <c r="BG41" s="221">
        <f>SUM(AG41,AI41,AK41,AM41,AO41,AQ41,AS41,AU41,AW41,AY41,BA41,BC41,BE41)</f>
        <v>14881</v>
      </c>
      <c r="BI41" s="212" t="s">
        <v>21</v>
      </c>
      <c r="BJ41" s="204">
        <f t="shared" ref="BJ41:CK41" si="40">B41/B64</f>
        <v>7.22197710331375E-3</v>
      </c>
      <c r="BK41" s="205">
        <f t="shared" si="40"/>
        <v>0</v>
      </c>
      <c r="BL41" s="206">
        <f t="shared" si="40"/>
        <v>5.6595056595056597E-3</v>
      </c>
      <c r="BM41" s="207">
        <f t="shared" si="40"/>
        <v>0</v>
      </c>
      <c r="BN41" s="204">
        <f t="shared" si="40"/>
        <v>5.5746649270549163E-3</v>
      </c>
      <c r="BO41" s="205">
        <f t="shared" si="40"/>
        <v>0</v>
      </c>
      <c r="BP41" s="206">
        <f t="shared" si="40"/>
        <v>5.4826440050714459E-3</v>
      </c>
      <c r="BQ41" s="207">
        <f t="shared" si="40"/>
        <v>1.5022157682581809E-4</v>
      </c>
      <c r="BR41" s="204">
        <f t="shared" si="40"/>
        <v>2.4906600249066001E-4</v>
      </c>
      <c r="BS41" s="205">
        <f t="shared" si="40"/>
        <v>3.8306837770542041E-4</v>
      </c>
      <c r="BT41" s="206">
        <f t="shared" si="40"/>
        <v>9.6167055914273935E-4</v>
      </c>
      <c r="BU41" s="204">
        <f t="shared" si="40"/>
        <v>5.2617732175743229E-4</v>
      </c>
      <c r="BV41" s="208">
        <f t="shared" si="40"/>
        <v>1.6467865408581093E-3</v>
      </c>
      <c r="BW41" s="209">
        <f t="shared" si="40"/>
        <v>2.1225413895570964E-4</v>
      </c>
      <c r="BX41" s="204">
        <f t="shared" si="40"/>
        <v>1.2836970474967907E-3</v>
      </c>
      <c r="BY41" s="205">
        <f t="shared" si="40"/>
        <v>6.8363083934675276E-4</v>
      </c>
      <c r="BZ41" s="206">
        <f t="shared" si="40"/>
        <v>2.4697456162015312E-4</v>
      </c>
      <c r="CA41" s="207">
        <f t="shared" si="40"/>
        <v>8.4508530079754928E-4</v>
      </c>
      <c r="CB41" s="204">
        <f t="shared" si="40"/>
        <v>0</v>
      </c>
      <c r="CC41" s="205">
        <f t="shared" si="40"/>
        <v>0</v>
      </c>
      <c r="CD41" s="206">
        <f t="shared" si="40"/>
        <v>1.5133935327649699E-4</v>
      </c>
      <c r="CE41" s="207">
        <f t="shared" si="40"/>
        <v>0</v>
      </c>
      <c r="CF41" s="204">
        <f t="shared" si="40"/>
        <v>5.4728546409807356E-5</v>
      </c>
      <c r="CG41" s="205">
        <f t="shared" si="40"/>
        <v>0</v>
      </c>
      <c r="CH41" s="206">
        <f t="shared" si="40"/>
        <v>0</v>
      </c>
      <c r="CI41" s="204">
        <f t="shared" si="40"/>
        <v>0</v>
      </c>
      <c r="CJ41" s="210">
        <f t="shared" si="40"/>
        <v>2.7037557410534022E-3</v>
      </c>
      <c r="CK41" s="211">
        <f t="shared" si="40"/>
        <v>1.8529031444160596E-4</v>
      </c>
    </row>
    <row r="42" spans="1:92" ht="13.5" thickBot="1" x14ac:dyDescent="0.25">
      <c r="A42" s="202" t="s">
        <v>23</v>
      </c>
      <c r="B42" s="222">
        <v>1577</v>
      </c>
      <c r="C42" s="223">
        <v>3</v>
      </c>
      <c r="D42" s="224">
        <v>602</v>
      </c>
      <c r="E42" s="225">
        <v>66</v>
      </c>
      <c r="F42" s="222">
        <v>213</v>
      </c>
      <c r="G42" s="226">
        <v>15</v>
      </c>
      <c r="H42" s="224">
        <v>864</v>
      </c>
      <c r="I42" s="225">
        <v>179</v>
      </c>
      <c r="J42" s="222">
        <v>41</v>
      </c>
      <c r="K42" s="226">
        <v>51</v>
      </c>
      <c r="L42" s="224">
        <v>39</v>
      </c>
      <c r="M42" s="222">
        <v>234</v>
      </c>
      <c r="N42" s="227">
        <v>323</v>
      </c>
      <c r="O42" s="228">
        <v>314</v>
      </c>
      <c r="P42" s="222">
        <v>216</v>
      </c>
      <c r="Q42" s="226">
        <v>194</v>
      </c>
      <c r="R42" s="224">
        <v>309</v>
      </c>
      <c r="S42" s="225">
        <v>273</v>
      </c>
      <c r="T42" s="222">
        <v>50</v>
      </c>
      <c r="U42" s="226">
        <v>196</v>
      </c>
      <c r="V42" s="224">
        <v>211</v>
      </c>
      <c r="W42" s="225">
        <v>303</v>
      </c>
      <c r="X42" s="222">
        <v>271</v>
      </c>
      <c r="Y42" s="226">
        <v>225</v>
      </c>
      <c r="Z42" s="224">
        <v>825</v>
      </c>
      <c r="AA42" s="222">
        <v>520</v>
      </c>
      <c r="AB42" s="200">
        <f t="shared" si="39"/>
        <v>5541</v>
      </c>
      <c r="AC42" s="221">
        <f t="shared" si="36"/>
        <v>2573</v>
      </c>
      <c r="AE42" s="202" t="str">
        <f>$AE$11</f>
        <v>09:00 - 09:59</v>
      </c>
      <c r="AF42" s="193">
        <f>SUMIF($A$9:$A$32,$AE42,B$40:B$63)</f>
        <v>3165</v>
      </c>
      <c r="AG42" s="223">
        <f t="shared" si="37"/>
        <v>1527</v>
      </c>
      <c r="AH42" s="224">
        <f t="shared" si="37"/>
        <v>1136</v>
      </c>
      <c r="AI42" s="225">
        <f t="shared" si="37"/>
        <v>722</v>
      </c>
      <c r="AJ42" s="222">
        <f t="shared" si="37"/>
        <v>534</v>
      </c>
      <c r="AK42" s="226">
        <f t="shared" si="37"/>
        <v>309</v>
      </c>
      <c r="AL42" s="224">
        <f t="shared" si="37"/>
        <v>1553</v>
      </c>
      <c r="AM42" s="225">
        <f t="shared" si="37"/>
        <v>2116</v>
      </c>
      <c r="AN42" s="222">
        <f t="shared" si="37"/>
        <v>197</v>
      </c>
      <c r="AO42" s="226">
        <f t="shared" si="37"/>
        <v>560</v>
      </c>
      <c r="AP42" s="224">
        <f t="shared" si="37"/>
        <v>248</v>
      </c>
      <c r="AQ42" s="222">
        <f t="shared" si="37"/>
        <v>1264</v>
      </c>
      <c r="AR42" s="227">
        <f t="shared" si="37"/>
        <v>1137</v>
      </c>
      <c r="AS42" s="228">
        <f t="shared" si="37"/>
        <v>2162</v>
      </c>
      <c r="AT42" s="222">
        <f t="shared" si="37"/>
        <v>818</v>
      </c>
      <c r="AU42" s="226">
        <f t="shared" si="37"/>
        <v>804</v>
      </c>
      <c r="AV42" s="224">
        <f t="shared" si="37"/>
        <v>1403</v>
      </c>
      <c r="AW42" s="225">
        <f t="shared" si="37"/>
        <v>1034</v>
      </c>
      <c r="AX42" s="222">
        <f t="shared" si="37"/>
        <v>219</v>
      </c>
      <c r="AY42" s="226">
        <f t="shared" si="37"/>
        <v>411</v>
      </c>
      <c r="AZ42" s="224">
        <f t="shared" si="37"/>
        <v>786</v>
      </c>
      <c r="BA42" s="225">
        <f t="shared" si="37"/>
        <v>1698</v>
      </c>
      <c r="BB42" s="222">
        <f t="shared" si="37"/>
        <v>922</v>
      </c>
      <c r="BC42" s="226">
        <f t="shared" si="37"/>
        <v>783</v>
      </c>
      <c r="BD42" s="224">
        <f t="shared" si="37"/>
        <v>2675</v>
      </c>
      <c r="BE42" s="222">
        <f t="shared" si="37"/>
        <v>2029</v>
      </c>
      <c r="BF42" s="220">
        <f>SUM(AF42,AH42,AJ42,AL42,AN42,AP42,AR42,AT42,AV42,AX42,AZ42,BB42,BD42)</f>
        <v>14793</v>
      </c>
      <c r="BG42" s="221">
        <f>SUM(AG42,AI42,AK42,AM42,AO42,AQ42,AS42,AU42,AW42,AY42,BA42,BC42,BE42)</f>
        <v>15419</v>
      </c>
      <c r="BI42" s="202" t="s">
        <v>23</v>
      </c>
      <c r="BJ42" s="204">
        <f t="shared" ref="BJ42:CK42" si="41">B42/B64</f>
        <v>3.6620764925806376E-2</v>
      </c>
      <c r="BK42" s="205">
        <f t="shared" si="41"/>
        <v>9.328648278864393E-5</v>
      </c>
      <c r="BL42" s="206">
        <f t="shared" si="41"/>
        <v>3.4765534765534768E-2</v>
      </c>
      <c r="BM42" s="207">
        <f t="shared" si="41"/>
        <v>4.3148535564853556E-3</v>
      </c>
      <c r="BN42" s="204">
        <f t="shared" si="41"/>
        <v>2.526390700984462E-2</v>
      </c>
      <c r="BO42" s="205">
        <f t="shared" si="41"/>
        <v>2.6096033402922755E-3</v>
      </c>
      <c r="BP42" s="206">
        <f t="shared" si="41"/>
        <v>2.9606277627385807E-2</v>
      </c>
      <c r="BQ42" s="207">
        <f t="shared" si="41"/>
        <v>4.4816103753035725E-3</v>
      </c>
      <c r="BR42" s="204">
        <f t="shared" si="41"/>
        <v>1.0211706102117061E-2</v>
      </c>
      <c r="BS42" s="205">
        <f t="shared" si="41"/>
        <v>9.7682436314882205E-3</v>
      </c>
      <c r="BT42" s="206">
        <f t="shared" si="41"/>
        <v>5.3578788295095478E-3</v>
      </c>
      <c r="BU42" s="204">
        <f t="shared" si="41"/>
        <v>1.5390686661404893E-2</v>
      </c>
      <c r="BV42" s="208">
        <f t="shared" si="41"/>
        <v>1.4376001424247819E-2</v>
      </c>
      <c r="BW42" s="209">
        <f t="shared" si="41"/>
        <v>1.1107966605348804E-2</v>
      </c>
      <c r="BX42" s="204">
        <f t="shared" si="41"/>
        <v>1.6310503662312164E-2</v>
      </c>
      <c r="BY42" s="205">
        <f t="shared" si="41"/>
        <v>1.4736042537030003E-2</v>
      </c>
      <c r="BZ42" s="206">
        <f t="shared" si="41"/>
        <v>1.5263027908125464E-2</v>
      </c>
      <c r="CA42" s="207">
        <f t="shared" si="41"/>
        <v>1.4419267944858184E-2</v>
      </c>
      <c r="CB42" s="204">
        <f t="shared" si="41"/>
        <v>9.2336103416435829E-3</v>
      </c>
      <c r="CC42" s="205">
        <f t="shared" si="41"/>
        <v>3.7685060565275909E-2</v>
      </c>
      <c r="CD42" s="206">
        <f t="shared" si="41"/>
        <v>1.0644201180446955E-2</v>
      </c>
      <c r="CE42" s="207">
        <f t="shared" si="41"/>
        <v>1.4373814041745731E-2</v>
      </c>
      <c r="CF42" s="204">
        <f t="shared" si="41"/>
        <v>1.4831436077057794E-2</v>
      </c>
      <c r="CG42" s="205">
        <f t="shared" si="41"/>
        <v>2.3641903961332353E-2</v>
      </c>
      <c r="CH42" s="206">
        <f t="shared" si="41"/>
        <v>1.8196656226564911E-2</v>
      </c>
      <c r="CI42" s="204">
        <f t="shared" si="41"/>
        <v>1.1838899892994558E-2</v>
      </c>
      <c r="CJ42" s="210">
        <f t="shared" si="41"/>
        <v>2.1807147832863031E-2</v>
      </c>
      <c r="CK42" s="211">
        <f t="shared" si="41"/>
        <v>1.0143659128898981E-2</v>
      </c>
    </row>
    <row r="43" spans="1:92" ht="14.25" thickTop="1" thickBot="1" x14ac:dyDescent="0.25">
      <c r="A43" s="212" t="s">
        <v>25</v>
      </c>
      <c r="B43" s="213">
        <v>2499</v>
      </c>
      <c r="C43" s="214">
        <v>510</v>
      </c>
      <c r="D43" s="215">
        <v>926</v>
      </c>
      <c r="E43" s="216">
        <v>389</v>
      </c>
      <c r="F43" s="213">
        <v>354</v>
      </c>
      <c r="G43" s="217">
        <v>150</v>
      </c>
      <c r="H43" s="215">
        <v>991</v>
      </c>
      <c r="I43" s="216">
        <v>850</v>
      </c>
      <c r="J43" s="213">
        <v>95</v>
      </c>
      <c r="K43" s="217">
        <v>181</v>
      </c>
      <c r="L43" s="215">
        <v>155</v>
      </c>
      <c r="M43" s="213">
        <v>506</v>
      </c>
      <c r="N43" s="218">
        <v>778</v>
      </c>
      <c r="O43" s="219">
        <v>1116</v>
      </c>
      <c r="P43" s="213">
        <v>580</v>
      </c>
      <c r="Q43" s="217">
        <v>590</v>
      </c>
      <c r="R43" s="215">
        <v>854</v>
      </c>
      <c r="S43" s="216">
        <v>742</v>
      </c>
      <c r="T43" s="213">
        <v>207</v>
      </c>
      <c r="U43" s="217">
        <v>371</v>
      </c>
      <c r="V43" s="215">
        <v>627</v>
      </c>
      <c r="W43" s="216">
        <v>1018</v>
      </c>
      <c r="X43" s="213">
        <v>800</v>
      </c>
      <c r="Y43" s="217">
        <v>428</v>
      </c>
      <c r="Z43" s="215">
        <v>1759</v>
      </c>
      <c r="AA43" s="213">
        <v>1312</v>
      </c>
      <c r="AB43" s="200">
        <f t="shared" si="39"/>
        <v>10625</v>
      </c>
      <c r="AC43" s="221">
        <f t="shared" si="36"/>
        <v>8163</v>
      </c>
      <c r="AE43" s="229" t="s">
        <v>26</v>
      </c>
      <c r="AF43" s="230">
        <f t="shared" ref="AF43:BG43" si="42">SUM(AF40:AF42)</f>
        <v>10160</v>
      </c>
      <c r="AG43" s="231">
        <f t="shared" si="42"/>
        <v>3645</v>
      </c>
      <c r="AH43" s="230">
        <f t="shared" si="42"/>
        <v>3640</v>
      </c>
      <c r="AI43" s="231">
        <f t="shared" si="42"/>
        <v>2545</v>
      </c>
      <c r="AJ43" s="230">
        <f t="shared" si="42"/>
        <v>1461</v>
      </c>
      <c r="AK43" s="231">
        <f t="shared" si="42"/>
        <v>1025</v>
      </c>
      <c r="AL43" s="230">
        <f t="shared" si="42"/>
        <v>4301</v>
      </c>
      <c r="AM43" s="231">
        <f t="shared" si="42"/>
        <v>5533</v>
      </c>
      <c r="AN43" s="230">
        <f t="shared" si="42"/>
        <v>526</v>
      </c>
      <c r="AO43" s="231">
        <f t="shared" si="42"/>
        <v>1537</v>
      </c>
      <c r="AP43" s="230">
        <f t="shared" si="42"/>
        <v>736</v>
      </c>
      <c r="AQ43" s="231">
        <f t="shared" si="42"/>
        <v>3403</v>
      </c>
      <c r="AR43" s="230">
        <f t="shared" si="42"/>
        <v>3666</v>
      </c>
      <c r="AS43" s="231">
        <f t="shared" si="42"/>
        <v>5844</v>
      </c>
      <c r="AT43" s="230">
        <f t="shared" si="42"/>
        <v>2489</v>
      </c>
      <c r="AU43" s="231">
        <f t="shared" si="42"/>
        <v>2520</v>
      </c>
      <c r="AV43" s="230">
        <f t="shared" si="42"/>
        <v>4094</v>
      </c>
      <c r="AW43" s="231">
        <f t="shared" si="42"/>
        <v>3159</v>
      </c>
      <c r="AX43" s="230">
        <f t="shared" si="42"/>
        <v>723</v>
      </c>
      <c r="AY43" s="231">
        <f t="shared" si="42"/>
        <v>1528</v>
      </c>
      <c r="AZ43" s="230">
        <f t="shared" si="42"/>
        <v>2477</v>
      </c>
      <c r="BA43" s="231">
        <f t="shared" si="42"/>
        <v>4368</v>
      </c>
      <c r="BB43" s="230">
        <f t="shared" si="42"/>
        <v>2919</v>
      </c>
      <c r="BC43" s="231">
        <f t="shared" si="42"/>
        <v>2544</v>
      </c>
      <c r="BD43" s="230">
        <f t="shared" si="42"/>
        <v>8011</v>
      </c>
      <c r="BE43" s="231">
        <f t="shared" si="42"/>
        <v>6449</v>
      </c>
      <c r="BF43" s="232">
        <f t="shared" si="42"/>
        <v>45203</v>
      </c>
      <c r="BG43" s="233">
        <f t="shared" si="42"/>
        <v>44100</v>
      </c>
      <c r="BI43" s="212" t="s">
        <v>25</v>
      </c>
      <c r="BJ43" s="204">
        <f t="shared" ref="BJ43:CK43" si="43">B43/B64</f>
        <v>5.8031256531128811E-2</v>
      </c>
      <c r="BK43" s="205">
        <f t="shared" si="43"/>
        <v>1.5858702074069468E-2</v>
      </c>
      <c r="BL43" s="206">
        <f t="shared" si="43"/>
        <v>5.3476553476553473E-2</v>
      </c>
      <c r="BM43" s="207">
        <f t="shared" si="43"/>
        <v>2.5431485355648535E-2</v>
      </c>
      <c r="BN43" s="204">
        <f t="shared" si="43"/>
        <v>4.198790179100937E-2</v>
      </c>
      <c r="BO43" s="205">
        <f t="shared" si="43"/>
        <v>2.6096033402922755E-2</v>
      </c>
      <c r="BP43" s="206">
        <f t="shared" si="43"/>
        <v>3.395812630641127E-2</v>
      </c>
      <c r="BQ43" s="207">
        <f t="shared" si="43"/>
        <v>2.1281390050324228E-2</v>
      </c>
      <c r="BR43" s="204">
        <f t="shared" si="43"/>
        <v>2.3661270236612703E-2</v>
      </c>
      <c r="BS43" s="205">
        <f t="shared" si="43"/>
        <v>3.4667688182340547E-2</v>
      </c>
      <c r="BT43" s="206">
        <f t="shared" si="43"/>
        <v>2.1294133809589229E-2</v>
      </c>
      <c r="BU43" s="204">
        <f t="shared" si="43"/>
        <v>3.3280715601157591E-2</v>
      </c>
      <c r="BV43" s="208">
        <f t="shared" si="43"/>
        <v>3.4627025102367814E-2</v>
      </c>
      <c r="BW43" s="209">
        <f t="shared" si="43"/>
        <v>3.9479269845761993E-2</v>
      </c>
      <c r="BX43" s="204">
        <f t="shared" si="43"/>
        <v>4.3796722796949329E-2</v>
      </c>
      <c r="BY43" s="205">
        <f t="shared" si="43"/>
        <v>4.4815799468287128E-2</v>
      </c>
      <c r="BZ43" s="206">
        <f t="shared" si="43"/>
        <v>4.2183255124722152E-2</v>
      </c>
      <c r="CA43" s="207">
        <f t="shared" si="43"/>
        <v>3.9190830824486343E-2</v>
      </c>
      <c r="CB43" s="204">
        <f t="shared" si="43"/>
        <v>3.8227146814404429E-2</v>
      </c>
      <c r="CC43" s="205">
        <f t="shared" si="43"/>
        <v>7.1332436069986543E-2</v>
      </c>
      <c r="CD43" s="206">
        <f t="shared" si="43"/>
        <v>3.1629924834787874E-2</v>
      </c>
      <c r="CE43" s="207">
        <f t="shared" si="43"/>
        <v>4.8292220113851994E-2</v>
      </c>
      <c r="CF43" s="204">
        <f t="shared" si="43"/>
        <v>4.3782837127845885E-2</v>
      </c>
      <c r="CG43" s="205">
        <f t="shared" si="43"/>
        <v>4.497215509088999E-2</v>
      </c>
      <c r="CH43" s="206">
        <f t="shared" si="43"/>
        <v>3.879747673033658E-2</v>
      </c>
      <c r="CI43" s="204">
        <f t="shared" si="43"/>
        <v>2.9870455114632426E-2</v>
      </c>
      <c r="CJ43" s="210">
        <f t="shared" si="43"/>
        <v>4.1815727436233477E-2</v>
      </c>
      <c r="CK43" s="211">
        <f t="shared" si="43"/>
        <v>3.2181379506102753E-2</v>
      </c>
    </row>
    <row r="44" spans="1:92" ht="13.5" thickTop="1" x14ac:dyDescent="0.2">
      <c r="A44" s="202" t="s">
        <v>20</v>
      </c>
      <c r="B44" s="222">
        <v>3367</v>
      </c>
      <c r="C44" s="223">
        <v>899</v>
      </c>
      <c r="D44" s="224">
        <v>1228</v>
      </c>
      <c r="E44" s="225">
        <v>855</v>
      </c>
      <c r="F44" s="222">
        <v>467</v>
      </c>
      <c r="G44" s="226">
        <v>365</v>
      </c>
      <c r="H44" s="224">
        <v>1253</v>
      </c>
      <c r="I44" s="225">
        <v>1807</v>
      </c>
      <c r="J44" s="222">
        <v>155</v>
      </c>
      <c r="K44" s="226">
        <v>468</v>
      </c>
      <c r="L44" s="224">
        <v>262</v>
      </c>
      <c r="M44" s="222">
        <v>912</v>
      </c>
      <c r="N44" s="227">
        <v>1244</v>
      </c>
      <c r="O44" s="228">
        <v>1755</v>
      </c>
      <c r="P44" s="222">
        <v>848</v>
      </c>
      <c r="Q44" s="226">
        <v>808</v>
      </c>
      <c r="R44" s="224">
        <v>1283</v>
      </c>
      <c r="S44" s="225">
        <v>1038</v>
      </c>
      <c r="T44" s="222">
        <v>270</v>
      </c>
      <c r="U44" s="226">
        <v>574</v>
      </c>
      <c r="V44" s="224">
        <v>887</v>
      </c>
      <c r="W44" s="225">
        <v>1199</v>
      </c>
      <c r="X44" s="222">
        <v>1023</v>
      </c>
      <c r="Y44" s="226">
        <v>876</v>
      </c>
      <c r="Z44" s="224">
        <v>2626</v>
      </c>
      <c r="AA44" s="222">
        <v>2244</v>
      </c>
      <c r="AB44" s="200">
        <f t="shared" si="39"/>
        <v>14913</v>
      </c>
      <c r="AC44" s="221">
        <f t="shared" si="36"/>
        <v>13800</v>
      </c>
      <c r="BI44" s="202" t="s">
        <v>20</v>
      </c>
      <c r="BJ44" s="204">
        <f t="shared" ref="BJ44:CK44" si="44">B44/B64</f>
        <v>7.8187771404686163E-2</v>
      </c>
      <c r="BK44" s="205">
        <f t="shared" si="44"/>
        <v>2.7954849342330296E-2</v>
      </c>
      <c r="BL44" s="206">
        <f t="shared" si="44"/>
        <v>7.0917070917070918E-2</v>
      </c>
      <c r="BM44" s="207">
        <f t="shared" si="44"/>
        <v>5.5896966527196654E-2</v>
      </c>
      <c r="BN44" s="204">
        <f t="shared" si="44"/>
        <v>5.5390819594354171E-2</v>
      </c>
      <c r="BO44" s="205">
        <f t="shared" si="44"/>
        <v>6.350034794711204E-2</v>
      </c>
      <c r="BP44" s="206">
        <f t="shared" si="44"/>
        <v>4.2935955864715762E-2</v>
      </c>
      <c r="BQ44" s="207">
        <f t="shared" si="44"/>
        <v>4.5241731554042215E-2</v>
      </c>
      <c r="BR44" s="204">
        <f t="shared" si="44"/>
        <v>3.8605230386052306E-2</v>
      </c>
      <c r="BS44" s="205">
        <f t="shared" si="44"/>
        <v>8.9638000383068378E-2</v>
      </c>
      <c r="BT44" s="206">
        <f t="shared" si="44"/>
        <v>3.5993955213628248E-2</v>
      </c>
      <c r="BU44" s="204">
        <f t="shared" si="44"/>
        <v>5.9984214680347279E-2</v>
      </c>
      <c r="BV44" s="208">
        <f t="shared" si="44"/>
        <v>5.5367633968310487E-2</v>
      </c>
      <c r="BW44" s="209">
        <f t="shared" si="44"/>
        <v>6.2084335644545068E-2</v>
      </c>
      <c r="BX44" s="204">
        <f t="shared" si="44"/>
        <v>6.4033829192781097E-2</v>
      </c>
      <c r="BY44" s="205">
        <f t="shared" si="44"/>
        <v>6.137485757690847E-2</v>
      </c>
      <c r="BZ44" s="206">
        <f t="shared" si="44"/>
        <v>6.3373672511731288E-2</v>
      </c>
      <c r="CA44" s="207">
        <f t="shared" si="44"/>
        <v>5.4824908889241006E-2</v>
      </c>
      <c r="CB44" s="204">
        <f t="shared" si="44"/>
        <v>4.9861495844875349E-2</v>
      </c>
      <c r="CC44" s="205">
        <f t="shared" si="44"/>
        <v>0.11036339165545088</v>
      </c>
      <c r="CD44" s="206">
        <f t="shared" si="44"/>
        <v>4.4746002118750947E-2</v>
      </c>
      <c r="CE44" s="207">
        <f t="shared" si="44"/>
        <v>5.6878557874762807E-2</v>
      </c>
      <c r="CF44" s="204">
        <f t="shared" si="44"/>
        <v>5.5987302977232922E-2</v>
      </c>
      <c r="CG44" s="205">
        <f t="shared" si="44"/>
        <v>9.2045812756120629E-2</v>
      </c>
      <c r="CH44" s="206">
        <f t="shared" si="44"/>
        <v>5.792050818298116E-2</v>
      </c>
      <c r="CI44" s="204">
        <f t="shared" si="44"/>
        <v>5.1089406461307288E-2</v>
      </c>
      <c r="CJ44" s="210">
        <f t="shared" si="44"/>
        <v>5.8691571130028215E-2</v>
      </c>
      <c r="CK44" s="211">
        <f t="shared" si="44"/>
        <v>5.4404390197748134E-2</v>
      </c>
    </row>
    <row r="45" spans="1:92" ht="13.5" thickBot="1" x14ac:dyDescent="0.25">
      <c r="A45" s="212" t="s">
        <v>22</v>
      </c>
      <c r="B45" s="213">
        <v>3628</v>
      </c>
      <c r="C45" s="214">
        <v>1219</v>
      </c>
      <c r="D45" s="215">
        <v>1276</v>
      </c>
      <c r="E45" s="216">
        <v>968</v>
      </c>
      <c r="F45" s="213">
        <v>460</v>
      </c>
      <c r="G45" s="217">
        <v>351</v>
      </c>
      <c r="H45" s="215">
        <v>1495</v>
      </c>
      <c r="I45" s="216">
        <v>1610</v>
      </c>
      <c r="J45" s="213">
        <v>174</v>
      </c>
      <c r="K45" s="217">
        <v>509</v>
      </c>
      <c r="L45" s="215">
        <v>226</v>
      </c>
      <c r="M45" s="213">
        <v>1227</v>
      </c>
      <c r="N45" s="218">
        <v>1285</v>
      </c>
      <c r="O45" s="219">
        <v>1927</v>
      </c>
      <c r="P45" s="213">
        <v>823</v>
      </c>
      <c r="Q45" s="217">
        <v>908</v>
      </c>
      <c r="R45" s="215">
        <v>1408</v>
      </c>
      <c r="S45" s="216">
        <v>1087</v>
      </c>
      <c r="T45" s="213">
        <v>234</v>
      </c>
      <c r="U45" s="217">
        <v>543</v>
      </c>
      <c r="V45" s="215">
        <v>804</v>
      </c>
      <c r="W45" s="216">
        <v>1471</v>
      </c>
      <c r="X45" s="213">
        <v>974</v>
      </c>
      <c r="Y45" s="217">
        <v>885</v>
      </c>
      <c r="Z45" s="215">
        <v>2710</v>
      </c>
      <c r="AA45" s="213">
        <v>2176</v>
      </c>
      <c r="AB45" s="200">
        <f t="shared" si="39"/>
        <v>15497</v>
      </c>
      <c r="AC45" s="221">
        <f t="shared" si="36"/>
        <v>14881</v>
      </c>
      <c r="AE45" s="175" t="s">
        <v>27</v>
      </c>
      <c r="BI45" s="212" t="s">
        <v>22</v>
      </c>
      <c r="BJ45" s="204">
        <f t="shared" ref="BJ45:CK45" si="45">B45/B64</f>
        <v>8.4248658941550758E-2</v>
      </c>
      <c r="BK45" s="205">
        <f t="shared" si="45"/>
        <v>3.7905407506452313E-2</v>
      </c>
      <c r="BL45" s="206">
        <f t="shared" si="45"/>
        <v>7.3689073689073695E-2</v>
      </c>
      <c r="BM45" s="207">
        <f t="shared" si="45"/>
        <v>6.3284518828451888E-2</v>
      </c>
      <c r="BN45" s="204">
        <f t="shared" si="45"/>
        <v>5.4560550349899178E-2</v>
      </c>
      <c r="BO45" s="205">
        <f t="shared" si="45"/>
        <v>6.1064718162839246E-2</v>
      </c>
      <c r="BP45" s="206">
        <f t="shared" si="45"/>
        <v>5.122845492238632E-2</v>
      </c>
      <c r="BQ45" s="207">
        <f t="shared" si="45"/>
        <v>4.0309456448261186E-2</v>
      </c>
      <c r="BR45" s="204">
        <f t="shared" si="45"/>
        <v>4.3337484433374845E-2</v>
      </c>
      <c r="BS45" s="205">
        <f t="shared" si="45"/>
        <v>9.7490902126029497E-2</v>
      </c>
      <c r="BT45" s="206">
        <f t="shared" si="45"/>
        <v>3.1048220909465588E-2</v>
      </c>
      <c r="BU45" s="204">
        <f t="shared" si="45"/>
        <v>8.070244672454617E-2</v>
      </c>
      <c r="BV45" s="208">
        <f t="shared" si="45"/>
        <v>5.719245148655866E-2</v>
      </c>
      <c r="BW45" s="209">
        <f t="shared" si="45"/>
        <v>6.8168954294608744E-2</v>
      </c>
      <c r="BX45" s="204">
        <f t="shared" si="45"/>
        <v>6.2146039417050519E-2</v>
      </c>
      <c r="BY45" s="205">
        <f t="shared" si="45"/>
        <v>6.8970755791872396E-2</v>
      </c>
      <c r="BZ45" s="206">
        <f t="shared" si="45"/>
        <v>6.9548036552235126E-2</v>
      </c>
      <c r="CA45" s="207">
        <f t="shared" si="45"/>
        <v>5.7412982622933505E-2</v>
      </c>
      <c r="CB45" s="204">
        <f t="shared" si="45"/>
        <v>4.3213296398891966E-2</v>
      </c>
      <c r="CC45" s="205">
        <f t="shared" si="45"/>
        <v>0.10440299942318784</v>
      </c>
      <c r="CD45" s="206">
        <f t="shared" si="45"/>
        <v>4.0558946678101199E-2</v>
      </c>
      <c r="CE45" s="207">
        <f t="shared" si="45"/>
        <v>6.9781783681214418E-2</v>
      </c>
      <c r="CF45" s="204">
        <f t="shared" si="45"/>
        <v>5.3305604203152362E-2</v>
      </c>
      <c r="CG45" s="205">
        <f t="shared" si="45"/>
        <v>9.2991488914573914E-2</v>
      </c>
      <c r="CH45" s="206">
        <f t="shared" si="45"/>
        <v>5.9773258635140498E-2</v>
      </c>
      <c r="CI45" s="204">
        <f t="shared" si="45"/>
        <v>4.9541242629146463E-2</v>
      </c>
      <c r="CJ45" s="210">
        <f t="shared" si="45"/>
        <v>6.098996028981743E-2</v>
      </c>
      <c r="CK45" s="211">
        <f t="shared" si="45"/>
        <v>5.8666067429905065E-2</v>
      </c>
    </row>
    <row r="46" spans="1:92" ht="14.25" thickTop="1" thickBot="1" x14ac:dyDescent="0.25">
      <c r="A46" s="202" t="s">
        <v>24</v>
      </c>
      <c r="B46" s="222">
        <v>3165</v>
      </c>
      <c r="C46" s="223">
        <v>1527</v>
      </c>
      <c r="D46" s="224">
        <v>1136</v>
      </c>
      <c r="E46" s="225">
        <v>722</v>
      </c>
      <c r="F46" s="222">
        <v>534</v>
      </c>
      <c r="G46" s="226">
        <v>309</v>
      </c>
      <c r="H46" s="224">
        <v>1553</v>
      </c>
      <c r="I46" s="225">
        <v>2116</v>
      </c>
      <c r="J46" s="222">
        <v>197</v>
      </c>
      <c r="K46" s="226">
        <v>560</v>
      </c>
      <c r="L46" s="224">
        <v>248</v>
      </c>
      <c r="M46" s="222">
        <v>1264</v>
      </c>
      <c r="N46" s="227">
        <v>1137</v>
      </c>
      <c r="O46" s="228">
        <v>2162</v>
      </c>
      <c r="P46" s="222">
        <v>818</v>
      </c>
      <c r="Q46" s="226">
        <v>804</v>
      </c>
      <c r="R46" s="224">
        <v>1403</v>
      </c>
      <c r="S46" s="225">
        <v>1034</v>
      </c>
      <c r="T46" s="222">
        <v>219</v>
      </c>
      <c r="U46" s="226">
        <v>411</v>
      </c>
      <c r="V46" s="224">
        <v>786</v>
      </c>
      <c r="W46" s="225">
        <v>1698</v>
      </c>
      <c r="X46" s="222">
        <v>922</v>
      </c>
      <c r="Y46" s="226">
        <v>783</v>
      </c>
      <c r="Z46" s="224">
        <v>2675</v>
      </c>
      <c r="AA46" s="222">
        <v>2029</v>
      </c>
      <c r="AB46" s="200">
        <f t="shared" si="39"/>
        <v>14793</v>
      </c>
      <c r="AC46" s="221">
        <f t="shared" si="36"/>
        <v>15419</v>
      </c>
      <c r="AE46" s="176" t="s">
        <v>2</v>
      </c>
      <c r="AF46" s="177" t="s">
        <v>3</v>
      </c>
      <c r="AG46" s="178"/>
      <c r="AH46" s="177" t="s">
        <v>4</v>
      </c>
      <c r="AI46" s="178"/>
      <c r="AJ46" s="177" t="s">
        <v>5</v>
      </c>
      <c r="AK46" s="178"/>
      <c r="AL46" s="177" t="s">
        <v>6</v>
      </c>
      <c r="AM46" s="178"/>
      <c r="AN46" s="177" t="s">
        <v>7</v>
      </c>
      <c r="AO46" s="178"/>
      <c r="AP46" s="177" t="s">
        <v>8</v>
      </c>
      <c r="AQ46" s="178"/>
      <c r="AR46" s="177" t="s">
        <v>9</v>
      </c>
      <c r="AS46" s="178"/>
      <c r="AT46" s="177" t="s">
        <v>10</v>
      </c>
      <c r="AU46" s="178"/>
      <c r="AV46" s="177" t="s">
        <v>11</v>
      </c>
      <c r="AW46" s="178"/>
      <c r="AX46" s="177" t="s">
        <v>12</v>
      </c>
      <c r="AY46" s="178"/>
      <c r="AZ46" s="177" t="s">
        <v>13</v>
      </c>
      <c r="BA46" s="178"/>
      <c r="BB46" s="177" t="s">
        <v>14</v>
      </c>
      <c r="BC46" s="178"/>
      <c r="BD46" s="177" t="s">
        <v>15</v>
      </c>
      <c r="BE46" s="178"/>
      <c r="BF46" s="179" t="s">
        <v>16</v>
      </c>
      <c r="BG46" s="180"/>
      <c r="BI46" s="202" t="s">
        <v>24</v>
      </c>
      <c r="BJ46" s="204">
        <f t="shared" ref="BJ46:CK46" si="46">B46/B64</f>
        <v>7.349696955623157E-2</v>
      </c>
      <c r="BK46" s="205">
        <f t="shared" si="46"/>
        <v>4.7482819739419757E-2</v>
      </c>
      <c r="BL46" s="206">
        <f t="shared" si="46"/>
        <v>6.5604065604065606E-2</v>
      </c>
      <c r="BM46" s="207">
        <f t="shared" si="46"/>
        <v>4.7201882845188288E-2</v>
      </c>
      <c r="BN46" s="204">
        <f t="shared" si="46"/>
        <v>6.333768236270905E-2</v>
      </c>
      <c r="BO46" s="205">
        <f t="shared" si="46"/>
        <v>5.3757828810020877E-2</v>
      </c>
      <c r="BP46" s="206">
        <f t="shared" si="46"/>
        <v>5.3215913374224717E-2</v>
      </c>
      <c r="BQ46" s="207">
        <f t="shared" si="46"/>
        <v>5.2978142760571841E-2</v>
      </c>
      <c r="BR46" s="204">
        <f t="shared" si="46"/>
        <v>4.9066002490660024E-2</v>
      </c>
      <c r="BS46" s="205">
        <f t="shared" si="46"/>
        <v>0.10725914575751772</v>
      </c>
      <c r="BT46" s="206">
        <f t="shared" si="46"/>
        <v>3.4070614095342767E-2</v>
      </c>
      <c r="BU46" s="204">
        <f t="shared" si="46"/>
        <v>8.3136016837674298E-2</v>
      </c>
      <c r="BV46" s="208">
        <f t="shared" si="46"/>
        <v>5.0605305323126223E-2</v>
      </c>
      <c r="BW46" s="209">
        <f t="shared" si="46"/>
        <v>7.6482241403707366E-2</v>
      </c>
      <c r="BX46" s="204">
        <f t="shared" si="46"/>
        <v>6.1768481461904404E-2</v>
      </c>
      <c r="BY46" s="205">
        <f t="shared" si="46"/>
        <v>6.1071021648309916E-2</v>
      </c>
      <c r="BZ46" s="206">
        <f t="shared" si="46"/>
        <v>6.9301061990614962E-2</v>
      </c>
      <c r="CA46" s="207">
        <f t="shared" si="46"/>
        <v>5.4613637564041619E-2</v>
      </c>
      <c r="CB46" s="204">
        <f t="shared" si="46"/>
        <v>4.044321329639889E-2</v>
      </c>
      <c r="CC46" s="205">
        <f t="shared" si="46"/>
        <v>7.9023264756777539E-2</v>
      </c>
      <c r="CD46" s="206">
        <f t="shared" si="46"/>
        <v>3.9650910558442214E-2</v>
      </c>
      <c r="CE46" s="207">
        <f t="shared" si="46"/>
        <v>8.0550284629981025E-2</v>
      </c>
      <c r="CF46" s="204">
        <f t="shared" si="46"/>
        <v>5.0459719789842379E-2</v>
      </c>
      <c r="CG46" s="205">
        <f t="shared" si="46"/>
        <v>8.2273825785436586E-2</v>
      </c>
      <c r="CH46" s="206">
        <f t="shared" si="46"/>
        <v>5.9001279280074113E-2</v>
      </c>
      <c r="CI46" s="204">
        <f t="shared" si="46"/>
        <v>4.6194476697857617E-2</v>
      </c>
      <c r="CJ46" s="210">
        <f t="shared" si="46"/>
        <v>5.8219299384866051E-2</v>
      </c>
      <c r="CK46" s="211">
        <f t="shared" si="46"/>
        <v>6.0787050178194087E-2</v>
      </c>
    </row>
    <row r="47" spans="1:92" ht="15" thickTop="1" thickBot="1" x14ac:dyDescent="0.3">
      <c r="A47" s="212" t="s">
        <v>28</v>
      </c>
      <c r="B47" s="213">
        <v>2631</v>
      </c>
      <c r="C47" s="214">
        <v>1656</v>
      </c>
      <c r="D47" s="215">
        <v>1044</v>
      </c>
      <c r="E47" s="216">
        <v>724</v>
      </c>
      <c r="F47" s="213">
        <v>494</v>
      </c>
      <c r="G47" s="217">
        <v>295</v>
      </c>
      <c r="H47" s="215">
        <v>1645</v>
      </c>
      <c r="I47" s="216">
        <v>1802</v>
      </c>
      <c r="J47" s="213">
        <v>175</v>
      </c>
      <c r="K47" s="217">
        <v>433</v>
      </c>
      <c r="L47" s="215">
        <v>288</v>
      </c>
      <c r="M47" s="213">
        <v>1018</v>
      </c>
      <c r="N47" s="218">
        <v>1192</v>
      </c>
      <c r="O47" s="219">
        <v>1853</v>
      </c>
      <c r="P47" s="213">
        <v>799</v>
      </c>
      <c r="Q47" s="217">
        <v>695</v>
      </c>
      <c r="R47" s="215">
        <v>1410</v>
      </c>
      <c r="S47" s="216">
        <v>819</v>
      </c>
      <c r="T47" s="213">
        <v>259</v>
      </c>
      <c r="U47" s="217">
        <v>326</v>
      </c>
      <c r="V47" s="215">
        <v>792</v>
      </c>
      <c r="W47" s="216">
        <v>1707</v>
      </c>
      <c r="X47" s="213">
        <v>941</v>
      </c>
      <c r="Y47" s="217">
        <v>637</v>
      </c>
      <c r="Z47" s="215">
        <v>2535</v>
      </c>
      <c r="AA47" s="213">
        <v>2595</v>
      </c>
      <c r="AB47" s="200">
        <f t="shared" si="39"/>
        <v>14205</v>
      </c>
      <c r="AC47" s="221">
        <f t="shared" si="36"/>
        <v>14560</v>
      </c>
      <c r="AE47" s="182"/>
      <c r="AF47" s="183" t="s">
        <v>17</v>
      </c>
      <c r="AG47" s="184" t="s">
        <v>18</v>
      </c>
      <c r="AH47" s="185" t="s">
        <v>17</v>
      </c>
      <c r="AI47" s="186" t="s">
        <v>18</v>
      </c>
      <c r="AJ47" s="183" t="s">
        <v>17</v>
      </c>
      <c r="AK47" s="184" t="s">
        <v>18</v>
      </c>
      <c r="AL47" s="185" t="s">
        <v>17</v>
      </c>
      <c r="AM47" s="186" t="s">
        <v>18</v>
      </c>
      <c r="AN47" s="183" t="s">
        <v>17</v>
      </c>
      <c r="AO47" s="184" t="s">
        <v>18</v>
      </c>
      <c r="AP47" s="185" t="s">
        <v>17</v>
      </c>
      <c r="AQ47" s="183" t="s">
        <v>18</v>
      </c>
      <c r="AR47" s="187" t="s">
        <v>17</v>
      </c>
      <c r="AS47" s="188" t="s">
        <v>18</v>
      </c>
      <c r="AT47" s="183" t="s">
        <v>17</v>
      </c>
      <c r="AU47" s="184" t="s">
        <v>18</v>
      </c>
      <c r="AV47" s="185" t="s">
        <v>17</v>
      </c>
      <c r="AW47" s="186" t="s">
        <v>18</v>
      </c>
      <c r="AX47" s="183" t="s">
        <v>17</v>
      </c>
      <c r="AY47" s="184" t="s">
        <v>18</v>
      </c>
      <c r="AZ47" s="185" t="s">
        <v>17</v>
      </c>
      <c r="BA47" s="186" t="s">
        <v>18</v>
      </c>
      <c r="BB47" s="183" t="s">
        <v>17</v>
      </c>
      <c r="BC47" s="184" t="s">
        <v>18</v>
      </c>
      <c r="BD47" s="185" t="s">
        <v>17</v>
      </c>
      <c r="BE47" s="183" t="s">
        <v>18</v>
      </c>
      <c r="BF47" s="189" t="s">
        <v>17</v>
      </c>
      <c r="BG47" s="190" t="s">
        <v>18</v>
      </c>
      <c r="BI47" s="212" t="s">
        <v>28</v>
      </c>
      <c r="BJ47" s="204">
        <f t="shared" ref="BJ47:CK47" si="47">B47/B64</f>
        <v>6.1096532986554583E-2</v>
      </c>
      <c r="BK47" s="205">
        <f t="shared" si="47"/>
        <v>5.1494138499331446E-2</v>
      </c>
      <c r="BL47" s="206">
        <f t="shared" si="47"/>
        <v>6.0291060291060294E-2</v>
      </c>
      <c r="BM47" s="207">
        <f t="shared" si="47"/>
        <v>4.73326359832636E-2</v>
      </c>
      <c r="BN47" s="204">
        <f t="shared" si="47"/>
        <v>5.8593286680109123E-2</v>
      </c>
      <c r="BO47" s="205">
        <f t="shared" si="47"/>
        <v>5.1322199025748083E-2</v>
      </c>
      <c r="BP47" s="206">
        <f t="shared" si="47"/>
        <v>5.6368433677140804E-2</v>
      </c>
      <c r="BQ47" s="207">
        <f t="shared" si="47"/>
        <v>4.5116546906687365E-2</v>
      </c>
      <c r="BR47" s="204">
        <f t="shared" si="47"/>
        <v>4.3586550435865505E-2</v>
      </c>
      <c r="BS47" s="205">
        <f t="shared" si="47"/>
        <v>8.2934303773223514E-2</v>
      </c>
      <c r="BT47" s="206">
        <f t="shared" si="47"/>
        <v>3.9565874433301278E-2</v>
      </c>
      <c r="BU47" s="204">
        <f t="shared" si="47"/>
        <v>6.6956064193633258E-2</v>
      </c>
      <c r="BV47" s="208">
        <f t="shared" si="47"/>
        <v>5.3053231262239632E-2</v>
      </c>
      <c r="BW47" s="209">
        <f t="shared" si="47"/>
        <v>6.5551153247488322E-2</v>
      </c>
      <c r="BX47" s="204">
        <f t="shared" si="47"/>
        <v>6.0333761232349167E-2</v>
      </c>
      <c r="BY47" s="205">
        <f t="shared" si="47"/>
        <v>5.2791492593999241E-2</v>
      </c>
      <c r="BZ47" s="206">
        <f t="shared" si="47"/>
        <v>6.9646826376883186E-2</v>
      </c>
      <c r="CA47" s="207">
        <f t="shared" si="47"/>
        <v>4.3257803834574553E-2</v>
      </c>
      <c r="CB47" s="204">
        <f t="shared" si="47"/>
        <v>4.7830101569713755E-2</v>
      </c>
      <c r="CC47" s="205">
        <f t="shared" si="47"/>
        <v>6.2680253797346666E-2</v>
      </c>
      <c r="CD47" s="206">
        <f t="shared" si="47"/>
        <v>3.9953589264995211E-2</v>
      </c>
      <c r="CE47" s="207">
        <f t="shared" si="47"/>
        <v>8.0977229601518028E-2</v>
      </c>
      <c r="CF47" s="204">
        <f t="shared" si="47"/>
        <v>5.1499562171628724E-2</v>
      </c>
      <c r="CG47" s="205">
        <f t="shared" si="47"/>
        <v>6.6932856992749812E-2</v>
      </c>
      <c r="CH47" s="206">
        <f t="shared" si="47"/>
        <v>5.5913361859808552E-2</v>
      </c>
      <c r="CI47" s="204">
        <f t="shared" si="47"/>
        <v>5.9080663889078615E-2</v>
      </c>
      <c r="CJ47" s="210">
        <f t="shared" si="47"/>
        <v>5.590516783357144E-2</v>
      </c>
      <c r="CK47" s="211">
        <f t="shared" si="47"/>
        <v>5.7400574005740057E-2</v>
      </c>
    </row>
    <row r="48" spans="1:92" ht="13.5" thickTop="1" x14ac:dyDescent="0.2">
      <c r="A48" s="202" t="s">
        <v>29</v>
      </c>
      <c r="B48" s="235">
        <v>2997</v>
      </c>
      <c r="C48" s="223">
        <v>1701</v>
      </c>
      <c r="D48" s="224">
        <v>1248</v>
      </c>
      <c r="E48" s="225">
        <v>675</v>
      </c>
      <c r="F48" s="222">
        <v>511</v>
      </c>
      <c r="G48" s="226">
        <v>264</v>
      </c>
      <c r="H48" s="224">
        <v>1834</v>
      </c>
      <c r="I48" s="225">
        <v>2147</v>
      </c>
      <c r="J48" s="222">
        <v>198</v>
      </c>
      <c r="K48" s="226">
        <v>367</v>
      </c>
      <c r="L48" s="224">
        <v>253</v>
      </c>
      <c r="M48" s="222">
        <v>1059</v>
      </c>
      <c r="N48" s="227">
        <v>1255</v>
      </c>
      <c r="O48" s="236">
        <v>1674</v>
      </c>
      <c r="P48" s="222">
        <v>854</v>
      </c>
      <c r="Q48" s="226">
        <v>653</v>
      </c>
      <c r="R48" s="224">
        <v>1413</v>
      </c>
      <c r="S48" s="225">
        <v>1012</v>
      </c>
      <c r="T48" s="222">
        <v>247</v>
      </c>
      <c r="U48" s="226">
        <v>272</v>
      </c>
      <c r="V48" s="224">
        <v>881</v>
      </c>
      <c r="W48" s="237">
        <v>1500</v>
      </c>
      <c r="X48" s="222">
        <v>947</v>
      </c>
      <c r="Y48" s="226">
        <v>472</v>
      </c>
      <c r="Z48" s="224">
        <v>2761</v>
      </c>
      <c r="AA48" s="222">
        <v>2237</v>
      </c>
      <c r="AB48" s="200">
        <f t="shared" si="39"/>
        <v>15399</v>
      </c>
      <c r="AC48" s="221">
        <f t="shared" si="36"/>
        <v>14033</v>
      </c>
      <c r="AE48" s="202" t="str">
        <f>$AE$17</f>
        <v>17:00 - 17:59</v>
      </c>
      <c r="AF48" s="193">
        <f t="shared" ref="AF48:AO50" si="48">SUMIF($A$9:$A$32,$AE48,B$40:B$63)</f>
        <v>2512</v>
      </c>
      <c r="AG48" s="194">
        <f t="shared" si="48"/>
        <v>3086</v>
      </c>
      <c r="AH48" s="195">
        <f t="shared" si="48"/>
        <v>1319</v>
      </c>
      <c r="AI48" s="196">
        <f t="shared" si="48"/>
        <v>1282</v>
      </c>
      <c r="AJ48" s="193">
        <f t="shared" si="48"/>
        <v>781</v>
      </c>
      <c r="AK48" s="197">
        <f t="shared" si="48"/>
        <v>540</v>
      </c>
      <c r="AL48" s="195">
        <f t="shared" si="48"/>
        <v>2449</v>
      </c>
      <c r="AM48" s="196">
        <f t="shared" si="48"/>
        <v>3411</v>
      </c>
      <c r="AN48" s="193">
        <f t="shared" si="48"/>
        <v>439</v>
      </c>
      <c r="AO48" s="197">
        <f t="shared" si="48"/>
        <v>312</v>
      </c>
      <c r="AP48" s="195">
        <f t="shared" ref="AP48:AY50" si="49">SUMIF($A$9:$A$32,$AE48,L$40:L$63)</f>
        <v>816</v>
      </c>
      <c r="AQ48" s="193">
        <f t="shared" si="49"/>
        <v>832</v>
      </c>
      <c r="AR48" s="198">
        <f t="shared" si="49"/>
        <v>1918</v>
      </c>
      <c r="AS48" s="199">
        <f t="shared" si="49"/>
        <v>1628</v>
      </c>
      <c r="AT48" s="193">
        <f t="shared" si="49"/>
        <v>973</v>
      </c>
      <c r="AU48" s="197">
        <f t="shared" si="49"/>
        <v>902</v>
      </c>
      <c r="AV48" s="195">
        <f t="shared" si="49"/>
        <v>1203</v>
      </c>
      <c r="AW48" s="196">
        <f t="shared" si="49"/>
        <v>1463</v>
      </c>
      <c r="AX48" s="193">
        <f t="shared" si="49"/>
        <v>534</v>
      </c>
      <c r="AY48" s="197">
        <f t="shared" si="49"/>
        <v>261</v>
      </c>
      <c r="AZ48" s="195">
        <f t="shared" ref="AZ48:BE50" si="50">SUMIF($A$9:$A$32,$AE48,V$40:V$63)</f>
        <v>1741</v>
      </c>
      <c r="BA48" s="196">
        <f t="shared" si="50"/>
        <v>1227</v>
      </c>
      <c r="BB48" s="193">
        <f t="shared" si="50"/>
        <v>1811</v>
      </c>
      <c r="BC48" s="197">
        <f t="shared" si="50"/>
        <v>520</v>
      </c>
      <c r="BD48" s="195">
        <f t="shared" si="50"/>
        <v>3843</v>
      </c>
      <c r="BE48" s="193">
        <f t="shared" si="50"/>
        <v>3407</v>
      </c>
      <c r="BF48" s="200">
        <f>AF48+AH48+AJ48+AL48+AN48+AP48+AR48+AT48+AV48+AX48+AZ48+BB48+BD48</f>
        <v>20339</v>
      </c>
      <c r="BG48" s="201">
        <f>AG48+AI48+AK48+AM48+AO48+AQ48+AS48+AU48+AW48+AY48+BA48+BC48+BE48</f>
        <v>18871</v>
      </c>
      <c r="BI48" s="202" t="s">
        <v>29</v>
      </c>
      <c r="BJ48" s="204">
        <f t="shared" ref="BJ48:CK48" si="51">B48/B64</f>
        <v>6.9595708612962409E-2</v>
      </c>
      <c r="BK48" s="205">
        <f t="shared" si="51"/>
        <v>5.2893435741161107E-2</v>
      </c>
      <c r="BL48" s="206">
        <f t="shared" si="51"/>
        <v>7.2072072072072071E-2</v>
      </c>
      <c r="BM48" s="207">
        <f t="shared" si="51"/>
        <v>4.4129184100418412E-2</v>
      </c>
      <c r="BN48" s="204">
        <f t="shared" si="51"/>
        <v>6.0609654845214092E-2</v>
      </c>
      <c r="BO48" s="205">
        <f t="shared" si="51"/>
        <v>4.5929018789144051E-2</v>
      </c>
      <c r="BP48" s="206">
        <f t="shared" si="51"/>
        <v>6.2844806908131448E-2</v>
      </c>
      <c r="BQ48" s="207">
        <f t="shared" si="51"/>
        <v>5.3754287574171902E-2</v>
      </c>
      <c r="BR48" s="204">
        <f t="shared" si="51"/>
        <v>4.9315068493150684E-2</v>
      </c>
      <c r="BS48" s="205">
        <f t="shared" si="51"/>
        <v>7.0293047308944645E-2</v>
      </c>
      <c r="BT48" s="206">
        <f t="shared" si="51"/>
        <v>3.475752163758758E-2</v>
      </c>
      <c r="BU48" s="204">
        <f t="shared" si="51"/>
        <v>6.9652722967640093E-2</v>
      </c>
      <c r="BV48" s="208">
        <f t="shared" si="51"/>
        <v>5.5857219156133169E-2</v>
      </c>
      <c r="BW48" s="209">
        <f t="shared" si="51"/>
        <v>5.9218904768642985E-2</v>
      </c>
      <c r="BX48" s="204">
        <f t="shared" si="51"/>
        <v>6.4486898738956425E-2</v>
      </c>
      <c r="BY48" s="205">
        <f t="shared" si="51"/>
        <v>4.9601215343714394E-2</v>
      </c>
      <c r="BZ48" s="206">
        <f t="shared" si="51"/>
        <v>6.9795011113855276E-2</v>
      </c>
      <c r="CA48" s="207">
        <f t="shared" si="51"/>
        <v>5.3451645275444992E-2</v>
      </c>
      <c r="CB48" s="204">
        <f t="shared" si="51"/>
        <v>4.5614035087719301E-2</v>
      </c>
      <c r="CC48" s="205">
        <f t="shared" si="51"/>
        <v>5.2297635070178809E-2</v>
      </c>
      <c r="CD48" s="206">
        <f t="shared" si="51"/>
        <v>4.4443323412197949E-2</v>
      </c>
      <c r="CE48" s="207">
        <f t="shared" si="51"/>
        <v>7.1157495256166978E-2</v>
      </c>
      <c r="CF48" s="204">
        <f t="shared" si="51"/>
        <v>5.1827933450087564E-2</v>
      </c>
      <c r="CG48" s="205">
        <f t="shared" si="51"/>
        <v>4.9595460754439422E-2</v>
      </c>
      <c r="CH48" s="206">
        <f t="shared" si="51"/>
        <v>6.0898142838237239E-2</v>
      </c>
      <c r="CI48" s="204">
        <f t="shared" si="51"/>
        <v>5.0930036655055438E-2</v>
      </c>
      <c r="CJ48" s="210">
        <f t="shared" si="51"/>
        <v>6.0604271697934989E-2</v>
      </c>
      <c r="CK48" s="211">
        <f t="shared" si="51"/>
        <v>5.5322957075724606E-2</v>
      </c>
    </row>
    <row r="49" spans="1:89" x14ac:dyDescent="0.2">
      <c r="A49" s="212" t="s">
        <v>31</v>
      </c>
      <c r="B49" s="238">
        <v>3384</v>
      </c>
      <c r="C49" s="214">
        <v>2036</v>
      </c>
      <c r="D49" s="215">
        <v>1468</v>
      </c>
      <c r="E49" s="216">
        <v>859</v>
      </c>
      <c r="F49" s="213">
        <v>727</v>
      </c>
      <c r="G49" s="217">
        <v>296</v>
      </c>
      <c r="H49" s="215">
        <v>2146</v>
      </c>
      <c r="I49" s="216">
        <v>2177</v>
      </c>
      <c r="J49" s="213">
        <v>306</v>
      </c>
      <c r="K49" s="214">
        <v>393</v>
      </c>
      <c r="L49" s="215">
        <v>502</v>
      </c>
      <c r="M49" s="213">
        <v>1436</v>
      </c>
      <c r="N49" s="218">
        <v>1427</v>
      </c>
      <c r="O49" s="239">
        <v>2210</v>
      </c>
      <c r="P49" s="213">
        <v>990</v>
      </c>
      <c r="Q49" s="214">
        <v>831</v>
      </c>
      <c r="R49" s="215">
        <v>1586</v>
      </c>
      <c r="S49" s="216">
        <v>1182</v>
      </c>
      <c r="T49" s="224">
        <v>371</v>
      </c>
      <c r="U49" s="213">
        <v>290</v>
      </c>
      <c r="V49" s="215">
        <v>1199</v>
      </c>
      <c r="W49" s="240">
        <v>1845</v>
      </c>
      <c r="X49" s="213">
        <v>1231</v>
      </c>
      <c r="Y49" s="217">
        <v>623</v>
      </c>
      <c r="Z49" s="215">
        <v>3067</v>
      </c>
      <c r="AA49" s="213">
        <v>3002</v>
      </c>
      <c r="AB49" s="200">
        <f t="shared" si="39"/>
        <v>18404</v>
      </c>
      <c r="AC49" s="221">
        <f t="shared" si="36"/>
        <v>17180</v>
      </c>
      <c r="AE49" s="212" t="str">
        <f>$AE$18</f>
        <v>18:00 - 18:59</v>
      </c>
      <c r="AF49" s="193">
        <f t="shared" si="48"/>
        <v>2438</v>
      </c>
      <c r="AG49" s="214">
        <f t="shared" si="48"/>
        <v>3029</v>
      </c>
      <c r="AH49" s="215">
        <f t="shared" si="48"/>
        <v>1006</v>
      </c>
      <c r="AI49" s="216">
        <f t="shared" si="48"/>
        <v>1294</v>
      </c>
      <c r="AJ49" s="213">
        <f t="shared" si="48"/>
        <v>656</v>
      </c>
      <c r="AK49" s="217">
        <f t="shared" si="48"/>
        <v>441</v>
      </c>
      <c r="AL49" s="215">
        <f t="shared" si="48"/>
        <v>2326</v>
      </c>
      <c r="AM49" s="216">
        <f t="shared" si="48"/>
        <v>3313</v>
      </c>
      <c r="AN49" s="213">
        <f t="shared" si="48"/>
        <v>365</v>
      </c>
      <c r="AO49" s="217">
        <f t="shared" si="48"/>
        <v>219</v>
      </c>
      <c r="AP49" s="215">
        <f t="shared" si="49"/>
        <v>779</v>
      </c>
      <c r="AQ49" s="213">
        <f t="shared" si="49"/>
        <v>917</v>
      </c>
      <c r="AR49" s="218">
        <f t="shared" si="49"/>
        <v>1885</v>
      </c>
      <c r="AS49" s="219">
        <f t="shared" si="49"/>
        <v>2142</v>
      </c>
      <c r="AT49" s="213">
        <f t="shared" si="49"/>
        <v>845</v>
      </c>
      <c r="AU49" s="217">
        <f t="shared" si="49"/>
        <v>1182</v>
      </c>
      <c r="AV49" s="215">
        <f t="shared" si="49"/>
        <v>1231</v>
      </c>
      <c r="AW49" s="216">
        <f t="shared" si="49"/>
        <v>1724</v>
      </c>
      <c r="AX49" s="213">
        <f t="shared" si="49"/>
        <v>378</v>
      </c>
      <c r="AY49" s="217">
        <f t="shared" si="49"/>
        <v>299</v>
      </c>
      <c r="AZ49" s="215">
        <f t="shared" si="50"/>
        <v>1529</v>
      </c>
      <c r="BA49" s="216">
        <f t="shared" si="50"/>
        <v>1281</v>
      </c>
      <c r="BB49" s="213">
        <f t="shared" si="50"/>
        <v>1559</v>
      </c>
      <c r="BC49" s="217">
        <f t="shared" si="50"/>
        <v>649</v>
      </c>
      <c r="BD49" s="215">
        <f t="shared" si="50"/>
        <v>3213</v>
      </c>
      <c r="BE49" s="213">
        <f t="shared" si="50"/>
        <v>4069</v>
      </c>
      <c r="BF49" s="220">
        <f>SUM(AF49,AH49,AJ49,AL49,AN49,AP49,AR49,AT49,AV49,AX49,AZ49,BB49,BD49)</f>
        <v>18210</v>
      </c>
      <c r="BG49" s="221">
        <f>SUM(AG49,AI49,AK49,AM49,AO49,AQ49,AS49,AU49,AW49,AY49,BA49,BC49,BE49)</f>
        <v>20559</v>
      </c>
      <c r="BI49" s="212" t="s">
        <v>31</v>
      </c>
      <c r="BJ49" s="204">
        <f t="shared" ref="BJ49:CK49" si="52">B49/B64</f>
        <v>7.8582541857278865E-2</v>
      </c>
      <c r="BK49" s="205">
        <f t="shared" si="52"/>
        <v>6.3310426319226343E-2</v>
      </c>
      <c r="BL49" s="206">
        <f t="shared" si="52"/>
        <v>8.4777084777084774E-2</v>
      </c>
      <c r="BM49" s="207">
        <f t="shared" si="52"/>
        <v>5.6158472803347279E-2</v>
      </c>
      <c r="BN49" s="204">
        <f t="shared" si="52"/>
        <v>8.622939153125371E-2</v>
      </c>
      <c r="BO49" s="205">
        <f t="shared" si="52"/>
        <v>5.1496172581767571E-2</v>
      </c>
      <c r="BP49" s="206">
        <f t="shared" si="52"/>
        <v>7.3535962718020764E-2</v>
      </c>
      <c r="BQ49" s="207">
        <f t="shared" si="52"/>
        <v>5.4505395458300993E-2</v>
      </c>
      <c r="BR49" s="204">
        <f t="shared" si="52"/>
        <v>7.6214196762141972E-2</v>
      </c>
      <c r="BS49" s="205">
        <f t="shared" si="52"/>
        <v>7.5272936219115114E-2</v>
      </c>
      <c r="BT49" s="206">
        <f t="shared" si="52"/>
        <v>6.8965517241379309E-2</v>
      </c>
      <c r="BU49" s="204">
        <f t="shared" si="52"/>
        <v>9.4448829255459096E-2</v>
      </c>
      <c r="BV49" s="208">
        <f t="shared" si="52"/>
        <v>6.3512551183906002E-2</v>
      </c>
      <c r="BW49" s="209">
        <f t="shared" si="52"/>
        <v>7.8180274515353046E-2</v>
      </c>
      <c r="BX49" s="204">
        <f t="shared" si="52"/>
        <v>7.4756475118930757E-2</v>
      </c>
      <c r="BY49" s="205">
        <f t="shared" si="52"/>
        <v>6.3121914166350171E-2</v>
      </c>
      <c r="BZ49" s="206">
        <f t="shared" si="52"/>
        <v>7.834033094591257E-2</v>
      </c>
      <c r="CA49" s="207">
        <f t="shared" si="52"/>
        <v>6.2430676596418953E-2</v>
      </c>
      <c r="CB49" s="204">
        <f t="shared" si="52"/>
        <v>6.8513388734995379E-2</v>
      </c>
      <c r="CC49" s="205">
        <f t="shared" si="52"/>
        <v>5.5758507979234762E-2</v>
      </c>
      <c r="CD49" s="206">
        <f t="shared" si="52"/>
        <v>6.0485294859506634E-2</v>
      </c>
      <c r="CE49" s="207">
        <f t="shared" si="52"/>
        <v>8.752371916508539E-2</v>
      </c>
      <c r="CF49" s="204">
        <f t="shared" si="52"/>
        <v>6.7370840630472856E-2</v>
      </c>
      <c r="CG49" s="205">
        <f t="shared" si="52"/>
        <v>6.5461805190711361E-2</v>
      </c>
      <c r="CH49" s="206">
        <f t="shared" si="52"/>
        <v>6.7647448056817674E-2</v>
      </c>
      <c r="CI49" s="204">
        <f t="shared" si="52"/>
        <v>6.8346879766864738E-2</v>
      </c>
      <c r="CJ49" s="210">
        <f t="shared" si="52"/>
        <v>7.2430743316370907E-2</v>
      </c>
      <c r="CK49" s="211">
        <f t="shared" si="52"/>
        <v>6.7729523449080647E-2</v>
      </c>
    </row>
    <row r="50" spans="1:89" ht="13.5" thickBot="1" x14ac:dyDescent="0.25">
      <c r="A50" s="202" t="s">
        <v>33</v>
      </c>
      <c r="B50" s="235">
        <v>2716</v>
      </c>
      <c r="C50" s="223">
        <v>1960</v>
      </c>
      <c r="D50" s="224">
        <v>1143</v>
      </c>
      <c r="E50" s="225">
        <v>847</v>
      </c>
      <c r="F50" s="222">
        <v>510</v>
      </c>
      <c r="G50" s="226">
        <v>361</v>
      </c>
      <c r="H50" s="224">
        <v>2075</v>
      </c>
      <c r="I50" s="225">
        <v>3081</v>
      </c>
      <c r="J50" s="222">
        <v>244</v>
      </c>
      <c r="K50" s="223">
        <v>375</v>
      </c>
      <c r="L50" s="224">
        <v>481</v>
      </c>
      <c r="M50" s="222">
        <v>1511</v>
      </c>
      <c r="N50" s="227">
        <v>1425</v>
      </c>
      <c r="O50" s="236">
        <v>2295</v>
      </c>
      <c r="P50" s="222">
        <v>997</v>
      </c>
      <c r="Q50" s="223">
        <v>800</v>
      </c>
      <c r="R50" s="224">
        <v>1572</v>
      </c>
      <c r="S50" s="225">
        <v>1198</v>
      </c>
      <c r="T50" s="222">
        <v>430</v>
      </c>
      <c r="U50" s="226">
        <v>307</v>
      </c>
      <c r="V50" s="224">
        <v>1161</v>
      </c>
      <c r="W50" s="237">
        <v>1630</v>
      </c>
      <c r="X50" s="222">
        <v>1147</v>
      </c>
      <c r="Y50" s="226">
        <v>537</v>
      </c>
      <c r="Z50" s="224">
        <v>2992</v>
      </c>
      <c r="AA50" s="222">
        <v>2728</v>
      </c>
      <c r="AB50" s="200">
        <f t="shared" si="39"/>
        <v>16893</v>
      </c>
      <c r="AC50" s="221">
        <f t="shared" si="36"/>
        <v>17630</v>
      </c>
      <c r="AE50" s="202" t="str">
        <f>$AE$19</f>
        <v>19:00 - 19:59</v>
      </c>
      <c r="AF50" s="193">
        <f t="shared" si="48"/>
        <v>2289</v>
      </c>
      <c r="AG50" s="223">
        <f t="shared" si="48"/>
        <v>2820</v>
      </c>
      <c r="AH50" s="224">
        <f t="shared" si="48"/>
        <v>838</v>
      </c>
      <c r="AI50" s="225">
        <f t="shared" si="48"/>
        <v>1389</v>
      </c>
      <c r="AJ50" s="222">
        <f t="shared" si="48"/>
        <v>463</v>
      </c>
      <c r="AK50" s="226">
        <f t="shared" si="48"/>
        <v>499</v>
      </c>
      <c r="AL50" s="224">
        <f t="shared" si="48"/>
        <v>1815</v>
      </c>
      <c r="AM50" s="225">
        <f t="shared" si="48"/>
        <v>3538</v>
      </c>
      <c r="AN50" s="222">
        <f t="shared" si="48"/>
        <v>269</v>
      </c>
      <c r="AO50" s="226">
        <f t="shared" si="48"/>
        <v>189</v>
      </c>
      <c r="AP50" s="224">
        <f t="shared" si="49"/>
        <v>592</v>
      </c>
      <c r="AQ50" s="222">
        <f t="shared" si="49"/>
        <v>673</v>
      </c>
      <c r="AR50" s="227">
        <f t="shared" si="49"/>
        <v>1483</v>
      </c>
      <c r="AS50" s="228">
        <f t="shared" si="49"/>
        <v>1565</v>
      </c>
      <c r="AT50" s="222">
        <f t="shared" si="49"/>
        <v>645</v>
      </c>
      <c r="AU50" s="226">
        <f t="shared" si="49"/>
        <v>923</v>
      </c>
      <c r="AV50" s="224">
        <f t="shared" si="49"/>
        <v>992</v>
      </c>
      <c r="AW50" s="225">
        <f t="shared" si="49"/>
        <v>1536</v>
      </c>
      <c r="AX50" s="222">
        <f t="shared" si="49"/>
        <v>255</v>
      </c>
      <c r="AY50" s="226">
        <f t="shared" si="49"/>
        <v>231</v>
      </c>
      <c r="AZ50" s="224">
        <f t="shared" si="50"/>
        <v>1564</v>
      </c>
      <c r="BA50" s="225">
        <f t="shared" si="50"/>
        <v>997</v>
      </c>
      <c r="BB50" s="222">
        <f t="shared" si="50"/>
        <v>1138</v>
      </c>
      <c r="BC50" s="226">
        <f t="shared" si="50"/>
        <v>550</v>
      </c>
      <c r="BD50" s="224">
        <f t="shared" si="50"/>
        <v>2787</v>
      </c>
      <c r="BE50" s="222">
        <f t="shared" si="50"/>
        <v>3533</v>
      </c>
      <c r="BF50" s="220">
        <f>SUM(AF50,AH50,AJ50,AL50,AN50,AP50,AR50,AT50,AV50,AX50,AZ50,BB50,BD50)</f>
        <v>15130</v>
      </c>
      <c r="BG50" s="221">
        <f>SUM(AG50,AI50,AK50,AM50,AO50,AQ50,AS50,AU50,AW50,AY50,BA50,BC50,BE50)</f>
        <v>18443</v>
      </c>
      <c r="BI50" s="202" t="s">
        <v>33</v>
      </c>
      <c r="BJ50" s="204">
        <f t="shared" ref="BJ50:CK50" si="53">B50/B64</f>
        <v>6.3070385249518149E-2</v>
      </c>
      <c r="BK50" s="205">
        <f t="shared" si="53"/>
        <v>6.0947168755247368E-2</v>
      </c>
      <c r="BL50" s="206">
        <f t="shared" si="53"/>
        <v>6.6008316008316012E-2</v>
      </c>
      <c r="BM50" s="207">
        <f t="shared" si="53"/>
        <v>5.5373953974895397E-2</v>
      </c>
      <c r="BN50" s="204">
        <f t="shared" si="53"/>
        <v>6.0491044953149095E-2</v>
      </c>
      <c r="BO50" s="205">
        <f t="shared" si="53"/>
        <v>6.2804453723034101E-2</v>
      </c>
      <c r="BP50" s="206">
        <f t="shared" si="53"/>
        <v>7.1103039440770316E-2</v>
      </c>
      <c r="BQ50" s="207">
        <f t="shared" si="53"/>
        <v>7.7138779700057586E-2</v>
      </c>
      <c r="BR50" s="204">
        <f t="shared" si="53"/>
        <v>6.0772104607721047E-2</v>
      </c>
      <c r="BS50" s="205">
        <f t="shared" si="53"/>
        <v>7.1825320819766322E-2</v>
      </c>
      <c r="BT50" s="206">
        <f t="shared" si="53"/>
        <v>6.6080505563951092E-2</v>
      </c>
      <c r="BU50" s="204">
        <f t="shared" si="53"/>
        <v>9.9381741646935015E-2</v>
      </c>
      <c r="BV50" s="208">
        <f t="shared" si="53"/>
        <v>6.3423535695210961E-2</v>
      </c>
      <c r="BW50" s="209">
        <f t="shared" si="53"/>
        <v>8.1187208150558937E-2</v>
      </c>
      <c r="BX50" s="204">
        <f t="shared" si="53"/>
        <v>7.528505625613531E-2</v>
      </c>
      <c r="BY50" s="205">
        <f t="shared" si="53"/>
        <v>6.0767185719711354E-2</v>
      </c>
      <c r="BZ50" s="206">
        <f t="shared" si="53"/>
        <v>7.7648802173376136E-2</v>
      </c>
      <c r="CA50" s="207">
        <f t="shared" si="53"/>
        <v>6.3275761897216495E-2</v>
      </c>
      <c r="CB50" s="204">
        <f t="shared" si="53"/>
        <v>7.9409048938134816E-2</v>
      </c>
      <c r="CC50" s="205">
        <f t="shared" si="53"/>
        <v>5.9027110171120938E-2</v>
      </c>
      <c r="CD50" s="206">
        <f t="shared" si="53"/>
        <v>5.8568329718004339E-2</v>
      </c>
      <c r="CE50" s="207">
        <f t="shared" si="53"/>
        <v>7.7324478178368128E-2</v>
      </c>
      <c r="CF50" s="204">
        <f t="shared" si="53"/>
        <v>6.2773642732049037E-2</v>
      </c>
      <c r="CG50" s="205">
        <f t="shared" si="53"/>
        <v>5.642534412104655E-2</v>
      </c>
      <c r="CH50" s="206">
        <f t="shared" si="53"/>
        <v>6.5993206581675415E-2</v>
      </c>
      <c r="CI50" s="204">
        <f t="shared" si="53"/>
        <v>6.2108690207863762E-2</v>
      </c>
      <c r="CJ50" s="210">
        <f t="shared" si="53"/>
        <v>6.6484054925203956E-2</v>
      </c>
      <c r="CK50" s="211">
        <f t="shared" si="53"/>
        <v>6.9503579651181133E-2</v>
      </c>
    </row>
    <row r="51" spans="1:89" ht="14.25" thickTop="1" thickBot="1" x14ac:dyDescent="0.25">
      <c r="A51" s="212" t="s">
        <v>35</v>
      </c>
      <c r="B51" s="238">
        <v>2327</v>
      </c>
      <c r="C51" s="214">
        <v>2179</v>
      </c>
      <c r="D51" s="215">
        <v>1009</v>
      </c>
      <c r="E51" s="216">
        <v>1062</v>
      </c>
      <c r="F51" s="213">
        <v>509</v>
      </c>
      <c r="G51" s="217">
        <v>356</v>
      </c>
      <c r="H51" s="215">
        <v>2144</v>
      </c>
      <c r="I51" s="216">
        <v>2764</v>
      </c>
      <c r="J51" s="213">
        <v>263</v>
      </c>
      <c r="K51" s="214">
        <v>356</v>
      </c>
      <c r="L51" s="215">
        <v>485</v>
      </c>
      <c r="M51" s="213">
        <v>1033</v>
      </c>
      <c r="N51" s="218">
        <v>1595</v>
      </c>
      <c r="O51" s="239">
        <v>1701</v>
      </c>
      <c r="P51" s="213">
        <v>990</v>
      </c>
      <c r="Q51" s="214">
        <v>769</v>
      </c>
      <c r="R51" s="215">
        <v>1381</v>
      </c>
      <c r="S51" s="216">
        <v>1160</v>
      </c>
      <c r="T51" s="213">
        <v>399</v>
      </c>
      <c r="U51" s="217">
        <v>269</v>
      </c>
      <c r="V51" s="215">
        <v>1339</v>
      </c>
      <c r="W51" s="240">
        <v>1320</v>
      </c>
      <c r="X51" s="213">
        <v>1129</v>
      </c>
      <c r="Y51" s="217">
        <v>584</v>
      </c>
      <c r="Z51" s="215">
        <v>2989</v>
      </c>
      <c r="AA51" s="213">
        <v>3153</v>
      </c>
      <c r="AB51" s="200">
        <f t="shared" si="39"/>
        <v>16559</v>
      </c>
      <c r="AC51" s="221">
        <f t="shared" si="36"/>
        <v>16706</v>
      </c>
      <c r="AE51" s="229" t="s">
        <v>26</v>
      </c>
      <c r="AF51" s="230">
        <f t="shared" ref="AF51:BG51" si="54">SUM(AF48:AF50)</f>
        <v>7239</v>
      </c>
      <c r="AG51" s="231">
        <f t="shared" si="54"/>
        <v>8935</v>
      </c>
      <c r="AH51" s="230">
        <f t="shared" si="54"/>
        <v>3163</v>
      </c>
      <c r="AI51" s="231">
        <f t="shared" si="54"/>
        <v>3965</v>
      </c>
      <c r="AJ51" s="230">
        <f t="shared" si="54"/>
        <v>1900</v>
      </c>
      <c r="AK51" s="231">
        <f t="shared" si="54"/>
        <v>1480</v>
      </c>
      <c r="AL51" s="230">
        <f t="shared" si="54"/>
        <v>6590</v>
      </c>
      <c r="AM51" s="231">
        <f t="shared" si="54"/>
        <v>10262</v>
      </c>
      <c r="AN51" s="230">
        <f t="shared" si="54"/>
        <v>1073</v>
      </c>
      <c r="AO51" s="231">
        <f t="shared" si="54"/>
        <v>720</v>
      </c>
      <c r="AP51" s="230">
        <f t="shared" si="54"/>
        <v>2187</v>
      </c>
      <c r="AQ51" s="231">
        <f t="shared" si="54"/>
        <v>2422</v>
      </c>
      <c r="AR51" s="230">
        <f t="shared" si="54"/>
        <v>5286</v>
      </c>
      <c r="AS51" s="231">
        <f t="shared" si="54"/>
        <v>5335</v>
      </c>
      <c r="AT51" s="230">
        <f t="shared" si="54"/>
        <v>2463</v>
      </c>
      <c r="AU51" s="231">
        <f t="shared" si="54"/>
        <v>3007</v>
      </c>
      <c r="AV51" s="230">
        <f t="shared" si="54"/>
        <v>3426</v>
      </c>
      <c r="AW51" s="231">
        <f t="shared" si="54"/>
        <v>4723</v>
      </c>
      <c r="AX51" s="230">
        <f t="shared" si="54"/>
        <v>1167</v>
      </c>
      <c r="AY51" s="231">
        <f t="shared" si="54"/>
        <v>791</v>
      </c>
      <c r="AZ51" s="230">
        <f t="shared" si="54"/>
        <v>4834</v>
      </c>
      <c r="BA51" s="231">
        <f t="shared" si="54"/>
        <v>3505</v>
      </c>
      <c r="BB51" s="230">
        <f t="shared" si="54"/>
        <v>4508</v>
      </c>
      <c r="BC51" s="231">
        <f t="shared" si="54"/>
        <v>1719</v>
      </c>
      <c r="BD51" s="230">
        <f t="shared" si="54"/>
        <v>9843</v>
      </c>
      <c r="BE51" s="231">
        <f t="shared" si="54"/>
        <v>11009</v>
      </c>
      <c r="BF51" s="232">
        <f t="shared" si="54"/>
        <v>53679</v>
      </c>
      <c r="BG51" s="233">
        <f t="shared" si="54"/>
        <v>57873</v>
      </c>
      <c r="BI51" s="212" t="s">
        <v>35</v>
      </c>
      <c r="BJ51" s="204">
        <f t="shared" ref="BJ51:CK51" si="55">B51/B64</f>
        <v>5.4037108422543716E-2</v>
      </c>
      <c r="BK51" s="205">
        <f t="shared" si="55"/>
        <v>6.7757081998818372E-2</v>
      </c>
      <c r="BL51" s="206">
        <f t="shared" si="55"/>
        <v>5.8269808269808272E-2</v>
      </c>
      <c r="BM51" s="207">
        <f t="shared" si="55"/>
        <v>6.9429916317991627E-2</v>
      </c>
      <c r="BN51" s="204">
        <f t="shared" si="55"/>
        <v>6.0372435061084091E-2</v>
      </c>
      <c r="BO51" s="205">
        <f t="shared" si="55"/>
        <v>6.1934585942936674E-2</v>
      </c>
      <c r="BP51" s="206">
        <f t="shared" si="55"/>
        <v>7.3467429667957371E-2</v>
      </c>
      <c r="BQ51" s="207">
        <f t="shared" si="55"/>
        <v>6.9202073057760202E-2</v>
      </c>
      <c r="BR51" s="204">
        <f t="shared" si="55"/>
        <v>6.5504358655043587E-2</v>
      </c>
      <c r="BS51" s="205">
        <f t="shared" si="55"/>
        <v>6.8186171231564841E-2</v>
      </c>
      <c r="BT51" s="206">
        <f t="shared" si="55"/>
        <v>6.6630031597746942E-2</v>
      </c>
      <c r="BU51" s="204">
        <f t="shared" si="55"/>
        <v>6.7942646671928439E-2</v>
      </c>
      <c r="BV51" s="208">
        <f t="shared" si="55"/>
        <v>7.0989852234288761E-2</v>
      </c>
      <c r="BW51" s="209">
        <f t="shared" si="55"/>
        <v>6.0174048393943684E-2</v>
      </c>
      <c r="BX51" s="204">
        <f t="shared" si="55"/>
        <v>7.4756475118930757E-2</v>
      </c>
      <c r="BY51" s="205">
        <f t="shared" si="55"/>
        <v>5.8412457273072538E-2</v>
      </c>
      <c r="BZ51" s="206">
        <f t="shared" si="55"/>
        <v>6.8214373919486287E-2</v>
      </c>
      <c r="CA51" s="207">
        <f t="shared" si="55"/>
        <v>6.126868430782232E-2</v>
      </c>
      <c r="CB51" s="204">
        <f t="shared" si="55"/>
        <v>7.3684210526315783E-2</v>
      </c>
      <c r="CC51" s="205">
        <f t="shared" si="55"/>
        <v>5.1720822918669487E-2</v>
      </c>
      <c r="CD51" s="206">
        <f t="shared" si="55"/>
        <v>6.7547798012409829E-2</v>
      </c>
      <c r="CE51" s="207">
        <f t="shared" si="55"/>
        <v>6.2618595825426948E-2</v>
      </c>
      <c r="CF51" s="204">
        <f t="shared" si="55"/>
        <v>6.1788528896672502E-2</v>
      </c>
      <c r="CG51" s="205">
        <f t="shared" si="55"/>
        <v>6.1363875170747081E-2</v>
      </c>
      <c r="CH51" s="206">
        <f t="shared" si="55"/>
        <v>6.5927036922669727E-2</v>
      </c>
      <c r="CI51" s="204">
        <f t="shared" si="55"/>
        <v>7.1784714158868931E-2</v>
      </c>
      <c r="CJ51" s="210">
        <f t="shared" si="55"/>
        <v>6.5169565234502597E-2</v>
      </c>
      <c r="CK51" s="211">
        <f t="shared" si="55"/>
        <v>6.5860850916201474E-2</v>
      </c>
    </row>
    <row r="52" spans="1:89" ht="13.5" thickTop="1" x14ac:dyDescent="0.2">
      <c r="A52" s="202" t="s">
        <v>36</v>
      </c>
      <c r="B52" s="235">
        <v>2433</v>
      </c>
      <c r="C52" s="223">
        <v>2748</v>
      </c>
      <c r="D52" s="224">
        <v>1006</v>
      </c>
      <c r="E52" s="225">
        <v>1108</v>
      </c>
      <c r="F52" s="222">
        <v>580</v>
      </c>
      <c r="G52" s="226">
        <v>424</v>
      </c>
      <c r="H52" s="224">
        <v>2227</v>
      </c>
      <c r="I52" s="225">
        <v>2979</v>
      </c>
      <c r="J52" s="222">
        <v>346</v>
      </c>
      <c r="K52" s="223">
        <v>299</v>
      </c>
      <c r="L52" s="224">
        <v>630</v>
      </c>
      <c r="M52" s="222">
        <v>964</v>
      </c>
      <c r="N52" s="227">
        <v>1634</v>
      </c>
      <c r="O52" s="236">
        <v>1819</v>
      </c>
      <c r="P52" s="222">
        <v>968</v>
      </c>
      <c r="Q52" s="223">
        <v>770</v>
      </c>
      <c r="R52" s="224">
        <v>1516</v>
      </c>
      <c r="S52" s="225">
        <v>1190</v>
      </c>
      <c r="T52" s="222">
        <v>491</v>
      </c>
      <c r="U52" s="226">
        <v>232</v>
      </c>
      <c r="V52" s="224">
        <v>1702</v>
      </c>
      <c r="W52" s="237">
        <v>1239</v>
      </c>
      <c r="X52" s="222">
        <v>1377</v>
      </c>
      <c r="Y52" s="226">
        <v>521</v>
      </c>
      <c r="Z52" s="224">
        <v>3057</v>
      </c>
      <c r="AA52" s="222">
        <v>3148</v>
      </c>
      <c r="AB52" s="200">
        <f t="shared" si="39"/>
        <v>17967</v>
      </c>
      <c r="AC52" s="221">
        <f t="shared" si="36"/>
        <v>17441</v>
      </c>
      <c r="BI52" s="202" t="s">
        <v>36</v>
      </c>
      <c r="BJ52" s="204">
        <f t="shared" ref="BJ52:CK52" si="56">B52/B64</f>
        <v>5.6498618303415925E-2</v>
      </c>
      <c r="BK52" s="205">
        <f t="shared" si="56"/>
        <v>8.5450418234397835E-2</v>
      </c>
      <c r="BL52" s="206">
        <f t="shared" si="56"/>
        <v>5.8096558096558094E-2</v>
      </c>
      <c r="BM52" s="207">
        <f t="shared" si="56"/>
        <v>7.2437238493723854E-2</v>
      </c>
      <c r="BN52" s="204">
        <f t="shared" si="56"/>
        <v>6.8793737397698965E-2</v>
      </c>
      <c r="BO52" s="205">
        <f t="shared" si="56"/>
        <v>7.3764787752261654E-2</v>
      </c>
      <c r="BP52" s="206">
        <f t="shared" si="56"/>
        <v>7.631155124558818E-2</v>
      </c>
      <c r="BQ52" s="207">
        <f t="shared" si="56"/>
        <v>7.4585012894018671E-2</v>
      </c>
      <c r="BR52" s="204">
        <f t="shared" si="56"/>
        <v>8.6176836861768372E-2</v>
      </c>
      <c r="BS52" s="205">
        <f t="shared" si="56"/>
        <v>5.7268722466960353E-2</v>
      </c>
      <c r="BT52" s="206">
        <f t="shared" si="56"/>
        <v>8.6550350322846539E-2</v>
      </c>
      <c r="BU52" s="204">
        <f t="shared" si="56"/>
        <v>6.3404367271770581E-2</v>
      </c>
      <c r="BV52" s="208">
        <f t="shared" si="56"/>
        <v>7.2725654263841907E-2</v>
      </c>
      <c r="BW52" s="209">
        <f t="shared" si="56"/>
        <v>6.4348379793405977E-2</v>
      </c>
      <c r="BX52" s="204">
        <f t="shared" si="56"/>
        <v>7.3095220116287857E-2</v>
      </c>
      <c r="BY52" s="205">
        <f t="shared" si="56"/>
        <v>5.8488416255222178E-2</v>
      </c>
      <c r="BZ52" s="206">
        <f t="shared" si="56"/>
        <v>7.4882687083230426E-2</v>
      </c>
      <c r="CA52" s="207">
        <f t="shared" si="56"/>
        <v>6.2853219246817721E-2</v>
      </c>
      <c r="CB52" s="204">
        <f t="shared" si="56"/>
        <v>9.0674053554939987E-2</v>
      </c>
      <c r="CC52" s="205">
        <f t="shared" si="56"/>
        <v>4.4606806383387813E-2</v>
      </c>
      <c r="CD52" s="206">
        <f t="shared" si="56"/>
        <v>8.5859859758865967E-2</v>
      </c>
      <c r="CE52" s="207">
        <f t="shared" si="56"/>
        <v>5.8776091081593929E-2</v>
      </c>
      <c r="CF52" s="204">
        <f t="shared" si="56"/>
        <v>7.5361208406304725E-2</v>
      </c>
      <c r="CG52" s="205">
        <f t="shared" si="56"/>
        <v>5.4744142061574026E-2</v>
      </c>
      <c r="CH52" s="206">
        <f t="shared" si="56"/>
        <v>6.7426882526798709E-2</v>
      </c>
      <c r="CI52" s="204">
        <f t="shared" si="56"/>
        <v>7.1670878582974745E-2</v>
      </c>
      <c r="CJ52" s="210">
        <f t="shared" si="56"/>
        <v>7.0710887044405354E-2</v>
      </c>
      <c r="CK52" s="211">
        <f t="shared" si="56"/>
        <v>6.8758476046298922E-2</v>
      </c>
    </row>
    <row r="53" spans="1:89" x14ac:dyDescent="0.2">
      <c r="A53" s="212" t="s">
        <v>37</v>
      </c>
      <c r="B53" s="238">
        <v>2406</v>
      </c>
      <c r="C53" s="214">
        <v>2490</v>
      </c>
      <c r="D53" s="215">
        <v>1242</v>
      </c>
      <c r="E53" s="216">
        <v>1246</v>
      </c>
      <c r="F53" s="213">
        <v>676</v>
      </c>
      <c r="G53" s="217">
        <v>420</v>
      </c>
      <c r="H53" s="215">
        <v>2301</v>
      </c>
      <c r="I53" s="216">
        <v>3403</v>
      </c>
      <c r="J53" s="213">
        <v>398</v>
      </c>
      <c r="K53" s="214">
        <v>246</v>
      </c>
      <c r="L53" s="215">
        <v>783</v>
      </c>
      <c r="M53" s="213">
        <v>825</v>
      </c>
      <c r="N53" s="218">
        <v>1878</v>
      </c>
      <c r="O53" s="239">
        <v>1859</v>
      </c>
      <c r="P53" s="213">
        <v>991</v>
      </c>
      <c r="Q53" s="214">
        <v>847</v>
      </c>
      <c r="R53" s="215">
        <v>1430</v>
      </c>
      <c r="S53" s="216">
        <v>1400</v>
      </c>
      <c r="T53" s="213">
        <v>704</v>
      </c>
      <c r="U53" s="217">
        <v>216</v>
      </c>
      <c r="V53" s="215">
        <v>2066</v>
      </c>
      <c r="W53" s="240">
        <v>1264</v>
      </c>
      <c r="X53" s="213">
        <v>1697</v>
      </c>
      <c r="Y53" s="217">
        <v>447</v>
      </c>
      <c r="Z53" s="215">
        <v>3958</v>
      </c>
      <c r="AA53" s="213">
        <v>3506</v>
      </c>
      <c r="AB53" s="200">
        <f t="shared" si="39"/>
        <v>20530</v>
      </c>
      <c r="AC53" s="221">
        <f t="shared" si="36"/>
        <v>18169</v>
      </c>
      <c r="BI53" s="212" t="s">
        <v>37</v>
      </c>
      <c r="BJ53" s="204">
        <f t="shared" ref="BJ53:CK53" si="57">B53/B64</f>
        <v>5.5871629937533383E-2</v>
      </c>
      <c r="BK53" s="205">
        <f t="shared" si="57"/>
        <v>7.7427780714574457E-2</v>
      </c>
      <c r="BL53" s="206">
        <f t="shared" si="57"/>
        <v>7.172557172557173E-2</v>
      </c>
      <c r="BM53" s="207">
        <f t="shared" si="57"/>
        <v>8.1459205020920508E-2</v>
      </c>
      <c r="BN53" s="204">
        <f t="shared" si="57"/>
        <v>8.0180287035938796E-2</v>
      </c>
      <c r="BO53" s="205">
        <f t="shared" si="57"/>
        <v>7.3068893528183715E-2</v>
      </c>
      <c r="BP53" s="206">
        <f t="shared" si="57"/>
        <v>7.8847274097933726E-2</v>
      </c>
      <c r="BQ53" s="207">
        <f t="shared" si="57"/>
        <v>8.520067098970982E-2</v>
      </c>
      <c r="BR53" s="204">
        <f t="shared" si="57"/>
        <v>9.9128268991282686E-2</v>
      </c>
      <c r="BS53" s="205">
        <f t="shared" si="57"/>
        <v>4.7117410457766712E-2</v>
      </c>
      <c r="BT53" s="206">
        <f t="shared" si="57"/>
        <v>0.10756972111553785</v>
      </c>
      <c r="BU53" s="204">
        <f t="shared" si="57"/>
        <v>5.4262036306235203E-2</v>
      </c>
      <c r="BV53" s="208">
        <f t="shared" si="57"/>
        <v>8.3585543884635932E-2</v>
      </c>
      <c r="BW53" s="209">
        <f t="shared" si="57"/>
        <v>6.5763407386444039E-2</v>
      </c>
      <c r="BX53" s="204">
        <f t="shared" si="57"/>
        <v>7.4831986709959983E-2</v>
      </c>
      <c r="BY53" s="205">
        <f t="shared" si="57"/>
        <v>6.4337257880744403E-2</v>
      </c>
      <c r="BZ53" s="206">
        <f t="shared" si="57"/>
        <v>7.0634724623363787E-2</v>
      </c>
      <c r="CA53" s="207">
        <f t="shared" si="57"/>
        <v>7.3944963819785561E-2</v>
      </c>
      <c r="CB53" s="204">
        <f t="shared" si="57"/>
        <v>0.13000923361034164</v>
      </c>
      <c r="CC53" s="205">
        <f t="shared" si="57"/>
        <v>4.1530474908671407E-2</v>
      </c>
      <c r="CD53" s="206">
        <f t="shared" si="57"/>
        <v>0.10422236795641426</v>
      </c>
      <c r="CE53" s="207">
        <f t="shared" si="57"/>
        <v>5.9962049335863375E-2</v>
      </c>
      <c r="CF53" s="204">
        <f t="shared" si="57"/>
        <v>9.2874343257443079E-2</v>
      </c>
      <c r="CG53" s="205">
        <f t="shared" si="57"/>
        <v>4.6968582536513606E-2</v>
      </c>
      <c r="CH53" s="206">
        <f t="shared" si="57"/>
        <v>8.7299836781507781E-2</v>
      </c>
      <c r="CI53" s="204">
        <f t="shared" si="57"/>
        <v>7.9821505816997929E-2</v>
      </c>
      <c r="CJ53" s="210">
        <f t="shared" si="57"/>
        <v>8.0797824401493953E-2</v>
      </c>
      <c r="CK53" s="211">
        <f t="shared" si="57"/>
        <v>7.1628504746585928E-2</v>
      </c>
    </row>
    <row r="54" spans="1:89" x14ac:dyDescent="0.2">
      <c r="A54" s="202" t="s">
        <v>30</v>
      </c>
      <c r="B54" s="235">
        <v>2512</v>
      </c>
      <c r="C54" s="223">
        <v>3086</v>
      </c>
      <c r="D54" s="224">
        <v>1319</v>
      </c>
      <c r="E54" s="225">
        <v>1282</v>
      </c>
      <c r="F54" s="222">
        <v>781</v>
      </c>
      <c r="G54" s="226">
        <v>540</v>
      </c>
      <c r="H54" s="224">
        <v>2449</v>
      </c>
      <c r="I54" s="225">
        <v>3411</v>
      </c>
      <c r="J54" s="222">
        <v>439</v>
      </c>
      <c r="K54" s="223">
        <v>312</v>
      </c>
      <c r="L54" s="224">
        <v>816</v>
      </c>
      <c r="M54" s="222">
        <v>832</v>
      </c>
      <c r="N54" s="227">
        <v>1918</v>
      </c>
      <c r="O54" s="236">
        <v>1628</v>
      </c>
      <c r="P54" s="222">
        <v>973</v>
      </c>
      <c r="Q54" s="223">
        <v>902</v>
      </c>
      <c r="R54" s="224">
        <v>1203</v>
      </c>
      <c r="S54" s="225">
        <v>1463</v>
      </c>
      <c r="T54" s="222">
        <v>534</v>
      </c>
      <c r="U54" s="226">
        <v>261</v>
      </c>
      <c r="V54" s="224">
        <v>1741</v>
      </c>
      <c r="W54" s="237">
        <v>1227</v>
      </c>
      <c r="X54" s="222">
        <v>1811</v>
      </c>
      <c r="Y54" s="226">
        <v>520</v>
      </c>
      <c r="Z54" s="224">
        <v>3843</v>
      </c>
      <c r="AA54" s="222">
        <v>3407</v>
      </c>
      <c r="AB54" s="200">
        <f t="shared" si="39"/>
        <v>20339</v>
      </c>
      <c r="AC54" s="221">
        <f t="shared" si="36"/>
        <v>18871</v>
      </c>
      <c r="BI54" s="202" t="s">
        <v>30</v>
      </c>
      <c r="BJ54" s="204">
        <f t="shared" ref="BJ54:CK54" si="58">B54/B64</f>
        <v>5.8333139818405592E-2</v>
      </c>
      <c r="BK54" s="205">
        <f t="shared" si="58"/>
        <v>9.5960695295251724E-2</v>
      </c>
      <c r="BL54" s="206">
        <f t="shared" si="58"/>
        <v>7.6172326172326166E-2</v>
      </c>
      <c r="BM54" s="207">
        <f t="shared" si="58"/>
        <v>8.3812761506276146E-2</v>
      </c>
      <c r="BN54" s="204">
        <f t="shared" si="58"/>
        <v>9.2634325702763615E-2</v>
      </c>
      <c r="BO54" s="205">
        <f t="shared" si="58"/>
        <v>9.3945720250521919E-2</v>
      </c>
      <c r="BP54" s="206">
        <f t="shared" si="58"/>
        <v>8.3918719802624817E-2</v>
      </c>
      <c r="BQ54" s="207">
        <f t="shared" si="58"/>
        <v>8.5400966425477579E-2</v>
      </c>
      <c r="BR54" s="204">
        <f t="shared" si="58"/>
        <v>0.10933997509339975</v>
      </c>
      <c r="BS54" s="205">
        <f t="shared" si="58"/>
        <v>5.9758666922045588E-2</v>
      </c>
      <c r="BT54" s="206">
        <f t="shared" si="58"/>
        <v>0.11210331089435362</v>
      </c>
      <c r="BU54" s="204">
        <f t="shared" si="58"/>
        <v>5.4722441462772956E-2</v>
      </c>
      <c r="BV54" s="208">
        <f t="shared" si="58"/>
        <v>8.5365853658536592E-2</v>
      </c>
      <c r="BW54" s="209">
        <f t="shared" si="58"/>
        <v>5.7591623036649213E-2</v>
      </c>
      <c r="BX54" s="204">
        <f t="shared" si="58"/>
        <v>7.3472778071433958E-2</v>
      </c>
      <c r="BY54" s="205">
        <f t="shared" si="58"/>
        <v>6.8515001898974554E-2</v>
      </c>
      <c r="BZ54" s="206">
        <f t="shared" si="58"/>
        <v>5.9422079525808844E-2</v>
      </c>
      <c r="CA54" s="207">
        <f t="shared" si="58"/>
        <v>7.7272487191675912E-2</v>
      </c>
      <c r="CB54" s="204">
        <f t="shared" si="58"/>
        <v>9.8614958448753468E-2</v>
      </c>
      <c r="CC54" s="205">
        <f t="shared" si="58"/>
        <v>5.0182657181311284E-2</v>
      </c>
      <c r="CD54" s="206">
        <f t="shared" si="58"/>
        <v>8.7827271351460429E-2</v>
      </c>
      <c r="CE54" s="207">
        <f t="shared" si="58"/>
        <v>5.820683111954459E-2</v>
      </c>
      <c r="CF54" s="204">
        <f t="shared" si="58"/>
        <v>9.911339754816112E-2</v>
      </c>
      <c r="CG54" s="205">
        <f t="shared" si="58"/>
        <v>5.4639066932856993E-2</v>
      </c>
      <c r="CH54" s="206">
        <f t="shared" si="58"/>
        <v>8.4763333186289647E-2</v>
      </c>
      <c r="CI54" s="204">
        <f t="shared" si="58"/>
        <v>7.756756141429319E-2</v>
      </c>
      <c r="CJ54" s="210">
        <f t="shared" si="58"/>
        <v>8.0046125207110838E-2</v>
      </c>
      <c r="CK54" s="211">
        <f t="shared" si="58"/>
        <v>7.4396032421862685E-2</v>
      </c>
    </row>
    <row r="55" spans="1:89" x14ac:dyDescent="0.2">
      <c r="A55" s="212" t="s">
        <v>32</v>
      </c>
      <c r="B55" s="238">
        <v>2438</v>
      </c>
      <c r="C55" s="214">
        <v>3029</v>
      </c>
      <c r="D55" s="215">
        <v>1006</v>
      </c>
      <c r="E55" s="216">
        <v>1294</v>
      </c>
      <c r="F55" s="213">
        <v>656</v>
      </c>
      <c r="G55" s="217">
        <v>441</v>
      </c>
      <c r="H55" s="215">
        <v>2326</v>
      </c>
      <c r="I55" s="216">
        <v>3313</v>
      </c>
      <c r="J55" s="213">
        <v>365</v>
      </c>
      <c r="K55" s="214">
        <v>219</v>
      </c>
      <c r="L55" s="215">
        <v>779</v>
      </c>
      <c r="M55" s="213">
        <v>917</v>
      </c>
      <c r="N55" s="218">
        <v>1885</v>
      </c>
      <c r="O55" s="239">
        <v>2142</v>
      </c>
      <c r="P55" s="213">
        <v>845</v>
      </c>
      <c r="Q55" s="214">
        <v>1182</v>
      </c>
      <c r="R55" s="215">
        <v>1231</v>
      </c>
      <c r="S55" s="216">
        <v>1724</v>
      </c>
      <c r="T55" s="213">
        <v>378</v>
      </c>
      <c r="U55" s="217">
        <v>299</v>
      </c>
      <c r="V55" s="215">
        <v>1529</v>
      </c>
      <c r="W55" s="240">
        <v>1281</v>
      </c>
      <c r="X55" s="213">
        <v>1559</v>
      </c>
      <c r="Y55" s="217">
        <v>649</v>
      </c>
      <c r="Z55" s="215">
        <v>3213</v>
      </c>
      <c r="AA55" s="213">
        <v>4069</v>
      </c>
      <c r="AB55" s="200">
        <f t="shared" si="39"/>
        <v>18210</v>
      </c>
      <c r="AC55" s="221">
        <f t="shared" si="36"/>
        <v>20559</v>
      </c>
      <c r="BI55" s="212" t="s">
        <v>32</v>
      </c>
      <c r="BJ55" s="204">
        <f t="shared" ref="BJ55:CK55" si="59">B55/B64</f>
        <v>5.6614727260060844E-2</v>
      </c>
      <c r="BK55" s="205">
        <f t="shared" si="59"/>
        <v>9.4188252122267488E-2</v>
      </c>
      <c r="BL55" s="206">
        <f t="shared" si="59"/>
        <v>5.8096558096558094E-2</v>
      </c>
      <c r="BM55" s="207">
        <f t="shared" si="59"/>
        <v>8.4597280334728034E-2</v>
      </c>
      <c r="BN55" s="204">
        <f t="shared" si="59"/>
        <v>7.780808919463883E-2</v>
      </c>
      <c r="BO55" s="205">
        <f t="shared" si="59"/>
        <v>7.6722338204592899E-2</v>
      </c>
      <c r="BP55" s="206">
        <f t="shared" si="59"/>
        <v>7.9703937223726137E-2</v>
      </c>
      <c r="BQ55" s="207">
        <f t="shared" si="59"/>
        <v>8.2947347337322549E-2</v>
      </c>
      <c r="BR55" s="204">
        <f t="shared" si="59"/>
        <v>9.0909090909090912E-2</v>
      </c>
      <c r="BS55" s="205">
        <f t="shared" si="59"/>
        <v>4.1945987358743539E-2</v>
      </c>
      <c r="BT55" s="206">
        <f t="shared" si="59"/>
        <v>0.107020195081742</v>
      </c>
      <c r="BU55" s="204">
        <f t="shared" si="59"/>
        <v>6.0313075506445671E-2</v>
      </c>
      <c r="BV55" s="208">
        <f t="shared" si="59"/>
        <v>8.389709809506854E-2</v>
      </c>
      <c r="BW55" s="209">
        <f t="shared" si="59"/>
        <v>7.5774727607188341E-2</v>
      </c>
      <c r="BX55" s="204">
        <f t="shared" si="59"/>
        <v>6.3807294419693419E-2</v>
      </c>
      <c r="BY55" s="205">
        <f t="shared" si="59"/>
        <v>8.9783516900873522E-2</v>
      </c>
      <c r="BZ55" s="206">
        <f t="shared" si="59"/>
        <v>6.0805137070881699E-2</v>
      </c>
      <c r="CA55" s="207">
        <f t="shared" si="59"/>
        <v>9.1057941160935935E-2</v>
      </c>
      <c r="CB55" s="204">
        <f t="shared" si="59"/>
        <v>6.980609418282549E-2</v>
      </c>
      <c r="CC55" s="205">
        <f t="shared" si="59"/>
        <v>5.7488944433762741E-2</v>
      </c>
      <c r="CD55" s="206">
        <f t="shared" si="59"/>
        <v>7.7132623719921301E-2</v>
      </c>
      <c r="CE55" s="207">
        <f t="shared" si="59"/>
        <v>6.0768500948766603E-2</v>
      </c>
      <c r="CF55" s="204">
        <f t="shared" si="59"/>
        <v>8.5321803852889663E-2</v>
      </c>
      <c r="CG55" s="205">
        <f t="shared" si="59"/>
        <v>6.819375853735421E-2</v>
      </c>
      <c r="CH55" s="206">
        <f t="shared" si="59"/>
        <v>7.0867704795094619E-2</v>
      </c>
      <c r="CI55" s="204">
        <f t="shared" si="59"/>
        <v>9.2639391662682424E-2</v>
      </c>
      <c r="CJ55" s="210">
        <f t="shared" si="59"/>
        <v>7.1667237328358738E-2</v>
      </c>
      <c r="CK55" s="211">
        <f t="shared" si="59"/>
        <v>8.1050714353297373E-2</v>
      </c>
    </row>
    <row r="56" spans="1:89" x14ac:dyDescent="0.2">
      <c r="A56" s="202" t="s">
        <v>34</v>
      </c>
      <c r="B56" s="235">
        <v>2289</v>
      </c>
      <c r="C56" s="223">
        <v>2820</v>
      </c>
      <c r="D56" s="224">
        <v>838</v>
      </c>
      <c r="E56" s="225">
        <v>1389</v>
      </c>
      <c r="F56" s="222">
        <v>463</v>
      </c>
      <c r="G56" s="226">
        <v>499</v>
      </c>
      <c r="H56" s="224">
        <v>1815</v>
      </c>
      <c r="I56" s="225">
        <v>3538</v>
      </c>
      <c r="J56" s="222">
        <v>269</v>
      </c>
      <c r="K56" s="223">
        <v>189</v>
      </c>
      <c r="L56" s="224">
        <v>592</v>
      </c>
      <c r="M56" s="222">
        <v>673</v>
      </c>
      <c r="N56" s="227">
        <v>1483</v>
      </c>
      <c r="O56" s="236">
        <v>1565</v>
      </c>
      <c r="P56" s="222">
        <v>645</v>
      </c>
      <c r="Q56" s="223">
        <v>923</v>
      </c>
      <c r="R56" s="224">
        <v>992</v>
      </c>
      <c r="S56" s="225">
        <v>1536</v>
      </c>
      <c r="T56" s="222">
        <v>255</v>
      </c>
      <c r="U56" s="226">
        <v>231</v>
      </c>
      <c r="V56" s="224">
        <v>1564</v>
      </c>
      <c r="W56" s="237">
        <v>997</v>
      </c>
      <c r="X56" s="222">
        <v>1138</v>
      </c>
      <c r="Y56" s="226">
        <v>550</v>
      </c>
      <c r="Z56" s="224">
        <v>2787</v>
      </c>
      <c r="AA56" s="222">
        <v>3533</v>
      </c>
      <c r="AB56" s="200">
        <f t="shared" si="39"/>
        <v>15130</v>
      </c>
      <c r="AC56" s="221">
        <f t="shared" si="36"/>
        <v>18443</v>
      </c>
      <c r="BI56" s="202" t="s">
        <v>34</v>
      </c>
      <c r="BJ56" s="204">
        <f t="shared" ref="BJ56:CK56" si="60">B56/B64</f>
        <v>5.3154680352042356E-2</v>
      </c>
      <c r="BK56" s="205">
        <f t="shared" si="60"/>
        <v>8.7689293821325287E-2</v>
      </c>
      <c r="BL56" s="206">
        <f t="shared" si="60"/>
        <v>4.8394548394548396E-2</v>
      </c>
      <c r="BM56" s="207">
        <f t="shared" si="60"/>
        <v>9.0808054393305443E-2</v>
      </c>
      <c r="BN56" s="204">
        <f t="shared" si="60"/>
        <v>5.4916380026094176E-2</v>
      </c>
      <c r="BO56" s="205">
        <f t="shared" si="60"/>
        <v>8.6812804453723039E-2</v>
      </c>
      <c r="BP56" s="206">
        <f t="shared" si="60"/>
        <v>6.219374293252921E-2</v>
      </c>
      <c r="BQ56" s="207">
        <f t="shared" si="60"/>
        <v>8.8580656468290733E-2</v>
      </c>
      <c r="BR56" s="204">
        <f t="shared" si="60"/>
        <v>6.6998754669987545E-2</v>
      </c>
      <c r="BS56" s="205">
        <f t="shared" si="60"/>
        <v>3.6199961693162232E-2</v>
      </c>
      <c r="BT56" s="206">
        <f t="shared" si="60"/>
        <v>8.1329853001785954E-2</v>
      </c>
      <c r="BU56" s="204">
        <f t="shared" si="60"/>
        <v>4.4264667192843991E-2</v>
      </c>
      <c r="BV56" s="208">
        <f t="shared" si="60"/>
        <v>6.6004984867366917E-2</v>
      </c>
      <c r="BW56" s="209">
        <f t="shared" si="60"/>
        <v>5.5362954577614261E-2</v>
      </c>
      <c r="BX56" s="204">
        <f t="shared" si="60"/>
        <v>4.8704976213848825E-2</v>
      </c>
      <c r="BY56" s="205">
        <f t="shared" si="60"/>
        <v>7.0110140524116973E-2</v>
      </c>
      <c r="BZ56" s="206">
        <f t="shared" si="60"/>
        <v>4.8999753025438381E-2</v>
      </c>
      <c r="CA56" s="207">
        <f t="shared" si="60"/>
        <v>8.1128188876564727E-2</v>
      </c>
      <c r="CB56" s="204">
        <f t="shared" si="60"/>
        <v>4.7091412742382273E-2</v>
      </c>
      <c r="CC56" s="205">
        <f t="shared" si="60"/>
        <v>4.4414535666218037E-2</v>
      </c>
      <c r="CD56" s="206">
        <f t="shared" si="60"/>
        <v>7.8898249508147097E-2</v>
      </c>
      <c r="CE56" s="207">
        <f t="shared" si="60"/>
        <v>4.7296015180265653E-2</v>
      </c>
      <c r="CF56" s="204">
        <f t="shared" si="60"/>
        <v>6.2281085814360773E-2</v>
      </c>
      <c r="CG56" s="205">
        <f t="shared" si="60"/>
        <v>5.7791320794367974E-2</v>
      </c>
      <c r="CH56" s="206">
        <f t="shared" si="60"/>
        <v>6.1471613216286559E-2</v>
      </c>
      <c r="CI56" s="204">
        <f t="shared" si="60"/>
        <v>8.0436217926826495E-2</v>
      </c>
      <c r="CJ56" s="210">
        <f t="shared" si="60"/>
        <v>5.9545595869196472E-2</v>
      </c>
      <c r="CK56" s="211">
        <f t="shared" si="60"/>
        <v>7.2708707856309326E-2</v>
      </c>
    </row>
    <row r="57" spans="1:89" x14ac:dyDescent="0.2">
      <c r="A57" s="212" t="s">
        <v>38</v>
      </c>
      <c r="B57" s="238">
        <v>2015</v>
      </c>
      <c r="C57" s="214">
        <v>2114</v>
      </c>
      <c r="D57" s="215">
        <v>585</v>
      </c>
      <c r="E57" s="216">
        <v>800</v>
      </c>
      <c r="F57" s="213">
        <v>337</v>
      </c>
      <c r="G57" s="217">
        <v>316</v>
      </c>
      <c r="H57" s="215">
        <v>1457</v>
      </c>
      <c r="I57" s="216">
        <v>2431</v>
      </c>
      <c r="J57" s="213">
        <v>204</v>
      </c>
      <c r="K57" s="214">
        <v>138</v>
      </c>
      <c r="L57" s="215">
        <v>433</v>
      </c>
      <c r="M57" s="213">
        <v>518</v>
      </c>
      <c r="N57" s="218">
        <v>1142</v>
      </c>
      <c r="O57" s="239">
        <v>1279</v>
      </c>
      <c r="P57" s="213">
        <v>450</v>
      </c>
      <c r="Q57" s="214">
        <v>849</v>
      </c>
      <c r="R57" s="215">
        <v>726</v>
      </c>
      <c r="S57" s="216">
        <v>1237</v>
      </c>
      <c r="T57" s="213">
        <v>180</v>
      </c>
      <c r="U57" s="217">
        <v>208</v>
      </c>
      <c r="V57" s="215">
        <v>1295</v>
      </c>
      <c r="W57" s="240">
        <v>776</v>
      </c>
      <c r="X57" s="213">
        <v>741</v>
      </c>
      <c r="Y57" s="217">
        <v>391</v>
      </c>
      <c r="Z57" s="215">
        <v>2120</v>
      </c>
      <c r="AA57" s="213">
        <v>2275</v>
      </c>
      <c r="AB57" s="200">
        <f t="shared" si="39"/>
        <v>11685</v>
      </c>
      <c r="AC57" s="221">
        <f t="shared" si="36"/>
        <v>13332</v>
      </c>
      <c r="BI57" s="212" t="s">
        <v>38</v>
      </c>
      <c r="BJ57" s="204">
        <f t="shared" ref="BJ57:CK57" si="61">B57/B64</f>
        <v>4.6791909527900979E-2</v>
      </c>
      <c r="BK57" s="205">
        <f t="shared" si="61"/>
        <v>6.573587487173109E-2</v>
      </c>
      <c r="BL57" s="206">
        <f t="shared" si="61"/>
        <v>3.3783783783783786E-2</v>
      </c>
      <c r="BM57" s="207">
        <f t="shared" si="61"/>
        <v>5.2301255230125521E-2</v>
      </c>
      <c r="BN57" s="204">
        <f t="shared" si="61"/>
        <v>3.9971533625904401E-2</v>
      </c>
      <c r="BO57" s="205">
        <f t="shared" si="61"/>
        <v>5.4975643702157274E-2</v>
      </c>
      <c r="BP57" s="206">
        <f t="shared" si="61"/>
        <v>4.992632697118185E-2</v>
      </c>
      <c r="BQ57" s="207">
        <f t="shared" si="61"/>
        <v>6.0864775543927295E-2</v>
      </c>
      <c r="BR57" s="204">
        <f t="shared" si="61"/>
        <v>5.0809464508094648E-2</v>
      </c>
      <c r="BS57" s="205">
        <f t="shared" si="61"/>
        <v>2.643171806167401E-2</v>
      </c>
      <c r="BT57" s="206">
        <f t="shared" si="61"/>
        <v>5.9486193158400882E-2</v>
      </c>
      <c r="BU57" s="204">
        <f t="shared" si="61"/>
        <v>3.4069981583793742E-2</v>
      </c>
      <c r="BV57" s="208">
        <f t="shared" si="61"/>
        <v>5.0827844044863804E-2</v>
      </c>
      <c r="BW57" s="209">
        <f t="shared" si="61"/>
        <v>4.5245507287392107E-2</v>
      </c>
      <c r="BX57" s="204">
        <f t="shared" si="61"/>
        <v>3.3980215963150345E-2</v>
      </c>
      <c r="BY57" s="205">
        <f t="shared" si="61"/>
        <v>6.448917584504367E-2</v>
      </c>
      <c r="BZ57" s="206">
        <f t="shared" si="61"/>
        <v>3.5860706347246231E-2</v>
      </c>
      <c r="CA57" s="207">
        <f t="shared" si="61"/>
        <v>6.5335657317910523E-2</v>
      </c>
      <c r="CB57" s="204">
        <f t="shared" si="61"/>
        <v>3.3240997229916899E-2</v>
      </c>
      <c r="CC57" s="205">
        <f t="shared" si="61"/>
        <v>3.999230917131321E-2</v>
      </c>
      <c r="CD57" s="206">
        <f t="shared" si="61"/>
        <v>6.5328154164354543E-2</v>
      </c>
      <c r="CE57" s="207">
        <f t="shared" si="61"/>
        <v>3.6812144212523719E-2</v>
      </c>
      <c r="CF57" s="204">
        <f t="shared" si="61"/>
        <v>4.0553852889667251E-2</v>
      </c>
      <c r="CG57" s="205">
        <f t="shared" si="61"/>
        <v>4.1084375328359776E-2</v>
      </c>
      <c r="CH57" s="206">
        <f t="shared" si="61"/>
        <v>4.6759892364021352E-2</v>
      </c>
      <c r="CI57" s="204">
        <f t="shared" si="61"/>
        <v>5.1795187031851195E-2</v>
      </c>
      <c r="CJ57" s="210">
        <f t="shared" si="61"/>
        <v>4.5987461185165945E-2</v>
      </c>
      <c r="CK57" s="211">
        <f t="shared" si="61"/>
        <v>5.255937174756363E-2</v>
      </c>
    </row>
    <row r="58" spans="1:89" x14ac:dyDescent="0.2">
      <c r="A58" s="202" t="s">
        <v>39</v>
      </c>
      <c r="B58" s="235">
        <v>368</v>
      </c>
      <c r="C58" s="223">
        <v>1143</v>
      </c>
      <c r="D58" s="224">
        <v>136</v>
      </c>
      <c r="E58" s="225">
        <v>658</v>
      </c>
      <c r="F58" s="222">
        <v>109</v>
      </c>
      <c r="G58" s="226">
        <v>252</v>
      </c>
      <c r="H58" s="224">
        <v>428</v>
      </c>
      <c r="I58" s="225">
        <v>1683</v>
      </c>
      <c r="J58" s="222">
        <v>104</v>
      </c>
      <c r="K58" s="223">
        <v>83</v>
      </c>
      <c r="L58" s="224">
        <v>252</v>
      </c>
      <c r="M58" s="222">
        <v>237</v>
      </c>
      <c r="N58" s="227">
        <v>682</v>
      </c>
      <c r="O58" s="236">
        <v>814</v>
      </c>
      <c r="P58" s="222">
        <v>360</v>
      </c>
      <c r="Q58" s="223">
        <v>553</v>
      </c>
      <c r="R58" s="224">
        <v>451</v>
      </c>
      <c r="S58" s="225">
        <v>748</v>
      </c>
      <c r="T58" s="222">
        <v>161</v>
      </c>
      <c r="U58" s="226">
        <v>189</v>
      </c>
      <c r="V58" s="224">
        <v>1108</v>
      </c>
      <c r="W58" s="237">
        <v>585</v>
      </c>
      <c r="X58" s="222">
        <v>512</v>
      </c>
      <c r="Y58" s="226">
        <v>385</v>
      </c>
      <c r="Z58" s="224">
        <v>1414</v>
      </c>
      <c r="AA58" s="222">
        <v>1913</v>
      </c>
      <c r="AB58" s="200">
        <f t="shared" si="39"/>
        <v>6085</v>
      </c>
      <c r="AC58" s="221">
        <f t="shared" si="36"/>
        <v>9243</v>
      </c>
      <c r="BI58" s="202" t="s">
        <v>39</v>
      </c>
      <c r="BJ58" s="204">
        <f t="shared" ref="BJ58:CK58" si="62">B58/B64</f>
        <v>8.5456192090657881E-3</v>
      </c>
      <c r="BK58" s="205">
        <f t="shared" si="62"/>
        <v>3.5542149942473338E-2</v>
      </c>
      <c r="BL58" s="206">
        <f t="shared" si="62"/>
        <v>7.8540078540078537E-3</v>
      </c>
      <c r="BM58" s="207">
        <f t="shared" si="62"/>
        <v>4.3017782426778242E-2</v>
      </c>
      <c r="BN58" s="204">
        <f t="shared" si="62"/>
        <v>1.2928478235084806E-2</v>
      </c>
      <c r="BO58" s="205">
        <f t="shared" si="62"/>
        <v>4.3841336116910233E-2</v>
      </c>
      <c r="BP58" s="206">
        <f t="shared" si="62"/>
        <v>1.4666072713566116E-2</v>
      </c>
      <c r="BQ58" s="207">
        <f t="shared" si="62"/>
        <v>4.2137152299641975E-2</v>
      </c>
      <c r="BR58" s="204">
        <f t="shared" si="62"/>
        <v>2.5902864259028643E-2</v>
      </c>
      <c r="BS58" s="205">
        <f t="shared" si="62"/>
        <v>1.5897337674774949E-2</v>
      </c>
      <c r="BT58" s="206">
        <f t="shared" si="62"/>
        <v>3.4620140129138617E-2</v>
      </c>
      <c r="BU58" s="204">
        <f t="shared" si="62"/>
        <v>1.5588003157063931E-2</v>
      </c>
      <c r="BV58" s="208">
        <f t="shared" si="62"/>
        <v>3.0354281645006233E-2</v>
      </c>
      <c r="BW58" s="209">
        <f t="shared" si="62"/>
        <v>2.8795811518324606E-2</v>
      </c>
      <c r="BX58" s="204">
        <f t="shared" si="62"/>
        <v>2.7184172770520276E-2</v>
      </c>
      <c r="BY58" s="205">
        <f t="shared" si="62"/>
        <v>4.2005317128750476E-2</v>
      </c>
      <c r="BZ58" s="206">
        <f t="shared" si="62"/>
        <v>2.2277105458137811E-2</v>
      </c>
      <c r="CA58" s="207">
        <f t="shared" si="62"/>
        <v>3.9507737812285428E-2</v>
      </c>
      <c r="CB58" s="204">
        <f t="shared" si="62"/>
        <v>2.9732225300092337E-2</v>
      </c>
      <c r="CC58" s="205">
        <f t="shared" si="62"/>
        <v>3.6339165545087482E-2</v>
      </c>
      <c r="CD58" s="206">
        <f t="shared" si="62"/>
        <v>5.5894667810119557E-2</v>
      </c>
      <c r="CE58" s="207">
        <f t="shared" si="62"/>
        <v>2.7751423149905124E-2</v>
      </c>
      <c r="CF58" s="204">
        <f t="shared" si="62"/>
        <v>2.8021015761821366E-2</v>
      </c>
      <c r="CG58" s="205">
        <f t="shared" si="62"/>
        <v>4.0453924556057584E-2</v>
      </c>
      <c r="CH58" s="206">
        <f t="shared" si="62"/>
        <v>3.1187965944682164E-2</v>
      </c>
      <c r="CI58" s="204">
        <f t="shared" si="62"/>
        <v>4.3553491337112678E-2</v>
      </c>
      <c r="CJ58" s="210">
        <f t="shared" si="62"/>
        <v>2.3948113077598185E-2</v>
      </c>
      <c r="CK58" s="211">
        <f t="shared" si="62"/>
        <v>3.6439114391143911E-2</v>
      </c>
    </row>
    <row r="59" spans="1:89" x14ac:dyDescent="0.2">
      <c r="A59" s="212" t="s">
        <v>40</v>
      </c>
      <c r="B59" s="238">
        <v>0</v>
      </c>
      <c r="C59" s="214">
        <v>1039</v>
      </c>
      <c r="D59" s="215">
        <v>6</v>
      </c>
      <c r="E59" s="216">
        <v>352</v>
      </c>
      <c r="F59" s="213">
        <v>3</v>
      </c>
      <c r="G59" s="217">
        <v>94</v>
      </c>
      <c r="H59" s="215">
        <v>20</v>
      </c>
      <c r="I59" s="216">
        <v>644</v>
      </c>
      <c r="J59" s="213">
        <v>41</v>
      </c>
      <c r="K59" s="214">
        <v>40</v>
      </c>
      <c r="L59" s="215">
        <v>48</v>
      </c>
      <c r="M59" s="213">
        <v>30</v>
      </c>
      <c r="N59" s="218">
        <v>148</v>
      </c>
      <c r="O59" s="239">
        <v>149</v>
      </c>
      <c r="P59" s="213">
        <v>79</v>
      </c>
      <c r="Q59" s="214">
        <v>78</v>
      </c>
      <c r="R59" s="215">
        <v>72</v>
      </c>
      <c r="S59" s="216">
        <v>74</v>
      </c>
      <c r="T59" s="213">
        <v>26</v>
      </c>
      <c r="U59" s="217">
        <v>6</v>
      </c>
      <c r="V59" s="215">
        <v>128</v>
      </c>
      <c r="W59" s="240">
        <v>20</v>
      </c>
      <c r="X59" s="213">
        <v>51</v>
      </c>
      <c r="Y59" s="217">
        <v>4</v>
      </c>
      <c r="Z59" s="215">
        <v>7</v>
      </c>
      <c r="AA59" s="213">
        <v>76</v>
      </c>
      <c r="AB59" s="200">
        <f t="shared" si="39"/>
        <v>629</v>
      </c>
      <c r="AC59" s="221">
        <f t="shared" si="36"/>
        <v>2606</v>
      </c>
      <c r="BI59" s="212" t="s">
        <v>40</v>
      </c>
      <c r="BJ59" s="204">
        <f t="shared" ref="BJ59:CK59" si="63">B59/B64</f>
        <v>0</v>
      </c>
      <c r="BK59" s="205">
        <f t="shared" si="63"/>
        <v>3.2308218539133682E-2</v>
      </c>
      <c r="BL59" s="206">
        <f t="shared" si="63"/>
        <v>3.465003465003465E-4</v>
      </c>
      <c r="BM59" s="207">
        <f t="shared" si="63"/>
        <v>2.3012552301255231E-2</v>
      </c>
      <c r="BN59" s="204">
        <f t="shared" si="63"/>
        <v>3.5582967619499469E-4</v>
      </c>
      <c r="BO59" s="205">
        <f t="shared" si="63"/>
        <v>1.6353514265831592E-2</v>
      </c>
      <c r="BP59" s="206">
        <f t="shared" si="63"/>
        <v>6.8533050063393074E-4</v>
      </c>
      <c r="BQ59" s="207">
        <f t="shared" si="63"/>
        <v>1.6123782579304476E-2</v>
      </c>
      <c r="BR59" s="204">
        <f t="shared" si="63"/>
        <v>1.0211706102117061E-2</v>
      </c>
      <c r="BS59" s="205">
        <f t="shared" si="63"/>
        <v>7.6613675541084081E-3</v>
      </c>
      <c r="BT59" s="206">
        <f t="shared" si="63"/>
        <v>6.5943124055502129E-3</v>
      </c>
      <c r="BU59" s="204">
        <f t="shared" si="63"/>
        <v>1.9731649565903711E-3</v>
      </c>
      <c r="BV59" s="208">
        <f t="shared" si="63"/>
        <v>6.5871461634324372E-3</v>
      </c>
      <c r="BW59" s="209">
        <f t="shared" si="63"/>
        <v>5.2709777840667894E-3</v>
      </c>
      <c r="BX59" s="204">
        <f t="shared" si="63"/>
        <v>5.9654156913086162E-3</v>
      </c>
      <c r="BY59" s="205">
        <f t="shared" si="63"/>
        <v>5.9248006076718573E-3</v>
      </c>
      <c r="BZ59" s="206">
        <f t="shared" si="63"/>
        <v>3.5564336873302048E-3</v>
      </c>
      <c r="CA59" s="207">
        <f t="shared" si="63"/>
        <v>3.9085195161886657E-3</v>
      </c>
      <c r="CB59" s="204">
        <f t="shared" si="63"/>
        <v>4.8014773776546629E-3</v>
      </c>
      <c r="CC59" s="205">
        <f t="shared" si="63"/>
        <v>1.1536243030186503E-3</v>
      </c>
      <c r="CD59" s="206">
        <f t="shared" si="63"/>
        <v>6.4571457397972053E-3</v>
      </c>
      <c r="CE59" s="207">
        <f t="shared" si="63"/>
        <v>9.4876660341555979E-4</v>
      </c>
      <c r="CF59" s="204">
        <f t="shared" si="63"/>
        <v>2.7911558669001749E-3</v>
      </c>
      <c r="CG59" s="205">
        <f t="shared" si="63"/>
        <v>4.2030051486813074E-4</v>
      </c>
      <c r="CH59" s="206">
        <f t="shared" si="63"/>
        <v>1.5439587101327804E-4</v>
      </c>
      <c r="CI59" s="204">
        <f t="shared" si="63"/>
        <v>1.7303007535915125E-3</v>
      </c>
      <c r="CJ59" s="210">
        <f t="shared" si="63"/>
        <v>2.4754910642250218E-3</v>
      </c>
      <c r="CK59" s="211">
        <f t="shared" si="63"/>
        <v>1.0273756583719684E-2</v>
      </c>
    </row>
    <row r="60" spans="1:89" x14ac:dyDescent="0.2">
      <c r="A60" s="202" t="s">
        <v>41</v>
      </c>
      <c r="B60" s="235">
        <v>0</v>
      </c>
      <c r="C60" s="223">
        <v>0</v>
      </c>
      <c r="D60" s="224">
        <v>0</v>
      </c>
      <c r="E60" s="225">
        <v>0</v>
      </c>
      <c r="F60" s="222">
        <v>0</v>
      </c>
      <c r="G60" s="226">
        <v>0</v>
      </c>
      <c r="H60" s="224">
        <v>0</v>
      </c>
      <c r="I60" s="225">
        <v>0</v>
      </c>
      <c r="J60" s="222">
        <v>0</v>
      </c>
      <c r="K60" s="226">
        <v>0</v>
      </c>
      <c r="L60" s="224">
        <v>0</v>
      </c>
      <c r="M60" s="222">
        <v>0</v>
      </c>
      <c r="N60" s="227">
        <v>0</v>
      </c>
      <c r="O60" s="236">
        <v>0</v>
      </c>
      <c r="P60" s="222">
        <v>0</v>
      </c>
      <c r="Q60" s="226">
        <v>0</v>
      </c>
      <c r="R60" s="224">
        <v>0</v>
      </c>
      <c r="S60" s="225">
        <v>0</v>
      </c>
      <c r="T60" s="222">
        <v>0</v>
      </c>
      <c r="U60" s="226">
        <v>0</v>
      </c>
      <c r="V60" s="224">
        <v>0</v>
      </c>
      <c r="W60" s="225">
        <v>0</v>
      </c>
      <c r="X60" s="222">
        <v>0</v>
      </c>
      <c r="Y60" s="226">
        <v>0</v>
      </c>
      <c r="Z60" s="224">
        <v>0</v>
      </c>
      <c r="AA60" s="222">
        <v>0</v>
      </c>
      <c r="AB60" s="200">
        <f t="shared" si="39"/>
        <v>0</v>
      </c>
      <c r="AC60" s="221">
        <f t="shared" si="36"/>
        <v>0</v>
      </c>
      <c r="BI60" s="202" t="s">
        <v>41</v>
      </c>
      <c r="BJ60" s="204">
        <f t="shared" ref="BJ60:CK60" si="64">B60/B64</f>
        <v>0</v>
      </c>
      <c r="BK60" s="205">
        <f t="shared" si="64"/>
        <v>0</v>
      </c>
      <c r="BL60" s="206">
        <f t="shared" si="64"/>
        <v>0</v>
      </c>
      <c r="BM60" s="207">
        <f t="shared" si="64"/>
        <v>0</v>
      </c>
      <c r="BN60" s="204">
        <f t="shared" si="64"/>
        <v>0</v>
      </c>
      <c r="BO60" s="205">
        <f t="shared" si="64"/>
        <v>0</v>
      </c>
      <c r="BP60" s="206">
        <f t="shared" si="64"/>
        <v>0</v>
      </c>
      <c r="BQ60" s="207">
        <f t="shared" si="64"/>
        <v>0</v>
      </c>
      <c r="BR60" s="204">
        <f t="shared" si="64"/>
        <v>0</v>
      </c>
      <c r="BS60" s="205">
        <f t="shared" si="64"/>
        <v>0</v>
      </c>
      <c r="BT60" s="206">
        <f t="shared" si="64"/>
        <v>0</v>
      </c>
      <c r="BU60" s="204">
        <f t="shared" si="64"/>
        <v>0</v>
      </c>
      <c r="BV60" s="208">
        <f t="shared" si="64"/>
        <v>0</v>
      </c>
      <c r="BW60" s="209">
        <f t="shared" si="64"/>
        <v>0</v>
      </c>
      <c r="BX60" s="204">
        <f t="shared" si="64"/>
        <v>0</v>
      </c>
      <c r="BY60" s="205">
        <f t="shared" si="64"/>
        <v>0</v>
      </c>
      <c r="BZ60" s="206">
        <f t="shared" si="64"/>
        <v>0</v>
      </c>
      <c r="CA60" s="207">
        <f t="shared" si="64"/>
        <v>0</v>
      </c>
      <c r="CB60" s="204">
        <f t="shared" si="64"/>
        <v>0</v>
      </c>
      <c r="CC60" s="205">
        <f t="shared" si="64"/>
        <v>0</v>
      </c>
      <c r="CD60" s="206">
        <f t="shared" si="64"/>
        <v>0</v>
      </c>
      <c r="CE60" s="207">
        <f t="shared" si="64"/>
        <v>0</v>
      </c>
      <c r="CF60" s="204">
        <f t="shared" si="64"/>
        <v>0</v>
      </c>
      <c r="CG60" s="205">
        <f t="shared" si="64"/>
        <v>0</v>
      </c>
      <c r="CH60" s="206">
        <f t="shared" si="64"/>
        <v>0</v>
      </c>
      <c r="CI60" s="204">
        <f t="shared" si="64"/>
        <v>0</v>
      </c>
      <c r="CJ60" s="210">
        <f t="shared" si="64"/>
        <v>0</v>
      </c>
      <c r="CK60" s="211">
        <f t="shared" si="64"/>
        <v>0</v>
      </c>
    </row>
    <row r="61" spans="1:89" x14ac:dyDescent="0.2">
      <c r="A61" s="212" t="s">
        <v>42</v>
      </c>
      <c r="B61" s="238">
        <v>0</v>
      </c>
      <c r="C61" s="214">
        <v>0</v>
      </c>
      <c r="D61" s="215">
        <v>0</v>
      </c>
      <c r="E61" s="216">
        <v>0</v>
      </c>
      <c r="F61" s="213">
        <v>0</v>
      </c>
      <c r="G61" s="217">
        <v>0</v>
      </c>
      <c r="H61" s="215">
        <v>0</v>
      </c>
      <c r="I61" s="216">
        <v>0</v>
      </c>
      <c r="J61" s="213">
        <v>0</v>
      </c>
      <c r="K61" s="217">
        <v>0</v>
      </c>
      <c r="L61" s="215">
        <v>0</v>
      </c>
      <c r="M61" s="213">
        <v>0</v>
      </c>
      <c r="N61" s="218">
        <v>0</v>
      </c>
      <c r="O61" s="219">
        <v>0</v>
      </c>
      <c r="P61" s="213">
        <v>0</v>
      </c>
      <c r="Q61" s="217">
        <v>0</v>
      </c>
      <c r="R61" s="215">
        <v>0</v>
      </c>
      <c r="S61" s="216">
        <v>0</v>
      </c>
      <c r="T61" s="213">
        <v>0</v>
      </c>
      <c r="U61" s="217">
        <v>0</v>
      </c>
      <c r="V61" s="215">
        <v>0</v>
      </c>
      <c r="W61" s="216">
        <v>0</v>
      </c>
      <c r="X61" s="213">
        <v>0</v>
      </c>
      <c r="Y61" s="217">
        <v>0</v>
      </c>
      <c r="Z61" s="215">
        <v>0</v>
      </c>
      <c r="AA61" s="213">
        <v>0</v>
      </c>
      <c r="AB61" s="200">
        <f t="shared" si="39"/>
        <v>0</v>
      </c>
      <c r="AC61" s="221">
        <f t="shared" si="36"/>
        <v>0</v>
      </c>
      <c r="BI61" s="212" t="s">
        <v>42</v>
      </c>
      <c r="BJ61" s="204">
        <f t="shared" ref="BJ61:CK61" si="65">B61/B64</f>
        <v>0</v>
      </c>
      <c r="BK61" s="205">
        <f t="shared" si="65"/>
        <v>0</v>
      </c>
      <c r="BL61" s="206">
        <f t="shared" si="65"/>
        <v>0</v>
      </c>
      <c r="BM61" s="207">
        <f t="shared" si="65"/>
        <v>0</v>
      </c>
      <c r="BN61" s="204">
        <f t="shared" si="65"/>
        <v>0</v>
      </c>
      <c r="BO61" s="205">
        <f t="shared" si="65"/>
        <v>0</v>
      </c>
      <c r="BP61" s="206">
        <f t="shared" si="65"/>
        <v>0</v>
      </c>
      <c r="BQ61" s="207">
        <f t="shared" si="65"/>
        <v>0</v>
      </c>
      <c r="BR61" s="204">
        <f t="shared" si="65"/>
        <v>0</v>
      </c>
      <c r="BS61" s="205">
        <f t="shared" si="65"/>
        <v>0</v>
      </c>
      <c r="BT61" s="206">
        <f t="shared" si="65"/>
        <v>0</v>
      </c>
      <c r="BU61" s="204">
        <f t="shared" si="65"/>
        <v>0</v>
      </c>
      <c r="BV61" s="208">
        <f t="shared" si="65"/>
        <v>0</v>
      </c>
      <c r="BW61" s="209">
        <f t="shared" si="65"/>
        <v>0</v>
      </c>
      <c r="BX61" s="204">
        <f t="shared" si="65"/>
        <v>0</v>
      </c>
      <c r="BY61" s="205">
        <f t="shared" si="65"/>
        <v>0</v>
      </c>
      <c r="BZ61" s="206">
        <f t="shared" si="65"/>
        <v>0</v>
      </c>
      <c r="CA61" s="207">
        <f t="shared" si="65"/>
        <v>0</v>
      </c>
      <c r="CB61" s="204">
        <f t="shared" si="65"/>
        <v>0</v>
      </c>
      <c r="CC61" s="205">
        <f t="shared" si="65"/>
        <v>0</v>
      </c>
      <c r="CD61" s="206">
        <f t="shared" si="65"/>
        <v>0</v>
      </c>
      <c r="CE61" s="207">
        <f t="shared" si="65"/>
        <v>0</v>
      </c>
      <c r="CF61" s="204">
        <f t="shared" si="65"/>
        <v>0</v>
      </c>
      <c r="CG61" s="205">
        <f t="shared" si="65"/>
        <v>0</v>
      </c>
      <c r="CH61" s="206">
        <f t="shared" si="65"/>
        <v>0</v>
      </c>
      <c r="CI61" s="204">
        <f t="shared" si="65"/>
        <v>0</v>
      </c>
      <c r="CJ61" s="210">
        <f t="shared" si="65"/>
        <v>0</v>
      </c>
      <c r="CK61" s="211">
        <f t="shared" si="65"/>
        <v>0</v>
      </c>
    </row>
    <row r="62" spans="1:89" x14ac:dyDescent="0.2">
      <c r="A62" s="202" t="s">
        <v>43</v>
      </c>
      <c r="B62" s="235"/>
      <c r="C62" s="223"/>
      <c r="D62" s="224"/>
      <c r="E62" s="225"/>
      <c r="F62" s="222"/>
      <c r="G62" s="226"/>
      <c r="H62" s="224"/>
      <c r="I62" s="225"/>
      <c r="J62" s="222"/>
      <c r="K62" s="226"/>
      <c r="L62" s="224"/>
      <c r="M62" s="222"/>
      <c r="N62" s="227"/>
      <c r="O62" s="228"/>
      <c r="P62" s="222"/>
      <c r="Q62" s="226"/>
      <c r="R62" s="224"/>
      <c r="S62" s="225"/>
      <c r="T62" s="222"/>
      <c r="U62" s="226"/>
      <c r="V62" s="224"/>
      <c r="W62" s="225"/>
      <c r="X62" s="222"/>
      <c r="Y62" s="226"/>
      <c r="Z62" s="224"/>
      <c r="AA62" s="222"/>
      <c r="AB62" s="220"/>
      <c r="AC62" s="221"/>
      <c r="BI62" s="202" t="s">
        <v>43</v>
      </c>
      <c r="BJ62" s="204">
        <f t="shared" ref="BJ62:CK62" si="66">B62/B64</f>
        <v>0</v>
      </c>
      <c r="BK62" s="205">
        <f t="shared" si="66"/>
        <v>0</v>
      </c>
      <c r="BL62" s="206">
        <f t="shared" si="66"/>
        <v>0</v>
      </c>
      <c r="BM62" s="207">
        <f t="shared" si="66"/>
        <v>0</v>
      </c>
      <c r="BN62" s="204">
        <f t="shared" si="66"/>
        <v>0</v>
      </c>
      <c r="BO62" s="205">
        <f t="shared" si="66"/>
        <v>0</v>
      </c>
      <c r="BP62" s="206">
        <f t="shared" si="66"/>
        <v>0</v>
      </c>
      <c r="BQ62" s="207">
        <f t="shared" si="66"/>
        <v>0</v>
      </c>
      <c r="BR62" s="204">
        <f t="shared" si="66"/>
        <v>0</v>
      </c>
      <c r="BS62" s="205">
        <f t="shared" si="66"/>
        <v>0</v>
      </c>
      <c r="BT62" s="206">
        <f t="shared" si="66"/>
        <v>0</v>
      </c>
      <c r="BU62" s="204">
        <f t="shared" si="66"/>
        <v>0</v>
      </c>
      <c r="BV62" s="208">
        <f t="shared" si="66"/>
        <v>0</v>
      </c>
      <c r="BW62" s="209">
        <f t="shared" si="66"/>
        <v>0</v>
      </c>
      <c r="BX62" s="204">
        <f t="shared" si="66"/>
        <v>0</v>
      </c>
      <c r="BY62" s="205">
        <f t="shared" si="66"/>
        <v>0</v>
      </c>
      <c r="BZ62" s="206">
        <f t="shared" si="66"/>
        <v>0</v>
      </c>
      <c r="CA62" s="207">
        <f t="shared" si="66"/>
        <v>0</v>
      </c>
      <c r="CB62" s="204">
        <f t="shared" si="66"/>
        <v>0</v>
      </c>
      <c r="CC62" s="205">
        <f t="shared" si="66"/>
        <v>0</v>
      </c>
      <c r="CD62" s="206">
        <f t="shared" si="66"/>
        <v>0</v>
      </c>
      <c r="CE62" s="207">
        <f t="shared" si="66"/>
        <v>0</v>
      </c>
      <c r="CF62" s="204">
        <f t="shared" si="66"/>
        <v>0</v>
      </c>
      <c r="CG62" s="205">
        <f t="shared" si="66"/>
        <v>0</v>
      </c>
      <c r="CH62" s="206">
        <f t="shared" si="66"/>
        <v>0</v>
      </c>
      <c r="CI62" s="204">
        <f t="shared" si="66"/>
        <v>0</v>
      </c>
      <c r="CJ62" s="210">
        <f t="shared" si="66"/>
        <v>0</v>
      </c>
      <c r="CK62" s="211">
        <f t="shared" si="66"/>
        <v>0</v>
      </c>
    </row>
    <row r="63" spans="1:89" ht="13.5" thickBot="1" x14ac:dyDescent="0.25">
      <c r="A63" s="212" t="s">
        <v>44</v>
      </c>
      <c r="B63" s="238"/>
      <c r="C63" s="214"/>
      <c r="D63" s="215"/>
      <c r="E63" s="216"/>
      <c r="F63" s="213"/>
      <c r="G63" s="217"/>
      <c r="H63" s="215"/>
      <c r="I63" s="216"/>
      <c r="J63" s="213"/>
      <c r="K63" s="217"/>
      <c r="L63" s="215"/>
      <c r="M63" s="213"/>
      <c r="N63" s="218"/>
      <c r="O63" s="219"/>
      <c r="P63" s="213"/>
      <c r="Q63" s="217"/>
      <c r="R63" s="215"/>
      <c r="S63" s="216"/>
      <c r="T63" s="213"/>
      <c r="U63" s="217"/>
      <c r="V63" s="215"/>
      <c r="W63" s="216"/>
      <c r="X63" s="213"/>
      <c r="Y63" s="217"/>
      <c r="Z63" s="215"/>
      <c r="AA63" s="213"/>
      <c r="AB63" s="220"/>
      <c r="AC63" s="221"/>
      <c r="BI63" s="212" t="s">
        <v>44</v>
      </c>
      <c r="BJ63" s="204">
        <f t="shared" ref="BJ63:CK63" si="67">B63/B64</f>
        <v>0</v>
      </c>
      <c r="BK63" s="205">
        <f t="shared" si="67"/>
        <v>0</v>
      </c>
      <c r="BL63" s="206">
        <f t="shared" si="67"/>
        <v>0</v>
      </c>
      <c r="BM63" s="207">
        <f t="shared" si="67"/>
        <v>0</v>
      </c>
      <c r="BN63" s="204">
        <f t="shared" si="67"/>
        <v>0</v>
      </c>
      <c r="BO63" s="205">
        <f t="shared" si="67"/>
        <v>0</v>
      </c>
      <c r="BP63" s="206">
        <f t="shared" si="67"/>
        <v>0</v>
      </c>
      <c r="BQ63" s="207">
        <f t="shared" si="67"/>
        <v>0</v>
      </c>
      <c r="BR63" s="204">
        <f t="shared" si="67"/>
        <v>0</v>
      </c>
      <c r="BS63" s="205">
        <f t="shared" si="67"/>
        <v>0</v>
      </c>
      <c r="BT63" s="206">
        <f t="shared" si="67"/>
        <v>0</v>
      </c>
      <c r="BU63" s="204">
        <f t="shared" si="67"/>
        <v>0</v>
      </c>
      <c r="BV63" s="208">
        <f t="shared" si="67"/>
        <v>0</v>
      </c>
      <c r="BW63" s="209">
        <f t="shared" si="67"/>
        <v>0</v>
      </c>
      <c r="BX63" s="204">
        <f t="shared" si="67"/>
        <v>0</v>
      </c>
      <c r="BY63" s="205">
        <f t="shared" si="67"/>
        <v>0</v>
      </c>
      <c r="BZ63" s="206">
        <f t="shared" si="67"/>
        <v>0</v>
      </c>
      <c r="CA63" s="207">
        <f t="shared" si="67"/>
        <v>0</v>
      </c>
      <c r="CB63" s="204">
        <f t="shared" si="67"/>
        <v>0</v>
      </c>
      <c r="CC63" s="205">
        <f t="shared" si="67"/>
        <v>0</v>
      </c>
      <c r="CD63" s="206">
        <f t="shared" si="67"/>
        <v>0</v>
      </c>
      <c r="CE63" s="207">
        <f t="shared" si="67"/>
        <v>0</v>
      </c>
      <c r="CF63" s="204">
        <f t="shared" si="67"/>
        <v>0</v>
      </c>
      <c r="CG63" s="205">
        <f t="shared" si="67"/>
        <v>0</v>
      </c>
      <c r="CH63" s="206">
        <f t="shared" si="67"/>
        <v>0</v>
      </c>
      <c r="CI63" s="204">
        <f t="shared" si="67"/>
        <v>0</v>
      </c>
      <c r="CJ63" s="210">
        <f t="shared" si="67"/>
        <v>0</v>
      </c>
      <c r="CK63" s="211">
        <f t="shared" si="67"/>
        <v>0</v>
      </c>
    </row>
    <row r="64" spans="1:89" ht="14.25" thickTop="1" thickBot="1" x14ac:dyDescent="0.25">
      <c r="A64" s="246" t="s">
        <v>26</v>
      </c>
      <c r="B64" s="247">
        <f>SUM(B41:B63)</f>
        <v>43063</v>
      </c>
      <c r="C64" s="145">
        <f t="shared" ref="C64:AA64" si="68">SUM(C41:C63)</f>
        <v>32159</v>
      </c>
      <c r="D64" s="230">
        <f t="shared" si="68"/>
        <v>17316</v>
      </c>
      <c r="E64" s="248">
        <f t="shared" si="68"/>
        <v>15296</v>
      </c>
      <c r="F64" s="249">
        <f t="shared" si="68"/>
        <v>8431</v>
      </c>
      <c r="G64" s="250">
        <f t="shared" si="68"/>
        <v>5748</v>
      </c>
      <c r="H64" s="230">
        <f t="shared" si="68"/>
        <v>29183</v>
      </c>
      <c r="I64" s="248">
        <f t="shared" si="68"/>
        <v>39941</v>
      </c>
      <c r="J64" s="249">
        <f t="shared" si="68"/>
        <v>4015</v>
      </c>
      <c r="K64" s="250">
        <f t="shared" si="68"/>
        <v>5221</v>
      </c>
      <c r="L64" s="230">
        <f t="shared" si="68"/>
        <v>7279</v>
      </c>
      <c r="M64" s="249">
        <f t="shared" si="68"/>
        <v>15204</v>
      </c>
      <c r="N64" s="251">
        <f t="shared" si="68"/>
        <v>22468</v>
      </c>
      <c r="O64" s="231">
        <f t="shared" si="68"/>
        <v>28268</v>
      </c>
      <c r="P64" s="249">
        <f t="shared" si="68"/>
        <v>13243</v>
      </c>
      <c r="Q64" s="250">
        <f t="shared" si="68"/>
        <v>13165</v>
      </c>
      <c r="R64" s="230">
        <f t="shared" si="68"/>
        <v>20245</v>
      </c>
      <c r="S64" s="248">
        <f t="shared" si="68"/>
        <v>18933</v>
      </c>
      <c r="T64" s="249">
        <f t="shared" si="68"/>
        <v>5415</v>
      </c>
      <c r="U64" s="250">
        <f t="shared" si="68"/>
        <v>5201</v>
      </c>
      <c r="V64" s="230">
        <f t="shared" si="68"/>
        <v>19823</v>
      </c>
      <c r="W64" s="248">
        <f t="shared" si="68"/>
        <v>21080</v>
      </c>
      <c r="X64" s="249">
        <f t="shared" si="68"/>
        <v>18272</v>
      </c>
      <c r="Y64" s="250">
        <f t="shared" si="68"/>
        <v>9517</v>
      </c>
      <c r="Z64" s="230">
        <f t="shared" si="68"/>
        <v>45338</v>
      </c>
      <c r="AA64" s="248">
        <f t="shared" si="68"/>
        <v>43923</v>
      </c>
      <c r="AB64" s="232">
        <f>SUM(AB40:AB63)</f>
        <v>254091</v>
      </c>
      <c r="AC64" s="233">
        <f>SUM(AC40:AC63)</f>
        <v>253656</v>
      </c>
      <c r="BI64" s="229" t="s">
        <v>26</v>
      </c>
      <c r="BJ64" s="241">
        <f>SUM(BJ40:BJ63)</f>
        <v>1.0000000000000002</v>
      </c>
      <c r="BK64" s="242">
        <f t="shared" ref="BK64:CK64" si="69">SUM(BK40:BK63)</f>
        <v>0.99999999999999989</v>
      </c>
      <c r="BL64" s="241">
        <f t="shared" si="69"/>
        <v>0.99999999999999989</v>
      </c>
      <c r="BM64" s="242">
        <f t="shared" si="69"/>
        <v>0.99999999999999989</v>
      </c>
      <c r="BN64" s="241">
        <f t="shared" si="69"/>
        <v>1.0000000000000002</v>
      </c>
      <c r="BO64" s="242">
        <f t="shared" si="69"/>
        <v>1</v>
      </c>
      <c r="BP64" s="241">
        <f t="shared" si="69"/>
        <v>0.99999999999999989</v>
      </c>
      <c r="BQ64" s="242">
        <f t="shared" si="69"/>
        <v>1.0000000000000002</v>
      </c>
      <c r="BR64" s="241">
        <f t="shared" si="69"/>
        <v>1</v>
      </c>
      <c r="BS64" s="242">
        <f t="shared" si="69"/>
        <v>1</v>
      </c>
      <c r="BT64" s="241">
        <f t="shared" si="69"/>
        <v>1</v>
      </c>
      <c r="BU64" s="242">
        <f t="shared" si="69"/>
        <v>0.99999999999999978</v>
      </c>
      <c r="BV64" s="241">
        <f t="shared" si="69"/>
        <v>1</v>
      </c>
      <c r="BW64" s="242">
        <f t="shared" si="69"/>
        <v>1</v>
      </c>
      <c r="BX64" s="241">
        <f t="shared" si="69"/>
        <v>1.0000000000000002</v>
      </c>
      <c r="BY64" s="242">
        <f t="shared" si="69"/>
        <v>1</v>
      </c>
      <c r="BZ64" s="241">
        <f t="shared" si="69"/>
        <v>0.99999999999999978</v>
      </c>
      <c r="CA64" s="242">
        <f t="shared" si="69"/>
        <v>0.99999999999999989</v>
      </c>
      <c r="CB64" s="241">
        <f t="shared" si="69"/>
        <v>1</v>
      </c>
      <c r="CC64" s="242">
        <f t="shared" si="69"/>
        <v>1</v>
      </c>
      <c r="CD64" s="241">
        <f t="shared" si="69"/>
        <v>0.99999999999999989</v>
      </c>
      <c r="CE64" s="242">
        <f t="shared" si="69"/>
        <v>1</v>
      </c>
      <c r="CF64" s="241">
        <f t="shared" si="69"/>
        <v>0.99999999999999978</v>
      </c>
      <c r="CG64" s="242">
        <f t="shared" si="69"/>
        <v>0.99999999999999989</v>
      </c>
      <c r="CH64" s="241">
        <f t="shared" si="69"/>
        <v>1</v>
      </c>
      <c r="CI64" s="242">
        <f t="shared" si="69"/>
        <v>1.0000000000000002</v>
      </c>
      <c r="CJ64" s="241">
        <f t="shared" si="69"/>
        <v>1</v>
      </c>
      <c r="CK64" s="242">
        <f t="shared" si="69"/>
        <v>0.99999999999999978</v>
      </c>
    </row>
    <row r="65" spans="1:89" ht="13.5" thickTop="1" x14ac:dyDescent="0.2">
      <c r="A65" s="245"/>
    </row>
    <row r="67" spans="1:89" x14ac:dyDescent="0.2">
      <c r="A67" s="172">
        <f>+A36+1</f>
        <v>43499</v>
      </c>
      <c r="B67" s="172"/>
      <c r="C67" s="172"/>
      <c r="D67" s="172"/>
      <c r="BI67" s="174">
        <f>+BI36+1</f>
        <v>43499</v>
      </c>
      <c r="BJ67" s="174"/>
      <c r="BK67" s="174"/>
      <c r="BL67" s="174"/>
    </row>
    <row r="68" spans="1:89" ht="13.5" thickBot="1" x14ac:dyDescent="0.25">
      <c r="AE68" s="175" t="s">
        <v>1</v>
      </c>
    </row>
    <row r="69" spans="1:89" ht="14.25" thickTop="1" thickBot="1" x14ac:dyDescent="0.25">
      <c r="A69" s="176" t="s">
        <v>2</v>
      </c>
      <c r="B69" s="177" t="s">
        <v>3</v>
      </c>
      <c r="C69" s="178"/>
      <c r="D69" s="177" t="s">
        <v>4</v>
      </c>
      <c r="E69" s="178"/>
      <c r="F69" s="177" t="s">
        <v>5</v>
      </c>
      <c r="G69" s="178"/>
      <c r="H69" s="177" t="s">
        <v>6</v>
      </c>
      <c r="I69" s="178"/>
      <c r="J69" s="177" t="s">
        <v>7</v>
      </c>
      <c r="K69" s="178"/>
      <c r="L69" s="177" t="s">
        <v>8</v>
      </c>
      <c r="M69" s="178"/>
      <c r="N69" s="177" t="s">
        <v>9</v>
      </c>
      <c r="O69" s="178"/>
      <c r="P69" s="177" t="s">
        <v>10</v>
      </c>
      <c r="Q69" s="178"/>
      <c r="R69" s="177" t="s">
        <v>11</v>
      </c>
      <c r="S69" s="178"/>
      <c r="T69" s="177" t="s">
        <v>12</v>
      </c>
      <c r="U69" s="178"/>
      <c r="V69" s="177" t="s">
        <v>13</v>
      </c>
      <c r="W69" s="178"/>
      <c r="X69" s="177" t="s">
        <v>14</v>
      </c>
      <c r="Y69" s="178"/>
      <c r="Z69" s="177" t="s">
        <v>15</v>
      </c>
      <c r="AA69" s="178"/>
      <c r="AB69" s="179" t="s">
        <v>16</v>
      </c>
      <c r="AC69" s="180"/>
      <c r="AE69" s="176" t="s">
        <v>2</v>
      </c>
      <c r="AF69" s="177" t="s">
        <v>3</v>
      </c>
      <c r="AG69" s="178"/>
      <c r="AH69" s="177" t="s">
        <v>4</v>
      </c>
      <c r="AI69" s="178"/>
      <c r="AJ69" s="177" t="s">
        <v>5</v>
      </c>
      <c r="AK69" s="178"/>
      <c r="AL69" s="177" t="s">
        <v>6</v>
      </c>
      <c r="AM69" s="178"/>
      <c r="AN69" s="177" t="s">
        <v>7</v>
      </c>
      <c r="AO69" s="178"/>
      <c r="AP69" s="177" t="s">
        <v>8</v>
      </c>
      <c r="AQ69" s="178"/>
      <c r="AR69" s="177" t="s">
        <v>9</v>
      </c>
      <c r="AS69" s="178"/>
      <c r="AT69" s="177" t="s">
        <v>10</v>
      </c>
      <c r="AU69" s="178"/>
      <c r="AV69" s="177" t="s">
        <v>11</v>
      </c>
      <c r="AW69" s="178"/>
      <c r="AX69" s="177" t="s">
        <v>12</v>
      </c>
      <c r="AY69" s="178"/>
      <c r="AZ69" s="177" t="s">
        <v>13</v>
      </c>
      <c r="BA69" s="178"/>
      <c r="BB69" s="177" t="s">
        <v>14</v>
      </c>
      <c r="BC69" s="178"/>
      <c r="BD69" s="177" t="s">
        <v>15</v>
      </c>
      <c r="BE69" s="178"/>
      <c r="BF69" s="179" t="s">
        <v>16</v>
      </c>
      <c r="BG69" s="180"/>
      <c r="BI69" s="176" t="s">
        <v>2</v>
      </c>
      <c r="BJ69" s="177" t="s">
        <v>3</v>
      </c>
      <c r="BK69" s="178"/>
      <c r="BL69" s="177" t="s">
        <v>4</v>
      </c>
      <c r="BM69" s="178"/>
      <c r="BN69" s="177" t="s">
        <v>5</v>
      </c>
      <c r="BO69" s="178"/>
      <c r="BP69" s="177" t="s">
        <v>6</v>
      </c>
      <c r="BQ69" s="178"/>
      <c r="BR69" s="177" t="s">
        <v>7</v>
      </c>
      <c r="BS69" s="178"/>
      <c r="BT69" s="177" t="s">
        <v>8</v>
      </c>
      <c r="BU69" s="178"/>
      <c r="BV69" s="177" t="s">
        <v>9</v>
      </c>
      <c r="BW69" s="178"/>
      <c r="BX69" s="177" t="s">
        <v>10</v>
      </c>
      <c r="BY69" s="178"/>
      <c r="BZ69" s="177" t="s">
        <v>11</v>
      </c>
      <c r="CA69" s="178"/>
      <c r="CB69" s="177" t="s">
        <v>12</v>
      </c>
      <c r="CC69" s="178"/>
      <c r="CD69" s="177" t="s">
        <v>13</v>
      </c>
      <c r="CE69" s="178"/>
      <c r="CF69" s="177" t="s">
        <v>14</v>
      </c>
      <c r="CG69" s="178"/>
      <c r="CH69" s="177" t="s">
        <v>15</v>
      </c>
      <c r="CI69" s="178"/>
      <c r="CJ69" s="177" t="s">
        <v>16</v>
      </c>
      <c r="CK69" s="178"/>
    </row>
    <row r="70" spans="1:89" ht="15" thickTop="1" thickBot="1" x14ac:dyDescent="0.3">
      <c r="A70" s="182"/>
      <c r="B70" s="183" t="s">
        <v>17</v>
      </c>
      <c r="C70" s="184" t="s">
        <v>18</v>
      </c>
      <c r="D70" s="185" t="s">
        <v>17</v>
      </c>
      <c r="E70" s="186" t="s">
        <v>18</v>
      </c>
      <c r="F70" s="183" t="s">
        <v>17</v>
      </c>
      <c r="G70" s="184" t="s">
        <v>18</v>
      </c>
      <c r="H70" s="185" t="s">
        <v>17</v>
      </c>
      <c r="I70" s="186" t="s">
        <v>18</v>
      </c>
      <c r="J70" s="183" t="s">
        <v>17</v>
      </c>
      <c r="K70" s="184" t="s">
        <v>18</v>
      </c>
      <c r="L70" s="185" t="s">
        <v>17</v>
      </c>
      <c r="M70" s="183" t="s">
        <v>18</v>
      </c>
      <c r="N70" s="187" t="s">
        <v>17</v>
      </c>
      <c r="O70" s="188" t="s">
        <v>18</v>
      </c>
      <c r="P70" s="183" t="s">
        <v>17</v>
      </c>
      <c r="Q70" s="184" t="s">
        <v>18</v>
      </c>
      <c r="R70" s="185" t="s">
        <v>17</v>
      </c>
      <c r="S70" s="186" t="s">
        <v>18</v>
      </c>
      <c r="T70" s="183" t="s">
        <v>17</v>
      </c>
      <c r="U70" s="184" t="s">
        <v>18</v>
      </c>
      <c r="V70" s="185" t="s">
        <v>17</v>
      </c>
      <c r="W70" s="186" t="s">
        <v>18</v>
      </c>
      <c r="X70" s="183" t="s">
        <v>17</v>
      </c>
      <c r="Y70" s="184" t="s">
        <v>18</v>
      </c>
      <c r="Z70" s="185" t="s">
        <v>17</v>
      </c>
      <c r="AA70" s="183" t="s">
        <v>18</v>
      </c>
      <c r="AB70" s="189" t="s">
        <v>17</v>
      </c>
      <c r="AC70" s="190" t="s">
        <v>18</v>
      </c>
      <c r="AE70" s="182"/>
      <c r="AF70" s="183" t="s">
        <v>17</v>
      </c>
      <c r="AG70" s="184" t="s">
        <v>18</v>
      </c>
      <c r="AH70" s="185" t="s">
        <v>17</v>
      </c>
      <c r="AI70" s="186" t="s">
        <v>18</v>
      </c>
      <c r="AJ70" s="183" t="s">
        <v>17</v>
      </c>
      <c r="AK70" s="184" t="s">
        <v>18</v>
      </c>
      <c r="AL70" s="185" t="s">
        <v>17</v>
      </c>
      <c r="AM70" s="186" t="s">
        <v>18</v>
      </c>
      <c r="AN70" s="183" t="s">
        <v>17</v>
      </c>
      <c r="AO70" s="184" t="s">
        <v>18</v>
      </c>
      <c r="AP70" s="185" t="s">
        <v>17</v>
      </c>
      <c r="AQ70" s="183" t="s">
        <v>18</v>
      </c>
      <c r="AR70" s="187" t="s">
        <v>17</v>
      </c>
      <c r="AS70" s="188" t="s">
        <v>18</v>
      </c>
      <c r="AT70" s="183" t="s">
        <v>17</v>
      </c>
      <c r="AU70" s="184" t="s">
        <v>18</v>
      </c>
      <c r="AV70" s="185" t="s">
        <v>17</v>
      </c>
      <c r="AW70" s="186" t="s">
        <v>18</v>
      </c>
      <c r="AX70" s="183" t="s">
        <v>17</v>
      </c>
      <c r="AY70" s="184" t="s">
        <v>18</v>
      </c>
      <c r="AZ70" s="185" t="s">
        <v>17</v>
      </c>
      <c r="BA70" s="186" t="s">
        <v>18</v>
      </c>
      <c r="BB70" s="183" t="s">
        <v>17</v>
      </c>
      <c r="BC70" s="184" t="s">
        <v>18</v>
      </c>
      <c r="BD70" s="185" t="s">
        <v>17</v>
      </c>
      <c r="BE70" s="183" t="s">
        <v>18</v>
      </c>
      <c r="BF70" s="189" t="s">
        <v>17</v>
      </c>
      <c r="BG70" s="190" t="s">
        <v>18</v>
      </c>
      <c r="BI70" s="182"/>
      <c r="BJ70" s="183" t="s">
        <v>17</v>
      </c>
      <c r="BK70" s="184" t="s">
        <v>18</v>
      </c>
      <c r="BL70" s="185" t="s">
        <v>17</v>
      </c>
      <c r="BM70" s="186" t="s">
        <v>18</v>
      </c>
      <c r="BN70" s="183" t="s">
        <v>17</v>
      </c>
      <c r="BO70" s="184" t="s">
        <v>18</v>
      </c>
      <c r="BP70" s="185" t="s">
        <v>17</v>
      </c>
      <c r="BQ70" s="186" t="s">
        <v>18</v>
      </c>
      <c r="BR70" s="183" t="s">
        <v>17</v>
      </c>
      <c r="BS70" s="184" t="s">
        <v>18</v>
      </c>
      <c r="BT70" s="185" t="s">
        <v>17</v>
      </c>
      <c r="BU70" s="183" t="s">
        <v>18</v>
      </c>
      <c r="BV70" s="187" t="s">
        <v>17</v>
      </c>
      <c r="BW70" s="188" t="s">
        <v>18</v>
      </c>
      <c r="BX70" s="183" t="s">
        <v>17</v>
      </c>
      <c r="BY70" s="184" t="s">
        <v>18</v>
      </c>
      <c r="BZ70" s="185" t="s">
        <v>17</v>
      </c>
      <c r="CA70" s="186" t="s">
        <v>18</v>
      </c>
      <c r="CB70" s="183" t="s">
        <v>17</v>
      </c>
      <c r="CC70" s="184" t="s">
        <v>18</v>
      </c>
      <c r="CD70" s="185" t="s">
        <v>17</v>
      </c>
      <c r="CE70" s="186" t="s">
        <v>18</v>
      </c>
      <c r="CF70" s="183" t="s">
        <v>17</v>
      </c>
      <c r="CG70" s="184" t="s">
        <v>18</v>
      </c>
      <c r="CH70" s="185" t="s">
        <v>17</v>
      </c>
      <c r="CI70" s="183" t="s">
        <v>18</v>
      </c>
      <c r="CJ70" s="187" t="s">
        <v>17</v>
      </c>
      <c r="CK70" s="188" t="s">
        <v>18</v>
      </c>
    </row>
    <row r="71" spans="1:89" ht="13.5" thickTop="1" x14ac:dyDescent="0.2">
      <c r="A71" s="192" t="s">
        <v>19</v>
      </c>
      <c r="B71" s="193"/>
      <c r="C71" s="194"/>
      <c r="D71" s="195"/>
      <c r="E71" s="196"/>
      <c r="F71" s="193"/>
      <c r="G71" s="197"/>
      <c r="H71" s="195"/>
      <c r="I71" s="196"/>
      <c r="J71" s="193"/>
      <c r="K71" s="197"/>
      <c r="L71" s="195"/>
      <c r="M71" s="193"/>
      <c r="N71" s="198"/>
      <c r="O71" s="199"/>
      <c r="P71" s="193"/>
      <c r="Q71" s="197"/>
      <c r="R71" s="195"/>
      <c r="S71" s="196"/>
      <c r="T71" s="193"/>
      <c r="U71" s="197"/>
      <c r="V71" s="195"/>
      <c r="W71" s="196"/>
      <c r="X71" s="193"/>
      <c r="Y71" s="197"/>
      <c r="Z71" s="195"/>
      <c r="AA71" s="193"/>
      <c r="AB71" s="200">
        <f>B71+D71+F71+H71+J71+L71+N71+P71+R71+T71+V71+X71+Z71</f>
        <v>0</v>
      </c>
      <c r="AC71" s="201">
        <f>C71+E71+G71+I71+K71+M71+O71+Q71+S71+U71+W71+Y71+AA71</f>
        <v>0</v>
      </c>
      <c r="AE71" s="202" t="str">
        <f>$AE$9</f>
        <v>07:00 - 07:59</v>
      </c>
      <c r="AF71" s="193">
        <f>SUMIF($A$9:$A$32,$AE71,B$71:B$94)</f>
        <v>1320</v>
      </c>
      <c r="AG71" s="194">
        <f t="shared" ref="AG71:BE73" si="70">SUMIF($A$9:$A$32,$AE71,C$71:C$94)</f>
        <v>475</v>
      </c>
      <c r="AH71" s="195">
        <f t="shared" si="70"/>
        <v>511</v>
      </c>
      <c r="AI71" s="196">
        <f t="shared" si="70"/>
        <v>328</v>
      </c>
      <c r="AJ71" s="193">
        <f t="shared" si="70"/>
        <v>217</v>
      </c>
      <c r="AK71" s="197">
        <f t="shared" si="70"/>
        <v>118</v>
      </c>
      <c r="AL71" s="195">
        <f t="shared" si="70"/>
        <v>756</v>
      </c>
      <c r="AM71" s="196">
        <f t="shared" si="70"/>
        <v>837</v>
      </c>
      <c r="AN71" s="193">
        <f t="shared" si="70"/>
        <v>70</v>
      </c>
      <c r="AO71" s="197">
        <f t="shared" si="70"/>
        <v>139</v>
      </c>
      <c r="AP71" s="195">
        <f t="shared" si="70"/>
        <v>121</v>
      </c>
      <c r="AQ71" s="193">
        <f t="shared" si="70"/>
        <v>303</v>
      </c>
      <c r="AR71" s="198">
        <f t="shared" si="70"/>
        <v>604</v>
      </c>
      <c r="AS71" s="199">
        <f t="shared" si="70"/>
        <v>673</v>
      </c>
      <c r="AT71" s="193">
        <f t="shared" si="70"/>
        <v>353</v>
      </c>
      <c r="AU71" s="197">
        <f t="shared" si="70"/>
        <v>281</v>
      </c>
      <c r="AV71" s="195">
        <f t="shared" si="70"/>
        <v>670</v>
      </c>
      <c r="AW71" s="196">
        <f t="shared" si="70"/>
        <v>497</v>
      </c>
      <c r="AX71" s="193">
        <f t="shared" si="70"/>
        <v>93</v>
      </c>
      <c r="AY71" s="197">
        <f t="shared" si="70"/>
        <v>179</v>
      </c>
      <c r="AZ71" s="195">
        <f t="shared" si="70"/>
        <v>314</v>
      </c>
      <c r="BA71" s="196">
        <f t="shared" si="70"/>
        <v>505</v>
      </c>
      <c r="BB71" s="193">
        <f t="shared" si="70"/>
        <v>422</v>
      </c>
      <c r="BC71" s="197">
        <f t="shared" si="70"/>
        <v>337</v>
      </c>
      <c r="BD71" s="195">
        <f t="shared" si="70"/>
        <v>1372</v>
      </c>
      <c r="BE71" s="193">
        <f t="shared" si="70"/>
        <v>1210</v>
      </c>
      <c r="BF71" s="200">
        <f>AF71+AH71+AJ71+AL71+AN71+AP71+AR71+AT71+AV71+AX71+AZ71+BB71+BD71</f>
        <v>6823</v>
      </c>
      <c r="BG71" s="201">
        <f>AG71+AI71+AK71+AM71+AO71+AQ71+AS71+AU71+AW71+AY71+BA71+BC71+BE71</f>
        <v>5882</v>
      </c>
      <c r="BI71" s="192" t="s">
        <v>19</v>
      </c>
      <c r="BJ71" s="204">
        <f t="shared" ref="BJ71:CK71" si="71">B71/B95</f>
        <v>0</v>
      </c>
      <c r="BK71" s="205">
        <f t="shared" si="71"/>
        <v>0</v>
      </c>
      <c r="BL71" s="206">
        <f t="shared" si="71"/>
        <v>0</v>
      </c>
      <c r="BM71" s="207">
        <f t="shared" si="71"/>
        <v>0</v>
      </c>
      <c r="BN71" s="204">
        <f t="shared" si="71"/>
        <v>0</v>
      </c>
      <c r="BO71" s="205">
        <f t="shared" si="71"/>
        <v>0</v>
      </c>
      <c r="BP71" s="206">
        <f t="shared" si="71"/>
        <v>0</v>
      </c>
      <c r="BQ71" s="207">
        <f t="shared" si="71"/>
        <v>0</v>
      </c>
      <c r="BR71" s="204">
        <f t="shared" si="71"/>
        <v>0</v>
      </c>
      <c r="BS71" s="205">
        <f t="shared" si="71"/>
        <v>0</v>
      </c>
      <c r="BT71" s="206">
        <f t="shared" si="71"/>
        <v>0</v>
      </c>
      <c r="BU71" s="204">
        <f t="shared" si="71"/>
        <v>0</v>
      </c>
      <c r="BV71" s="208">
        <f t="shared" si="71"/>
        <v>0</v>
      </c>
      <c r="BW71" s="209">
        <f t="shared" si="71"/>
        <v>0</v>
      </c>
      <c r="BX71" s="204">
        <f t="shared" si="71"/>
        <v>0</v>
      </c>
      <c r="BY71" s="205">
        <f t="shared" si="71"/>
        <v>0</v>
      </c>
      <c r="BZ71" s="206">
        <f t="shared" si="71"/>
        <v>0</v>
      </c>
      <c r="CA71" s="207">
        <f t="shared" si="71"/>
        <v>0</v>
      </c>
      <c r="CB71" s="204">
        <f t="shared" si="71"/>
        <v>0</v>
      </c>
      <c r="CC71" s="205">
        <f t="shared" si="71"/>
        <v>0</v>
      </c>
      <c r="CD71" s="206">
        <f t="shared" si="71"/>
        <v>0</v>
      </c>
      <c r="CE71" s="207">
        <f t="shared" si="71"/>
        <v>0</v>
      </c>
      <c r="CF71" s="204">
        <f t="shared" si="71"/>
        <v>0</v>
      </c>
      <c r="CG71" s="205">
        <f t="shared" si="71"/>
        <v>0</v>
      </c>
      <c r="CH71" s="206">
        <f t="shared" si="71"/>
        <v>0</v>
      </c>
      <c r="CI71" s="204">
        <f t="shared" si="71"/>
        <v>0</v>
      </c>
      <c r="CJ71" s="210">
        <f t="shared" si="71"/>
        <v>0</v>
      </c>
      <c r="CK71" s="211">
        <f t="shared" si="71"/>
        <v>0</v>
      </c>
    </row>
    <row r="72" spans="1:89" x14ac:dyDescent="0.2">
      <c r="A72" s="212" t="s">
        <v>21</v>
      </c>
      <c r="B72" s="213">
        <v>163</v>
      </c>
      <c r="C72" s="214">
        <v>0</v>
      </c>
      <c r="D72" s="215">
        <v>47</v>
      </c>
      <c r="E72" s="216">
        <v>0</v>
      </c>
      <c r="F72" s="213">
        <v>32</v>
      </c>
      <c r="G72" s="217">
        <v>0</v>
      </c>
      <c r="H72" s="215">
        <v>119</v>
      </c>
      <c r="I72" s="216">
        <v>4</v>
      </c>
      <c r="J72" s="213">
        <v>3</v>
      </c>
      <c r="K72" s="217">
        <v>0</v>
      </c>
      <c r="L72" s="215">
        <v>2</v>
      </c>
      <c r="M72" s="213">
        <v>3</v>
      </c>
      <c r="N72" s="218">
        <v>17</v>
      </c>
      <c r="O72" s="219">
        <v>3</v>
      </c>
      <c r="P72" s="213">
        <v>5</v>
      </c>
      <c r="Q72" s="217">
        <v>0</v>
      </c>
      <c r="R72" s="215">
        <v>4</v>
      </c>
      <c r="S72" s="216">
        <v>7</v>
      </c>
      <c r="T72" s="213">
        <v>0</v>
      </c>
      <c r="U72" s="217">
        <v>0</v>
      </c>
      <c r="V72" s="215">
        <v>0</v>
      </c>
      <c r="W72" s="216">
        <v>0</v>
      </c>
      <c r="X72" s="213">
        <v>0</v>
      </c>
      <c r="Y72" s="217">
        <v>0</v>
      </c>
      <c r="Z72" s="215">
        <v>0</v>
      </c>
      <c r="AA72" s="213">
        <v>0</v>
      </c>
      <c r="AB72" s="220">
        <f>B72+D72+F72+H72+J72+L72+N72+P72+R72+T72+V72+X72+Z72</f>
        <v>392</v>
      </c>
      <c r="AC72" s="221">
        <f t="shared" ref="AC72:AC91" si="72">C72+E72+G72+I72+K72+M72+O72+Q72+S72+U72+W72+Y72+AA72</f>
        <v>17</v>
      </c>
      <c r="AE72" s="212" t="str">
        <f>$AE$10</f>
        <v>08:00 - 08:59</v>
      </c>
      <c r="AF72" s="193">
        <f>SUMIF($A$9:$A$32,$AE72,B$71:B$94)</f>
        <v>2023</v>
      </c>
      <c r="AG72" s="214">
        <f t="shared" si="70"/>
        <v>678</v>
      </c>
      <c r="AH72" s="215">
        <f t="shared" si="70"/>
        <v>612</v>
      </c>
      <c r="AI72" s="216">
        <f t="shared" si="70"/>
        <v>477</v>
      </c>
      <c r="AJ72" s="213">
        <f t="shared" si="70"/>
        <v>282</v>
      </c>
      <c r="AK72" s="217">
        <f t="shared" si="70"/>
        <v>202</v>
      </c>
      <c r="AL72" s="215">
        <f t="shared" si="70"/>
        <v>1052</v>
      </c>
      <c r="AM72" s="216">
        <f t="shared" si="70"/>
        <v>1118</v>
      </c>
      <c r="AN72" s="213">
        <f t="shared" si="70"/>
        <v>96</v>
      </c>
      <c r="AO72" s="217">
        <f t="shared" si="70"/>
        <v>192</v>
      </c>
      <c r="AP72" s="215">
        <f t="shared" si="70"/>
        <v>113</v>
      </c>
      <c r="AQ72" s="213">
        <f t="shared" si="70"/>
        <v>548</v>
      </c>
      <c r="AR72" s="218">
        <f t="shared" si="70"/>
        <v>712</v>
      </c>
      <c r="AS72" s="219">
        <f t="shared" si="70"/>
        <v>1069</v>
      </c>
      <c r="AT72" s="213">
        <f t="shared" si="70"/>
        <v>448</v>
      </c>
      <c r="AU72" s="217">
        <f t="shared" si="70"/>
        <v>406</v>
      </c>
      <c r="AV72" s="215">
        <f t="shared" si="70"/>
        <v>909</v>
      </c>
      <c r="AW72" s="216">
        <f t="shared" si="70"/>
        <v>601</v>
      </c>
      <c r="AX72" s="213">
        <f t="shared" si="70"/>
        <v>118</v>
      </c>
      <c r="AY72" s="217">
        <f t="shared" si="70"/>
        <v>143</v>
      </c>
      <c r="AZ72" s="215">
        <f t="shared" si="70"/>
        <v>346</v>
      </c>
      <c r="BA72" s="216">
        <f t="shared" si="70"/>
        <v>789</v>
      </c>
      <c r="BB72" s="213">
        <f t="shared" si="70"/>
        <v>445</v>
      </c>
      <c r="BC72" s="217">
        <f t="shared" si="70"/>
        <v>330</v>
      </c>
      <c r="BD72" s="215">
        <f t="shared" si="70"/>
        <v>1940</v>
      </c>
      <c r="BE72" s="213">
        <f t="shared" si="70"/>
        <v>1478</v>
      </c>
      <c r="BF72" s="220">
        <f>SUM(AF72,AH72,AJ72,AL72,AN72,AP72,AR72,AT72,AV72,AX72,AZ72,BB72,BD72)</f>
        <v>9096</v>
      </c>
      <c r="BG72" s="221">
        <f>SUM(AG72,AI72,AK72,AM72,AO72,AQ72,AS72,AU72,AW72,AY72,BA72,BC72,BE72)</f>
        <v>8031</v>
      </c>
      <c r="BI72" s="212" t="s">
        <v>21</v>
      </c>
      <c r="BJ72" s="204">
        <f t="shared" ref="BJ72:CK72" si="73">B72/B95</f>
        <v>5.2769594353977147E-3</v>
      </c>
      <c r="BK72" s="205">
        <f t="shared" si="73"/>
        <v>0</v>
      </c>
      <c r="BL72" s="206">
        <f t="shared" si="73"/>
        <v>4.6715038266573897E-3</v>
      </c>
      <c r="BM72" s="207">
        <f t="shared" si="73"/>
        <v>0</v>
      </c>
      <c r="BN72" s="204">
        <f t="shared" si="73"/>
        <v>5.5788005578800556E-3</v>
      </c>
      <c r="BO72" s="205">
        <f t="shared" si="73"/>
        <v>0</v>
      </c>
      <c r="BP72" s="206">
        <f t="shared" si="73"/>
        <v>5.5351411693567139E-3</v>
      </c>
      <c r="BQ72" s="207">
        <f t="shared" si="73"/>
        <v>1.6505735743170752E-4</v>
      </c>
      <c r="BR72" s="204">
        <f t="shared" si="73"/>
        <v>1.3940520446096654E-3</v>
      </c>
      <c r="BS72" s="205">
        <f t="shared" si="73"/>
        <v>0</v>
      </c>
      <c r="BT72" s="206">
        <f t="shared" si="73"/>
        <v>5.2479664130149564E-4</v>
      </c>
      <c r="BU72" s="204">
        <f t="shared" si="73"/>
        <v>3.4121929026387628E-4</v>
      </c>
      <c r="BV72" s="208">
        <f t="shared" si="73"/>
        <v>1.1712828992696707E-3</v>
      </c>
      <c r="BW72" s="209">
        <f t="shared" si="73"/>
        <v>1.6076308879481272E-4</v>
      </c>
      <c r="BX72" s="204">
        <f t="shared" si="73"/>
        <v>5.8969218068168419E-4</v>
      </c>
      <c r="BY72" s="205">
        <f t="shared" si="73"/>
        <v>0</v>
      </c>
      <c r="BZ72" s="206">
        <f t="shared" si="73"/>
        <v>2.8962421258417204E-4</v>
      </c>
      <c r="CA72" s="207">
        <f t="shared" si="73"/>
        <v>4.6122422086051259E-4</v>
      </c>
      <c r="CB72" s="204">
        <f t="shared" si="73"/>
        <v>0</v>
      </c>
      <c r="CC72" s="205">
        <f t="shared" si="73"/>
        <v>0</v>
      </c>
      <c r="CD72" s="206">
        <f t="shared" si="73"/>
        <v>0</v>
      </c>
      <c r="CE72" s="207">
        <f t="shared" si="73"/>
        <v>0</v>
      </c>
      <c r="CF72" s="204">
        <f t="shared" si="73"/>
        <v>0</v>
      </c>
      <c r="CG72" s="205">
        <f t="shared" si="73"/>
        <v>0</v>
      </c>
      <c r="CH72" s="206">
        <f t="shared" si="73"/>
        <v>0</v>
      </c>
      <c r="CI72" s="204">
        <f t="shared" si="73"/>
        <v>0</v>
      </c>
      <c r="CJ72" s="210">
        <f t="shared" si="73"/>
        <v>2.3812561125993964E-3</v>
      </c>
      <c r="CK72" s="211">
        <f t="shared" si="73"/>
        <v>1.0341010012530871E-4</v>
      </c>
    </row>
    <row r="73" spans="1:89" ht="13.5" thickBot="1" x14ac:dyDescent="0.25">
      <c r="A73" s="202" t="s">
        <v>23</v>
      </c>
      <c r="B73" s="222">
        <v>696</v>
      </c>
      <c r="C73" s="223">
        <v>0</v>
      </c>
      <c r="D73" s="224">
        <v>264</v>
      </c>
      <c r="E73" s="225">
        <v>3</v>
      </c>
      <c r="F73" s="222">
        <v>109</v>
      </c>
      <c r="G73" s="226">
        <v>14</v>
      </c>
      <c r="H73" s="224">
        <v>461</v>
      </c>
      <c r="I73" s="225">
        <v>130</v>
      </c>
      <c r="J73" s="222">
        <v>13</v>
      </c>
      <c r="K73" s="226">
        <v>12</v>
      </c>
      <c r="L73" s="224">
        <v>27</v>
      </c>
      <c r="M73" s="222">
        <v>101</v>
      </c>
      <c r="N73" s="227">
        <v>178</v>
      </c>
      <c r="O73" s="228">
        <v>225</v>
      </c>
      <c r="P73" s="222">
        <v>90</v>
      </c>
      <c r="Q73" s="226">
        <v>109</v>
      </c>
      <c r="R73" s="224">
        <v>150</v>
      </c>
      <c r="S73" s="225">
        <v>135</v>
      </c>
      <c r="T73" s="222">
        <v>23</v>
      </c>
      <c r="U73" s="226">
        <v>78</v>
      </c>
      <c r="V73" s="224">
        <v>68</v>
      </c>
      <c r="W73" s="225">
        <v>184</v>
      </c>
      <c r="X73" s="222">
        <v>135</v>
      </c>
      <c r="Y73" s="226">
        <v>160</v>
      </c>
      <c r="Z73" s="224">
        <v>436</v>
      </c>
      <c r="AA73" s="222">
        <v>361</v>
      </c>
      <c r="AB73" s="220">
        <f>B73+D73+F73+H73+J73+L73+N73+P73+R73+T73+V73+X73+Z73</f>
        <v>2650</v>
      </c>
      <c r="AC73" s="221">
        <f t="shared" si="72"/>
        <v>1512</v>
      </c>
      <c r="AE73" s="202" t="str">
        <f>$AE$11</f>
        <v>09:00 - 09:59</v>
      </c>
      <c r="AF73" s="193">
        <f>SUMIF($A$9:$A$32,$AE73,B$71:B$94)</f>
        <v>2208</v>
      </c>
      <c r="AG73" s="223">
        <f t="shared" si="70"/>
        <v>983</v>
      </c>
      <c r="AH73" s="224">
        <f t="shared" si="70"/>
        <v>731</v>
      </c>
      <c r="AI73" s="225">
        <f t="shared" si="70"/>
        <v>419</v>
      </c>
      <c r="AJ73" s="222">
        <f t="shared" si="70"/>
        <v>321</v>
      </c>
      <c r="AK73" s="226">
        <f t="shared" si="70"/>
        <v>167</v>
      </c>
      <c r="AL73" s="224">
        <f t="shared" si="70"/>
        <v>1237</v>
      </c>
      <c r="AM73" s="225">
        <f t="shared" si="70"/>
        <v>1339</v>
      </c>
      <c r="AN73" s="222">
        <f t="shared" si="70"/>
        <v>104</v>
      </c>
      <c r="AO73" s="226">
        <f t="shared" si="70"/>
        <v>314</v>
      </c>
      <c r="AP73" s="224">
        <f t="shared" si="70"/>
        <v>157</v>
      </c>
      <c r="AQ73" s="222">
        <f t="shared" si="70"/>
        <v>753</v>
      </c>
      <c r="AR73" s="227">
        <f t="shared" si="70"/>
        <v>839</v>
      </c>
      <c r="AS73" s="228">
        <f t="shared" si="70"/>
        <v>1353</v>
      </c>
      <c r="AT73" s="222">
        <f t="shared" si="70"/>
        <v>542</v>
      </c>
      <c r="AU73" s="226">
        <f t="shared" si="70"/>
        <v>500</v>
      </c>
      <c r="AV73" s="224">
        <f t="shared" si="70"/>
        <v>1018</v>
      </c>
      <c r="AW73" s="225">
        <f t="shared" si="70"/>
        <v>758</v>
      </c>
      <c r="AX73" s="222">
        <f t="shared" si="70"/>
        <v>80</v>
      </c>
      <c r="AY73" s="226">
        <f t="shared" si="70"/>
        <v>139</v>
      </c>
      <c r="AZ73" s="224">
        <f t="shared" si="70"/>
        <v>369</v>
      </c>
      <c r="BA73" s="225">
        <f t="shared" si="70"/>
        <v>1277</v>
      </c>
      <c r="BB73" s="222">
        <f t="shared" si="70"/>
        <v>481</v>
      </c>
      <c r="BC73" s="226">
        <f t="shared" si="70"/>
        <v>345</v>
      </c>
      <c r="BD73" s="224">
        <f t="shared" si="70"/>
        <v>2012</v>
      </c>
      <c r="BE73" s="222">
        <f t="shared" si="70"/>
        <v>1654</v>
      </c>
      <c r="BF73" s="220">
        <f>SUM(AF73,AH73,AJ73,AL73,AN73,AP73,AR73,AT73,AV73,AX73,AZ73,BB73,BD73)</f>
        <v>10099</v>
      </c>
      <c r="BG73" s="221">
        <f>SUM(AG73,AI73,AK73,AM73,AO73,AQ73,AS73,AU73,AW73,AY73,BA73,BC73,BE73)</f>
        <v>10001</v>
      </c>
      <c r="BI73" s="202" t="s">
        <v>23</v>
      </c>
      <c r="BJ73" s="204">
        <f t="shared" ref="BJ73:CK73" si="74">B73/B95</f>
        <v>2.2532293049305579E-2</v>
      </c>
      <c r="BK73" s="205">
        <f t="shared" si="74"/>
        <v>0</v>
      </c>
      <c r="BL73" s="206">
        <f t="shared" si="74"/>
        <v>2.6239936388033E-2</v>
      </c>
      <c r="BM73" s="207">
        <f t="shared" si="74"/>
        <v>3.6421027072963458E-4</v>
      </c>
      <c r="BN73" s="204">
        <f t="shared" si="74"/>
        <v>1.9002789400278941E-2</v>
      </c>
      <c r="BO73" s="205">
        <f t="shared" si="74"/>
        <v>4.4108380592312538E-3</v>
      </c>
      <c r="BP73" s="206">
        <f t="shared" si="74"/>
        <v>2.1442857807339875E-2</v>
      </c>
      <c r="BQ73" s="207">
        <f t="shared" si="74"/>
        <v>5.3643641165304944E-3</v>
      </c>
      <c r="BR73" s="204">
        <f t="shared" si="74"/>
        <v>6.0408921933085506E-3</v>
      </c>
      <c r="BS73" s="205">
        <f t="shared" si="74"/>
        <v>4.1855598186257411E-3</v>
      </c>
      <c r="BT73" s="206">
        <f t="shared" si="74"/>
        <v>7.0847546575701914E-3</v>
      </c>
      <c r="BU73" s="204">
        <f t="shared" si="74"/>
        <v>1.1487716105550501E-2</v>
      </c>
      <c r="BV73" s="208">
        <f t="shared" si="74"/>
        <v>1.2264020945294199E-2</v>
      </c>
      <c r="BW73" s="209">
        <f t="shared" si="74"/>
        <v>1.2057231659610953E-2</v>
      </c>
      <c r="BX73" s="204">
        <f t="shared" si="74"/>
        <v>1.0614459252270315E-2</v>
      </c>
      <c r="BY73" s="205">
        <f t="shared" si="74"/>
        <v>1.1449579831932772E-2</v>
      </c>
      <c r="BZ73" s="206">
        <f t="shared" si="74"/>
        <v>1.0860907971906451E-2</v>
      </c>
      <c r="CA73" s="207">
        <f t="shared" si="74"/>
        <v>8.8950385451670288E-3</v>
      </c>
      <c r="CB73" s="204">
        <f t="shared" si="74"/>
        <v>1.1528822055137845E-2</v>
      </c>
      <c r="CC73" s="205">
        <f t="shared" si="74"/>
        <v>2.8281363306744016E-2</v>
      </c>
      <c r="CD73" s="206">
        <f t="shared" si="74"/>
        <v>5.9706734568443238E-3</v>
      </c>
      <c r="CE73" s="207">
        <f t="shared" si="74"/>
        <v>1.2680035834883882E-2</v>
      </c>
      <c r="CF73" s="204">
        <f t="shared" si="74"/>
        <v>1.6192875134940627E-2</v>
      </c>
      <c r="CG73" s="205">
        <f t="shared" si="74"/>
        <v>2.6512013256006627E-2</v>
      </c>
      <c r="CH73" s="206">
        <f t="shared" si="74"/>
        <v>1.3648031052400927E-2</v>
      </c>
      <c r="CI73" s="204">
        <f t="shared" si="74"/>
        <v>1.1771995043370507E-2</v>
      </c>
      <c r="CJ73" s="210">
        <f t="shared" si="74"/>
        <v>1.6097777291807142E-2</v>
      </c>
      <c r="CK73" s="211">
        <f t="shared" si="74"/>
        <v>9.19741596408628E-3</v>
      </c>
    </row>
    <row r="74" spans="1:89" ht="14.25" thickTop="1" thickBot="1" x14ac:dyDescent="0.25">
      <c r="A74" s="212" t="s">
        <v>25</v>
      </c>
      <c r="B74" s="213">
        <v>961</v>
      </c>
      <c r="C74" s="214">
        <v>225</v>
      </c>
      <c r="D74" s="215">
        <v>377</v>
      </c>
      <c r="E74" s="216">
        <v>233</v>
      </c>
      <c r="F74" s="213">
        <v>156</v>
      </c>
      <c r="G74" s="217">
        <v>80</v>
      </c>
      <c r="H74" s="215">
        <v>613</v>
      </c>
      <c r="I74" s="216">
        <v>497</v>
      </c>
      <c r="J74" s="213">
        <v>36</v>
      </c>
      <c r="K74" s="217">
        <v>58</v>
      </c>
      <c r="L74" s="215">
        <v>61</v>
      </c>
      <c r="M74" s="213">
        <v>220</v>
      </c>
      <c r="N74" s="218">
        <v>374</v>
      </c>
      <c r="O74" s="219">
        <v>458</v>
      </c>
      <c r="P74" s="213">
        <v>262</v>
      </c>
      <c r="Q74" s="217">
        <v>196</v>
      </c>
      <c r="R74" s="215">
        <v>468</v>
      </c>
      <c r="S74" s="216">
        <v>358</v>
      </c>
      <c r="T74" s="213">
        <v>78</v>
      </c>
      <c r="U74" s="217">
        <v>110</v>
      </c>
      <c r="V74" s="215">
        <v>204</v>
      </c>
      <c r="W74" s="216">
        <v>417</v>
      </c>
      <c r="X74" s="213">
        <v>317</v>
      </c>
      <c r="Y74" s="217">
        <v>242</v>
      </c>
      <c r="Z74" s="215">
        <v>952</v>
      </c>
      <c r="AA74" s="213">
        <v>810</v>
      </c>
      <c r="AB74" s="220">
        <f>B74+D74+F74+H74+J74+L74+N74+P74+R74+T74+V74+X74+Z74</f>
        <v>4859</v>
      </c>
      <c r="AC74" s="221">
        <f t="shared" si="72"/>
        <v>3904</v>
      </c>
      <c r="AE74" s="229" t="s">
        <v>26</v>
      </c>
      <c r="AF74" s="230">
        <f t="shared" ref="AF74:BG74" si="75">SUM(AF71:AF73)</f>
        <v>5551</v>
      </c>
      <c r="AG74" s="231">
        <f t="shared" si="75"/>
        <v>2136</v>
      </c>
      <c r="AH74" s="230">
        <f t="shared" si="75"/>
        <v>1854</v>
      </c>
      <c r="AI74" s="231">
        <f t="shared" si="75"/>
        <v>1224</v>
      </c>
      <c r="AJ74" s="230">
        <f t="shared" si="75"/>
        <v>820</v>
      </c>
      <c r="AK74" s="231">
        <f t="shared" si="75"/>
        <v>487</v>
      </c>
      <c r="AL74" s="230">
        <f t="shared" si="75"/>
        <v>3045</v>
      </c>
      <c r="AM74" s="231">
        <f t="shared" si="75"/>
        <v>3294</v>
      </c>
      <c r="AN74" s="230">
        <f t="shared" si="75"/>
        <v>270</v>
      </c>
      <c r="AO74" s="231">
        <f t="shared" si="75"/>
        <v>645</v>
      </c>
      <c r="AP74" s="230">
        <f t="shared" si="75"/>
        <v>391</v>
      </c>
      <c r="AQ74" s="231">
        <f t="shared" si="75"/>
        <v>1604</v>
      </c>
      <c r="AR74" s="230">
        <f t="shared" si="75"/>
        <v>2155</v>
      </c>
      <c r="AS74" s="231">
        <f t="shared" si="75"/>
        <v>3095</v>
      </c>
      <c r="AT74" s="230">
        <f t="shared" si="75"/>
        <v>1343</v>
      </c>
      <c r="AU74" s="231">
        <f t="shared" si="75"/>
        <v>1187</v>
      </c>
      <c r="AV74" s="230">
        <f t="shared" si="75"/>
        <v>2597</v>
      </c>
      <c r="AW74" s="231">
        <f t="shared" si="75"/>
        <v>1856</v>
      </c>
      <c r="AX74" s="230">
        <f t="shared" si="75"/>
        <v>291</v>
      </c>
      <c r="AY74" s="231">
        <f t="shared" si="75"/>
        <v>461</v>
      </c>
      <c r="AZ74" s="230">
        <f t="shared" si="75"/>
        <v>1029</v>
      </c>
      <c r="BA74" s="231">
        <f t="shared" si="75"/>
        <v>2571</v>
      </c>
      <c r="BB74" s="230">
        <f t="shared" si="75"/>
        <v>1348</v>
      </c>
      <c r="BC74" s="231">
        <f t="shared" si="75"/>
        <v>1012</v>
      </c>
      <c r="BD74" s="230">
        <f t="shared" si="75"/>
        <v>5324</v>
      </c>
      <c r="BE74" s="231">
        <f t="shared" si="75"/>
        <v>4342</v>
      </c>
      <c r="BF74" s="232">
        <f t="shared" si="75"/>
        <v>26018</v>
      </c>
      <c r="BG74" s="233">
        <f t="shared" si="75"/>
        <v>23914</v>
      </c>
      <c r="BI74" s="212" t="s">
        <v>25</v>
      </c>
      <c r="BJ74" s="204">
        <f t="shared" ref="BJ74:CK74" si="76">B74/B95</f>
        <v>3.1111398879860145E-2</v>
      </c>
      <c r="BK74" s="205">
        <f t="shared" si="76"/>
        <v>1.1385487298856391E-2</v>
      </c>
      <c r="BL74" s="206">
        <f t="shared" si="76"/>
        <v>3.7471424311698635E-2</v>
      </c>
      <c r="BM74" s="207">
        <f t="shared" si="76"/>
        <v>2.8286997693334953E-2</v>
      </c>
      <c r="BN74" s="204">
        <f t="shared" si="76"/>
        <v>2.7196652719665274E-2</v>
      </c>
      <c r="BO74" s="205">
        <f t="shared" si="76"/>
        <v>2.5204788909892879E-2</v>
      </c>
      <c r="BP74" s="206">
        <f t="shared" si="76"/>
        <v>2.8512954090887947E-2</v>
      </c>
      <c r="BQ74" s="207">
        <f t="shared" si="76"/>
        <v>2.0508376660889661E-2</v>
      </c>
      <c r="BR74" s="204">
        <f t="shared" si="76"/>
        <v>1.6728624535315983E-2</v>
      </c>
      <c r="BS74" s="205">
        <f t="shared" si="76"/>
        <v>2.0230205790024415E-2</v>
      </c>
      <c r="BT74" s="206">
        <f t="shared" si="76"/>
        <v>1.6006297559695619E-2</v>
      </c>
      <c r="BU74" s="204">
        <f t="shared" si="76"/>
        <v>2.5022747952684259E-2</v>
      </c>
      <c r="BV74" s="208">
        <f t="shared" si="76"/>
        <v>2.5768223783932755E-2</v>
      </c>
      <c r="BW74" s="209">
        <f t="shared" si="76"/>
        <v>2.4543164889341409E-2</v>
      </c>
      <c r="BX74" s="204">
        <f t="shared" si="76"/>
        <v>3.0899870267720252E-2</v>
      </c>
      <c r="BY74" s="205">
        <f t="shared" si="76"/>
        <v>2.0588235294117647E-2</v>
      </c>
      <c r="BZ74" s="206">
        <f t="shared" si="76"/>
        <v>3.3886032872348128E-2</v>
      </c>
      <c r="CA74" s="207">
        <f t="shared" si="76"/>
        <v>2.3588324438294787E-2</v>
      </c>
      <c r="CB74" s="204">
        <f t="shared" si="76"/>
        <v>3.9097744360902256E-2</v>
      </c>
      <c r="CC74" s="205">
        <f t="shared" si="76"/>
        <v>3.9883973894126179E-2</v>
      </c>
      <c r="CD74" s="206">
        <f t="shared" si="76"/>
        <v>1.791202037053297E-2</v>
      </c>
      <c r="CE74" s="207">
        <f t="shared" si="76"/>
        <v>2.8736820343187926E-2</v>
      </c>
      <c r="CF74" s="204">
        <f t="shared" si="76"/>
        <v>3.8023269761305024E-2</v>
      </c>
      <c r="CG74" s="205">
        <f t="shared" si="76"/>
        <v>4.0099420049710024E-2</v>
      </c>
      <c r="CH74" s="206">
        <f t="shared" si="76"/>
        <v>2.9800287985976334E-2</v>
      </c>
      <c r="CI74" s="204">
        <f t="shared" si="76"/>
        <v>2.6413617687341028E-2</v>
      </c>
      <c r="CJ74" s="210">
        <f t="shared" si="76"/>
        <v>2.9516641456939965E-2</v>
      </c>
      <c r="CK74" s="211">
        <f t="shared" si="76"/>
        <v>2.3747825346423834E-2</v>
      </c>
    </row>
    <row r="75" spans="1:89" ht="13.5" thickTop="1" x14ac:dyDescent="0.2">
      <c r="A75" s="202" t="s">
        <v>20</v>
      </c>
      <c r="B75" s="222">
        <v>1320</v>
      </c>
      <c r="C75" s="223">
        <v>475</v>
      </c>
      <c r="D75" s="224">
        <v>511</v>
      </c>
      <c r="E75" s="225">
        <v>328</v>
      </c>
      <c r="F75" s="222">
        <v>217</v>
      </c>
      <c r="G75" s="226">
        <v>118</v>
      </c>
      <c r="H75" s="224">
        <v>756</v>
      </c>
      <c r="I75" s="225">
        <v>837</v>
      </c>
      <c r="J75" s="222">
        <v>70</v>
      </c>
      <c r="K75" s="226">
        <v>139</v>
      </c>
      <c r="L75" s="224">
        <v>121</v>
      </c>
      <c r="M75" s="222">
        <v>303</v>
      </c>
      <c r="N75" s="227">
        <v>604</v>
      </c>
      <c r="O75" s="228">
        <v>673</v>
      </c>
      <c r="P75" s="222">
        <v>353</v>
      </c>
      <c r="Q75" s="226">
        <v>281</v>
      </c>
      <c r="R75" s="224">
        <v>670</v>
      </c>
      <c r="S75" s="225">
        <v>497</v>
      </c>
      <c r="T75" s="222">
        <v>93</v>
      </c>
      <c r="U75" s="226">
        <v>179</v>
      </c>
      <c r="V75" s="224">
        <v>314</v>
      </c>
      <c r="W75" s="225">
        <v>505</v>
      </c>
      <c r="X75" s="222">
        <v>422</v>
      </c>
      <c r="Y75" s="226">
        <v>337</v>
      </c>
      <c r="Z75" s="224">
        <v>1372</v>
      </c>
      <c r="AA75" s="222">
        <v>1210</v>
      </c>
      <c r="AB75" s="220">
        <f t="shared" ref="AB75:AB91" si="77">B75+D75+F75+H75+J75+L75+N75+P75+R75+T75+V75+X75+Z75</f>
        <v>6823</v>
      </c>
      <c r="AC75" s="221">
        <f t="shared" si="72"/>
        <v>5882</v>
      </c>
      <c r="BI75" s="202" t="s">
        <v>20</v>
      </c>
      <c r="BJ75" s="204">
        <f t="shared" ref="BJ75:CK75" si="78">B75/B95</f>
        <v>4.2733659231441616E-2</v>
      </c>
      <c r="BK75" s="205">
        <f t="shared" si="78"/>
        <v>2.403602874203016E-2</v>
      </c>
      <c r="BL75" s="206">
        <f t="shared" si="78"/>
        <v>5.0790179902594178E-2</v>
      </c>
      <c r="BM75" s="207">
        <f t="shared" si="78"/>
        <v>3.9820322933106715E-2</v>
      </c>
      <c r="BN75" s="204">
        <f t="shared" si="78"/>
        <v>3.783124128312413E-2</v>
      </c>
      <c r="BO75" s="205">
        <f t="shared" si="78"/>
        <v>3.7177063642092001E-2</v>
      </c>
      <c r="BP75" s="206">
        <f t="shared" si="78"/>
        <v>3.5164426252383835E-2</v>
      </c>
      <c r="BQ75" s="207">
        <f t="shared" si="78"/>
        <v>3.4538252042584795E-2</v>
      </c>
      <c r="BR75" s="204">
        <f t="shared" si="78"/>
        <v>3.2527881040892194E-2</v>
      </c>
      <c r="BS75" s="205">
        <f t="shared" si="78"/>
        <v>4.848273456574817E-2</v>
      </c>
      <c r="BT75" s="206">
        <f t="shared" si="78"/>
        <v>3.1750196798740485E-2</v>
      </c>
      <c r="BU75" s="204">
        <f t="shared" si="78"/>
        <v>3.4463148316651503E-2</v>
      </c>
      <c r="BV75" s="208">
        <f t="shared" si="78"/>
        <v>4.161499242111065E-2</v>
      </c>
      <c r="BW75" s="209">
        <f t="shared" si="78"/>
        <v>3.6064519586302982E-2</v>
      </c>
      <c r="BX75" s="204">
        <f t="shared" si="78"/>
        <v>4.16322679561269E-2</v>
      </c>
      <c r="BY75" s="205">
        <f t="shared" si="78"/>
        <v>2.9516806722689075E-2</v>
      </c>
      <c r="BZ75" s="206">
        <f t="shared" si="78"/>
        <v>4.8512055607848818E-2</v>
      </c>
      <c r="CA75" s="207">
        <f t="shared" si="78"/>
        <v>3.2746919681096394E-2</v>
      </c>
      <c r="CB75" s="204">
        <f t="shared" si="78"/>
        <v>4.6616541353383459E-2</v>
      </c>
      <c r="CC75" s="205">
        <f t="shared" si="78"/>
        <v>6.4902102973168965E-2</v>
      </c>
      <c r="CD75" s="206">
        <f t="shared" si="78"/>
        <v>2.7570462727192907E-2</v>
      </c>
      <c r="CE75" s="207">
        <f t="shared" si="78"/>
        <v>3.4801185307697609E-2</v>
      </c>
      <c r="CF75" s="204">
        <f t="shared" si="78"/>
        <v>5.0617728199592177E-2</v>
      </c>
      <c r="CG75" s="205">
        <f t="shared" si="78"/>
        <v>5.5840927920463961E-2</v>
      </c>
      <c r="CH75" s="206">
        <f t="shared" si="78"/>
        <v>4.2947473862142364E-2</v>
      </c>
      <c r="CI75" s="204">
        <f t="shared" si="78"/>
        <v>3.9457379508250179E-2</v>
      </c>
      <c r="CJ75" s="210">
        <f t="shared" si="78"/>
        <v>4.1447220551698166E-2</v>
      </c>
      <c r="CK75" s="211">
        <f t="shared" si="78"/>
        <v>3.5779894643356812E-2</v>
      </c>
    </row>
    <row r="76" spans="1:89" ht="13.5" thickBot="1" x14ac:dyDescent="0.25">
      <c r="A76" s="212" t="s">
        <v>22</v>
      </c>
      <c r="B76" s="213">
        <v>2023</v>
      </c>
      <c r="C76" s="214">
        <v>678</v>
      </c>
      <c r="D76" s="215">
        <v>612</v>
      </c>
      <c r="E76" s="216">
        <v>477</v>
      </c>
      <c r="F76" s="213">
        <v>282</v>
      </c>
      <c r="G76" s="217">
        <v>202</v>
      </c>
      <c r="H76" s="215">
        <v>1052</v>
      </c>
      <c r="I76" s="216">
        <v>1118</v>
      </c>
      <c r="J76" s="213">
        <v>96</v>
      </c>
      <c r="K76" s="217">
        <v>192</v>
      </c>
      <c r="L76" s="215">
        <v>113</v>
      </c>
      <c r="M76" s="213">
        <v>548</v>
      </c>
      <c r="N76" s="218">
        <v>712</v>
      </c>
      <c r="O76" s="219">
        <v>1069</v>
      </c>
      <c r="P76" s="213">
        <v>448</v>
      </c>
      <c r="Q76" s="217">
        <v>406</v>
      </c>
      <c r="R76" s="215">
        <v>909</v>
      </c>
      <c r="S76" s="216">
        <v>601</v>
      </c>
      <c r="T76" s="213">
        <v>118</v>
      </c>
      <c r="U76" s="217">
        <v>143</v>
      </c>
      <c r="V76" s="215">
        <v>346</v>
      </c>
      <c r="W76" s="216">
        <v>789</v>
      </c>
      <c r="X76" s="213">
        <v>445</v>
      </c>
      <c r="Y76" s="217">
        <v>330</v>
      </c>
      <c r="Z76" s="215">
        <v>1940</v>
      </c>
      <c r="AA76" s="213">
        <v>1478</v>
      </c>
      <c r="AB76" s="220">
        <f t="shared" si="77"/>
        <v>9096</v>
      </c>
      <c r="AC76" s="221">
        <f t="shared" si="72"/>
        <v>8031</v>
      </c>
      <c r="AE76" s="175" t="s">
        <v>27</v>
      </c>
      <c r="BI76" s="212" t="s">
        <v>22</v>
      </c>
      <c r="BJ76" s="204">
        <f t="shared" ref="BJ76:CK76" si="79">B76/B95</f>
        <v>6.54925701706109E-2</v>
      </c>
      <c r="BK76" s="205">
        <f t="shared" si="79"/>
        <v>3.4308268393887259E-2</v>
      </c>
      <c r="BL76" s="206">
        <f t="shared" si="79"/>
        <v>6.0828943444985586E-2</v>
      </c>
      <c r="BM76" s="207">
        <f t="shared" si="79"/>
        <v>5.7909433046011899E-2</v>
      </c>
      <c r="BN76" s="204">
        <f t="shared" si="79"/>
        <v>4.9163179916317995E-2</v>
      </c>
      <c r="BO76" s="205">
        <f t="shared" si="79"/>
        <v>6.3642091997479527E-2</v>
      </c>
      <c r="BP76" s="206">
        <f t="shared" si="79"/>
        <v>4.8932508488766922E-2</v>
      </c>
      <c r="BQ76" s="207">
        <f t="shared" si="79"/>
        <v>4.6133531402162253E-2</v>
      </c>
      <c r="BR76" s="204">
        <f t="shared" si="79"/>
        <v>4.4609665427509292E-2</v>
      </c>
      <c r="BS76" s="205">
        <f t="shared" si="79"/>
        <v>6.6968957098011858E-2</v>
      </c>
      <c r="BT76" s="206">
        <f t="shared" si="79"/>
        <v>2.9651010233534506E-2</v>
      </c>
      <c r="BU76" s="204">
        <f t="shared" si="79"/>
        <v>6.2329390354868064E-2</v>
      </c>
      <c r="BV76" s="208">
        <f t="shared" si="79"/>
        <v>4.9056083781176797E-2</v>
      </c>
      <c r="BW76" s="209">
        <f t="shared" si="79"/>
        <v>5.7285247307218262E-2</v>
      </c>
      <c r="BX76" s="204">
        <f t="shared" si="79"/>
        <v>5.2836419389078904E-2</v>
      </c>
      <c r="BY76" s="205">
        <f t="shared" si="79"/>
        <v>4.2647058823529413E-2</v>
      </c>
      <c r="BZ76" s="206">
        <f t="shared" si="79"/>
        <v>6.58171023097531E-2</v>
      </c>
      <c r="CA76" s="207">
        <f t="shared" si="79"/>
        <v>3.9599393819595444E-2</v>
      </c>
      <c r="CB76" s="204">
        <f t="shared" si="79"/>
        <v>5.9147869674185463E-2</v>
      </c>
      <c r="CC76" s="205">
        <f t="shared" si="79"/>
        <v>5.1849166062364033E-2</v>
      </c>
      <c r="CD76" s="206">
        <f t="shared" si="79"/>
        <v>3.0380191412766704E-2</v>
      </c>
      <c r="CE76" s="207">
        <f t="shared" si="79"/>
        <v>5.4372544965887948E-2</v>
      </c>
      <c r="CF76" s="204">
        <f t="shared" si="79"/>
        <v>5.3376514333693177E-2</v>
      </c>
      <c r="CG76" s="205">
        <f t="shared" si="79"/>
        <v>5.4681027340513673E-2</v>
      </c>
      <c r="CH76" s="206">
        <f t="shared" si="79"/>
        <v>6.0727477618481185E-2</v>
      </c>
      <c r="CI76" s="204">
        <f t="shared" si="79"/>
        <v>4.8196699928259312E-2</v>
      </c>
      <c r="CJ76" s="210">
        <f t="shared" si="79"/>
        <v>5.5254861225010478E-2</v>
      </c>
      <c r="CK76" s="211">
        <f t="shared" si="79"/>
        <v>4.8852147888609074E-2</v>
      </c>
    </row>
    <row r="77" spans="1:89" ht="14.25" thickTop="1" thickBot="1" x14ac:dyDescent="0.25">
      <c r="A77" s="202" t="s">
        <v>24</v>
      </c>
      <c r="B77" s="222">
        <v>2208</v>
      </c>
      <c r="C77" s="223">
        <v>983</v>
      </c>
      <c r="D77" s="224">
        <v>731</v>
      </c>
      <c r="E77" s="225">
        <v>419</v>
      </c>
      <c r="F77" s="222">
        <v>321</v>
      </c>
      <c r="G77" s="226">
        <v>167</v>
      </c>
      <c r="H77" s="224">
        <v>1237</v>
      </c>
      <c r="I77" s="225">
        <v>1339</v>
      </c>
      <c r="J77" s="222">
        <v>104</v>
      </c>
      <c r="K77" s="226">
        <v>314</v>
      </c>
      <c r="L77" s="224">
        <v>157</v>
      </c>
      <c r="M77" s="222">
        <v>753</v>
      </c>
      <c r="N77" s="227">
        <v>839</v>
      </c>
      <c r="O77" s="228">
        <v>1353</v>
      </c>
      <c r="P77" s="222">
        <v>542</v>
      </c>
      <c r="Q77" s="226">
        <v>500</v>
      </c>
      <c r="R77" s="224">
        <v>1018</v>
      </c>
      <c r="S77" s="225">
        <v>758</v>
      </c>
      <c r="T77" s="222">
        <v>80</v>
      </c>
      <c r="U77" s="226">
        <v>139</v>
      </c>
      <c r="V77" s="224">
        <v>369</v>
      </c>
      <c r="W77" s="225">
        <v>1277</v>
      </c>
      <c r="X77" s="222">
        <v>481</v>
      </c>
      <c r="Y77" s="226">
        <v>345</v>
      </c>
      <c r="Z77" s="224">
        <v>2012</v>
      </c>
      <c r="AA77" s="222">
        <v>1654</v>
      </c>
      <c r="AB77" s="220">
        <f t="shared" si="77"/>
        <v>10099</v>
      </c>
      <c r="AC77" s="221">
        <f t="shared" si="72"/>
        <v>10001</v>
      </c>
      <c r="AE77" s="176" t="s">
        <v>2</v>
      </c>
      <c r="AF77" s="177" t="s">
        <v>3</v>
      </c>
      <c r="AG77" s="178"/>
      <c r="AH77" s="177" t="s">
        <v>4</v>
      </c>
      <c r="AI77" s="178"/>
      <c r="AJ77" s="177" t="s">
        <v>5</v>
      </c>
      <c r="AK77" s="178"/>
      <c r="AL77" s="177" t="s">
        <v>6</v>
      </c>
      <c r="AM77" s="178"/>
      <c r="AN77" s="177" t="s">
        <v>7</v>
      </c>
      <c r="AO77" s="178"/>
      <c r="AP77" s="177" t="s">
        <v>8</v>
      </c>
      <c r="AQ77" s="178"/>
      <c r="AR77" s="177" t="s">
        <v>9</v>
      </c>
      <c r="AS77" s="178"/>
      <c r="AT77" s="177" t="s">
        <v>10</v>
      </c>
      <c r="AU77" s="178"/>
      <c r="AV77" s="177" t="s">
        <v>11</v>
      </c>
      <c r="AW77" s="178"/>
      <c r="AX77" s="177" t="s">
        <v>12</v>
      </c>
      <c r="AY77" s="178"/>
      <c r="AZ77" s="177" t="s">
        <v>13</v>
      </c>
      <c r="BA77" s="178"/>
      <c r="BB77" s="177" t="s">
        <v>14</v>
      </c>
      <c r="BC77" s="178"/>
      <c r="BD77" s="177" t="s">
        <v>15</v>
      </c>
      <c r="BE77" s="178"/>
      <c r="BF77" s="179" t="s">
        <v>16</v>
      </c>
      <c r="BG77" s="180"/>
      <c r="BI77" s="202" t="s">
        <v>24</v>
      </c>
      <c r="BJ77" s="204">
        <f t="shared" ref="BJ77:CK77" si="80">B77/B95</f>
        <v>7.1481757259865969E-2</v>
      </c>
      <c r="BK77" s="205">
        <f t="shared" si="80"/>
        <v>4.9741928954559256E-2</v>
      </c>
      <c r="BL77" s="206">
        <f t="shared" si="80"/>
        <v>7.2656793559288335E-2</v>
      </c>
      <c r="BM77" s="207">
        <f t="shared" si="80"/>
        <v>5.0868034478572292E-2</v>
      </c>
      <c r="BN77" s="204">
        <f t="shared" si="80"/>
        <v>5.596234309623431E-2</v>
      </c>
      <c r="BO77" s="205">
        <f t="shared" si="80"/>
        <v>5.2614996849401387E-2</v>
      </c>
      <c r="BP77" s="206">
        <f t="shared" si="80"/>
        <v>5.753755988650635E-2</v>
      </c>
      <c r="BQ77" s="207">
        <f t="shared" si="80"/>
        <v>5.5252950400264095E-2</v>
      </c>
      <c r="BR77" s="204">
        <f t="shared" si="80"/>
        <v>4.8327137546468404E-2</v>
      </c>
      <c r="BS77" s="205">
        <f t="shared" si="80"/>
        <v>0.10952214858737357</v>
      </c>
      <c r="BT77" s="206">
        <f t="shared" si="80"/>
        <v>4.1196536342167411E-2</v>
      </c>
      <c r="BU77" s="204">
        <f t="shared" si="80"/>
        <v>8.5646041856232938E-2</v>
      </c>
      <c r="BV77" s="208">
        <f t="shared" si="80"/>
        <v>5.7806256028661983E-2</v>
      </c>
      <c r="BW77" s="209">
        <f t="shared" si="80"/>
        <v>7.2504153046460532E-2</v>
      </c>
      <c r="BX77" s="204">
        <f t="shared" si="80"/>
        <v>6.3922632385894559E-2</v>
      </c>
      <c r="BY77" s="205">
        <f t="shared" si="80"/>
        <v>5.2521008403361345E-2</v>
      </c>
      <c r="BZ77" s="206">
        <f t="shared" si="80"/>
        <v>7.3709362102671788E-2</v>
      </c>
      <c r="CA77" s="207">
        <f t="shared" si="80"/>
        <v>4.9943994201752655E-2</v>
      </c>
      <c r="CB77" s="204">
        <f t="shared" si="80"/>
        <v>4.0100250626566414E-2</v>
      </c>
      <c r="CC77" s="205">
        <f t="shared" si="80"/>
        <v>5.0398839738941263E-2</v>
      </c>
      <c r="CD77" s="206">
        <f t="shared" si="80"/>
        <v>3.2399683905522871E-2</v>
      </c>
      <c r="CE77" s="207">
        <f t="shared" si="80"/>
        <v>8.8002205223623453E-2</v>
      </c>
      <c r="CF77" s="204">
        <f t="shared" si="80"/>
        <v>5.7694614369677343E-2</v>
      </c>
      <c r="CG77" s="205">
        <f t="shared" si="80"/>
        <v>5.7166528583264292E-2</v>
      </c>
      <c r="CH77" s="206">
        <f t="shared" si="80"/>
        <v>6.2981280911538221E-2</v>
      </c>
      <c r="CI77" s="204">
        <f t="shared" si="80"/>
        <v>5.3935955129459333E-2</v>
      </c>
      <c r="CJ77" s="210">
        <f t="shared" si="80"/>
        <v>6.1347718064135977E-2</v>
      </c>
      <c r="CK77" s="211">
        <f t="shared" si="80"/>
        <v>6.0835553609012494E-2</v>
      </c>
    </row>
    <row r="78" spans="1:89" ht="15" thickTop="1" thickBot="1" x14ac:dyDescent="0.3">
      <c r="A78" s="212" t="s">
        <v>28</v>
      </c>
      <c r="B78" s="213">
        <v>2151</v>
      </c>
      <c r="C78" s="214">
        <v>1049</v>
      </c>
      <c r="D78" s="215">
        <v>769</v>
      </c>
      <c r="E78" s="216">
        <v>405</v>
      </c>
      <c r="F78" s="213">
        <v>356</v>
      </c>
      <c r="G78" s="217">
        <v>191</v>
      </c>
      <c r="H78" s="215">
        <v>1422</v>
      </c>
      <c r="I78" s="216">
        <v>1269</v>
      </c>
      <c r="J78" s="213">
        <v>123</v>
      </c>
      <c r="K78" s="217">
        <v>291</v>
      </c>
      <c r="L78" s="215">
        <v>149</v>
      </c>
      <c r="M78" s="213">
        <v>703</v>
      </c>
      <c r="N78" s="218">
        <v>814</v>
      </c>
      <c r="O78" s="219">
        <v>1365</v>
      </c>
      <c r="P78" s="213">
        <v>625</v>
      </c>
      <c r="Q78" s="217">
        <v>420</v>
      </c>
      <c r="R78" s="215">
        <v>1056</v>
      </c>
      <c r="S78" s="216">
        <v>685</v>
      </c>
      <c r="T78" s="213">
        <v>121</v>
      </c>
      <c r="U78" s="217">
        <v>131</v>
      </c>
      <c r="V78" s="215">
        <v>388</v>
      </c>
      <c r="W78" s="216">
        <v>1164</v>
      </c>
      <c r="X78" s="213">
        <v>502</v>
      </c>
      <c r="Y78" s="217">
        <v>312</v>
      </c>
      <c r="Z78" s="215">
        <v>2048</v>
      </c>
      <c r="AA78" s="213">
        <v>1773</v>
      </c>
      <c r="AB78" s="220">
        <f t="shared" si="77"/>
        <v>10524</v>
      </c>
      <c r="AC78" s="221">
        <f t="shared" si="72"/>
        <v>9758</v>
      </c>
      <c r="AE78" s="182"/>
      <c r="AF78" s="183" t="s">
        <v>17</v>
      </c>
      <c r="AG78" s="184" t="s">
        <v>18</v>
      </c>
      <c r="AH78" s="185" t="s">
        <v>17</v>
      </c>
      <c r="AI78" s="186" t="s">
        <v>18</v>
      </c>
      <c r="AJ78" s="183" t="s">
        <v>17</v>
      </c>
      <c r="AK78" s="184" t="s">
        <v>18</v>
      </c>
      <c r="AL78" s="185" t="s">
        <v>17</v>
      </c>
      <c r="AM78" s="186" t="s">
        <v>18</v>
      </c>
      <c r="AN78" s="183" t="s">
        <v>17</v>
      </c>
      <c r="AO78" s="184" t="s">
        <v>18</v>
      </c>
      <c r="AP78" s="185" t="s">
        <v>17</v>
      </c>
      <c r="AQ78" s="183" t="s">
        <v>18</v>
      </c>
      <c r="AR78" s="187" t="s">
        <v>17</v>
      </c>
      <c r="AS78" s="188" t="s">
        <v>18</v>
      </c>
      <c r="AT78" s="183" t="s">
        <v>17</v>
      </c>
      <c r="AU78" s="184" t="s">
        <v>18</v>
      </c>
      <c r="AV78" s="185" t="s">
        <v>17</v>
      </c>
      <c r="AW78" s="186" t="s">
        <v>18</v>
      </c>
      <c r="AX78" s="183" t="s">
        <v>17</v>
      </c>
      <c r="AY78" s="184" t="s">
        <v>18</v>
      </c>
      <c r="AZ78" s="185" t="s">
        <v>17</v>
      </c>
      <c r="BA78" s="186" t="s">
        <v>18</v>
      </c>
      <c r="BB78" s="183" t="s">
        <v>17</v>
      </c>
      <c r="BC78" s="184" t="s">
        <v>18</v>
      </c>
      <c r="BD78" s="185" t="s">
        <v>17</v>
      </c>
      <c r="BE78" s="183" t="s">
        <v>18</v>
      </c>
      <c r="BF78" s="189" t="s">
        <v>17</v>
      </c>
      <c r="BG78" s="190" t="s">
        <v>18</v>
      </c>
      <c r="BI78" s="212" t="s">
        <v>28</v>
      </c>
      <c r="BJ78" s="204">
        <f t="shared" ref="BJ78:CK78" si="81">B78/B95</f>
        <v>6.9636440156690085E-2</v>
      </c>
      <c r="BK78" s="205">
        <f t="shared" si="81"/>
        <v>5.3081671895557132E-2</v>
      </c>
      <c r="BL78" s="206">
        <f t="shared" si="81"/>
        <v>7.6433754099990064E-2</v>
      </c>
      <c r="BM78" s="207">
        <f t="shared" si="81"/>
        <v>4.916838654850067E-2</v>
      </c>
      <c r="BN78" s="204">
        <f t="shared" si="81"/>
        <v>6.2064156206415623E-2</v>
      </c>
      <c r="BO78" s="205">
        <f t="shared" si="81"/>
        <v>6.0176433522369253E-2</v>
      </c>
      <c r="BP78" s="206">
        <f t="shared" si="81"/>
        <v>6.6142611284245784E-2</v>
      </c>
      <c r="BQ78" s="207">
        <f t="shared" si="81"/>
        <v>5.2364446645209207E-2</v>
      </c>
      <c r="BR78" s="204">
        <f t="shared" si="81"/>
        <v>5.7156133828996279E-2</v>
      </c>
      <c r="BS78" s="205">
        <f t="shared" si="81"/>
        <v>0.10149982560167423</v>
      </c>
      <c r="BT78" s="206">
        <f t="shared" si="81"/>
        <v>3.9097349776961429E-2</v>
      </c>
      <c r="BU78" s="204">
        <f t="shared" si="81"/>
        <v>7.9959053685168341E-2</v>
      </c>
      <c r="BV78" s="208">
        <f t="shared" si="81"/>
        <v>5.6083781176794821E-2</v>
      </c>
      <c r="BW78" s="209">
        <f t="shared" si="81"/>
        <v>7.3147205401639784E-2</v>
      </c>
      <c r="BX78" s="204">
        <f t="shared" si="81"/>
        <v>7.371152258521052E-2</v>
      </c>
      <c r="BY78" s="205">
        <f t="shared" si="81"/>
        <v>4.4117647058823532E-2</v>
      </c>
      <c r="BZ78" s="206">
        <f t="shared" si="81"/>
        <v>7.6460792122221413E-2</v>
      </c>
      <c r="CA78" s="207">
        <f t="shared" si="81"/>
        <v>4.5134084469921593E-2</v>
      </c>
      <c r="CB78" s="204">
        <f t="shared" si="81"/>
        <v>6.0651629072681706E-2</v>
      </c>
      <c r="CC78" s="205">
        <f t="shared" si="81"/>
        <v>4.7498187092095724E-2</v>
      </c>
      <c r="CD78" s="206">
        <f t="shared" si="81"/>
        <v>3.4067960312582315E-2</v>
      </c>
      <c r="CE78" s="207">
        <f t="shared" si="81"/>
        <v>8.0215009303287163E-2</v>
      </c>
      <c r="CF78" s="204">
        <f t="shared" si="81"/>
        <v>6.0213506057334776E-2</v>
      </c>
      <c r="CG78" s="205">
        <f t="shared" si="81"/>
        <v>5.1698425849212921E-2</v>
      </c>
      <c r="CH78" s="206">
        <f t="shared" si="81"/>
        <v>6.4108182558066731E-2</v>
      </c>
      <c r="CI78" s="204">
        <f t="shared" si="81"/>
        <v>5.7816474271179807E-2</v>
      </c>
      <c r="CJ78" s="210">
        <f t="shared" si="81"/>
        <v>6.3929437063765415E-2</v>
      </c>
      <c r="CK78" s="211">
        <f t="shared" si="81"/>
        <v>5.9357397471927198E-2</v>
      </c>
    </row>
    <row r="79" spans="1:89" ht="13.5" thickTop="1" x14ac:dyDescent="0.2">
      <c r="A79" s="202" t="s">
        <v>29</v>
      </c>
      <c r="B79" s="235">
        <v>2452</v>
      </c>
      <c r="C79" s="223">
        <v>1385</v>
      </c>
      <c r="D79" s="224">
        <v>800</v>
      </c>
      <c r="E79" s="225">
        <v>448</v>
      </c>
      <c r="F79" s="222">
        <v>400</v>
      </c>
      <c r="G79" s="226">
        <v>201</v>
      </c>
      <c r="H79" s="224">
        <v>1628</v>
      </c>
      <c r="I79" s="225">
        <v>1214</v>
      </c>
      <c r="J79" s="222">
        <v>134</v>
      </c>
      <c r="K79" s="226">
        <v>291</v>
      </c>
      <c r="L79" s="224">
        <v>198</v>
      </c>
      <c r="M79" s="222">
        <v>805</v>
      </c>
      <c r="N79" s="227">
        <v>948</v>
      </c>
      <c r="O79" s="236">
        <v>1580</v>
      </c>
      <c r="P79" s="222">
        <v>590</v>
      </c>
      <c r="Q79" s="226">
        <v>515</v>
      </c>
      <c r="R79" s="224">
        <v>1124</v>
      </c>
      <c r="S79" s="225">
        <v>917</v>
      </c>
      <c r="T79" s="222">
        <v>111</v>
      </c>
      <c r="U79" s="226">
        <v>152</v>
      </c>
      <c r="V79" s="224">
        <v>427</v>
      </c>
      <c r="W79" s="237">
        <v>1423</v>
      </c>
      <c r="X79" s="222">
        <v>537</v>
      </c>
      <c r="Y79" s="226">
        <v>376</v>
      </c>
      <c r="Z79" s="224">
        <v>2302</v>
      </c>
      <c r="AA79" s="222">
        <v>2072</v>
      </c>
      <c r="AB79" s="220">
        <f t="shared" si="77"/>
        <v>11651</v>
      </c>
      <c r="AC79" s="221">
        <f t="shared" si="72"/>
        <v>11379</v>
      </c>
      <c r="AE79" s="202" t="str">
        <f>$AE$17</f>
        <v>17:00 - 17:59</v>
      </c>
      <c r="AF79" s="193">
        <f t="shared" ref="AF79:AO81" si="82">SUMIF($A$9:$A$32,$AE79,B$71:B$94)</f>
        <v>2157</v>
      </c>
      <c r="AG79" s="194">
        <f t="shared" si="82"/>
        <v>1951</v>
      </c>
      <c r="AH79" s="195">
        <f t="shared" si="82"/>
        <v>667</v>
      </c>
      <c r="AI79" s="196">
        <f t="shared" si="82"/>
        <v>728</v>
      </c>
      <c r="AJ79" s="193">
        <f t="shared" si="82"/>
        <v>449</v>
      </c>
      <c r="AK79" s="197">
        <f t="shared" si="82"/>
        <v>266</v>
      </c>
      <c r="AL79" s="195">
        <f t="shared" si="82"/>
        <v>1698</v>
      </c>
      <c r="AM79" s="196">
        <f t="shared" si="82"/>
        <v>1954</v>
      </c>
      <c r="AN79" s="193">
        <f t="shared" si="82"/>
        <v>175</v>
      </c>
      <c r="AO79" s="197">
        <f t="shared" si="82"/>
        <v>168</v>
      </c>
      <c r="AP79" s="195">
        <f t="shared" ref="AP79:AY81" si="83">SUMIF($A$9:$A$32,$AE79,L$71:L$94)</f>
        <v>360</v>
      </c>
      <c r="AQ79" s="193">
        <f t="shared" si="83"/>
        <v>508</v>
      </c>
      <c r="AR79" s="198">
        <f t="shared" si="83"/>
        <v>1094</v>
      </c>
      <c r="AS79" s="199">
        <f t="shared" si="83"/>
        <v>1220</v>
      </c>
      <c r="AT79" s="193">
        <f t="shared" si="83"/>
        <v>694</v>
      </c>
      <c r="AU79" s="197">
        <f t="shared" si="83"/>
        <v>779</v>
      </c>
      <c r="AV79" s="195">
        <f t="shared" si="83"/>
        <v>919</v>
      </c>
      <c r="AW79" s="196">
        <f t="shared" si="83"/>
        <v>1239</v>
      </c>
      <c r="AX79" s="193">
        <f t="shared" si="83"/>
        <v>125</v>
      </c>
      <c r="AY79" s="197">
        <f t="shared" si="83"/>
        <v>208</v>
      </c>
      <c r="AZ79" s="195">
        <f t="shared" ref="AZ79:BE81" si="84">SUMIF($A$9:$A$32,$AE79,V$71:V$94)</f>
        <v>877</v>
      </c>
      <c r="BA79" s="196">
        <f t="shared" si="84"/>
        <v>912</v>
      </c>
      <c r="BB79" s="193">
        <f t="shared" si="84"/>
        <v>636</v>
      </c>
      <c r="BC79" s="197">
        <f t="shared" si="84"/>
        <v>422</v>
      </c>
      <c r="BD79" s="195">
        <f t="shared" si="84"/>
        <v>2475</v>
      </c>
      <c r="BE79" s="193">
        <f t="shared" si="84"/>
        <v>2224</v>
      </c>
      <c r="BF79" s="200">
        <f>AF79+AH79+AJ79+AL79+AN79+AP79+AR79+AT79+AV79+AX79+AZ79+BB79+BD79</f>
        <v>12326</v>
      </c>
      <c r="BG79" s="201">
        <f>AG79+AI79+AK79+AM79+AO79+AQ79+AS79+AU79+AW79+AY79+BA79+BC79+BE79</f>
        <v>12579</v>
      </c>
      <c r="BI79" s="202" t="s">
        <v>29</v>
      </c>
      <c r="BJ79" s="204">
        <f t="shared" ref="BJ79:CK79" si="85">B79/B95</f>
        <v>7.9381009420829415E-2</v>
      </c>
      <c r="BK79" s="205">
        <f t="shared" si="85"/>
        <v>7.0083999595182675E-2</v>
      </c>
      <c r="BL79" s="206">
        <f t="shared" si="85"/>
        <v>7.9514958751615142E-2</v>
      </c>
      <c r="BM79" s="207">
        <f t="shared" si="85"/>
        <v>5.4388733762292099E-2</v>
      </c>
      <c r="BN79" s="204">
        <f t="shared" si="85"/>
        <v>6.9735006973500699E-2</v>
      </c>
      <c r="BO79" s="205">
        <f t="shared" si="85"/>
        <v>6.3327032136105854E-2</v>
      </c>
      <c r="BP79" s="206">
        <f t="shared" si="85"/>
        <v>7.5724452300106979E-2</v>
      </c>
      <c r="BQ79" s="207">
        <f t="shared" si="85"/>
        <v>5.0094907980523233E-2</v>
      </c>
      <c r="BR79" s="204">
        <f t="shared" si="85"/>
        <v>6.2267657992565055E-2</v>
      </c>
      <c r="BS79" s="205">
        <f t="shared" si="85"/>
        <v>0.10149982560167423</v>
      </c>
      <c r="BT79" s="206">
        <f t="shared" si="85"/>
        <v>5.1954867488848068E-2</v>
      </c>
      <c r="BU79" s="204">
        <f t="shared" si="85"/>
        <v>9.1560509554140121E-2</v>
      </c>
      <c r="BV79" s="208">
        <f t="shared" si="85"/>
        <v>6.5316246382802812E-2</v>
      </c>
      <c r="BW79" s="209">
        <f t="shared" si="85"/>
        <v>8.4668560098601367E-2</v>
      </c>
      <c r="BX79" s="204">
        <f t="shared" si="85"/>
        <v>6.9583677320438728E-2</v>
      </c>
      <c r="BY79" s="205">
        <f t="shared" si="85"/>
        <v>5.4096638655462187E-2</v>
      </c>
      <c r="BZ79" s="206">
        <f t="shared" si="85"/>
        <v>8.1384403736152341E-2</v>
      </c>
      <c r="CA79" s="207">
        <f t="shared" si="85"/>
        <v>6.0420372932727152E-2</v>
      </c>
      <c r="CB79" s="204">
        <f t="shared" si="85"/>
        <v>5.5639097744360905E-2</v>
      </c>
      <c r="CC79" s="205">
        <f t="shared" si="85"/>
        <v>5.5112400290065262E-2</v>
      </c>
      <c r="CD79" s="206">
        <f t="shared" si="85"/>
        <v>3.7492317148125384E-2</v>
      </c>
      <c r="CE79" s="207">
        <f t="shared" si="85"/>
        <v>9.8063538005650888E-2</v>
      </c>
      <c r="CF79" s="204">
        <f t="shared" si="85"/>
        <v>6.4411658870097158E-2</v>
      </c>
      <c r="CG79" s="205">
        <f t="shared" si="85"/>
        <v>6.2303231151615575E-2</v>
      </c>
      <c r="CH79" s="206">
        <f t="shared" si="85"/>
        <v>7.2059099730795717E-2</v>
      </c>
      <c r="CI79" s="204">
        <f t="shared" si="85"/>
        <v>6.7566686232309395E-2</v>
      </c>
      <c r="CJ79" s="210">
        <f t="shared" si="85"/>
        <v>7.0775548387488688E-2</v>
      </c>
      <c r="CK79" s="211">
        <f t="shared" si="85"/>
        <v>6.9217854666228693E-2</v>
      </c>
    </row>
    <row r="80" spans="1:89" x14ac:dyDescent="0.2">
      <c r="A80" s="212" t="s">
        <v>31</v>
      </c>
      <c r="B80" s="238">
        <v>2319</v>
      </c>
      <c r="C80" s="214">
        <v>1335</v>
      </c>
      <c r="D80" s="215">
        <v>755</v>
      </c>
      <c r="E80" s="216">
        <v>476</v>
      </c>
      <c r="F80" s="213">
        <v>466</v>
      </c>
      <c r="G80" s="217">
        <v>165</v>
      </c>
      <c r="H80" s="215">
        <v>1634</v>
      </c>
      <c r="I80" s="216">
        <v>1703</v>
      </c>
      <c r="J80" s="213">
        <v>126</v>
      </c>
      <c r="K80" s="214">
        <v>218</v>
      </c>
      <c r="L80" s="215">
        <v>180</v>
      </c>
      <c r="M80" s="213">
        <v>924</v>
      </c>
      <c r="N80" s="218">
        <v>1014</v>
      </c>
      <c r="O80" s="239">
        <v>1490</v>
      </c>
      <c r="P80" s="213">
        <v>658</v>
      </c>
      <c r="Q80" s="214">
        <v>502</v>
      </c>
      <c r="R80" s="215">
        <v>1078</v>
      </c>
      <c r="S80" s="216">
        <v>896</v>
      </c>
      <c r="T80" s="224">
        <v>127</v>
      </c>
      <c r="U80" s="213">
        <v>162</v>
      </c>
      <c r="V80" s="215">
        <v>505</v>
      </c>
      <c r="W80" s="240">
        <v>1162</v>
      </c>
      <c r="X80" s="213">
        <v>559</v>
      </c>
      <c r="Y80" s="217">
        <v>351</v>
      </c>
      <c r="Z80" s="215">
        <v>2043</v>
      </c>
      <c r="AA80" s="213">
        <v>2137</v>
      </c>
      <c r="AB80" s="220">
        <f t="shared" si="77"/>
        <v>11464</v>
      </c>
      <c r="AC80" s="221">
        <f t="shared" si="72"/>
        <v>11521</v>
      </c>
      <c r="AE80" s="212" t="str">
        <f>$AE$18</f>
        <v>18:00 - 18:59</v>
      </c>
      <c r="AF80" s="193">
        <f t="shared" si="82"/>
        <v>2158</v>
      </c>
      <c r="AG80" s="214">
        <f t="shared" si="82"/>
        <v>1565</v>
      </c>
      <c r="AH80" s="215">
        <f t="shared" si="82"/>
        <v>566</v>
      </c>
      <c r="AI80" s="216">
        <f t="shared" si="82"/>
        <v>588</v>
      </c>
      <c r="AJ80" s="213">
        <f t="shared" si="82"/>
        <v>426</v>
      </c>
      <c r="AK80" s="217">
        <f t="shared" si="82"/>
        <v>255</v>
      </c>
      <c r="AL80" s="215">
        <f t="shared" si="82"/>
        <v>1509</v>
      </c>
      <c r="AM80" s="216">
        <f t="shared" si="82"/>
        <v>1895</v>
      </c>
      <c r="AN80" s="213">
        <f t="shared" si="82"/>
        <v>179</v>
      </c>
      <c r="AO80" s="217">
        <f t="shared" si="82"/>
        <v>131</v>
      </c>
      <c r="AP80" s="215">
        <f t="shared" si="83"/>
        <v>320</v>
      </c>
      <c r="AQ80" s="213">
        <f t="shared" si="83"/>
        <v>461</v>
      </c>
      <c r="AR80" s="218">
        <f t="shared" si="83"/>
        <v>1048</v>
      </c>
      <c r="AS80" s="219">
        <f t="shared" si="83"/>
        <v>1202</v>
      </c>
      <c r="AT80" s="213">
        <f t="shared" si="83"/>
        <v>530</v>
      </c>
      <c r="AU80" s="217">
        <f t="shared" si="83"/>
        <v>838</v>
      </c>
      <c r="AV80" s="215">
        <f t="shared" si="83"/>
        <v>722</v>
      </c>
      <c r="AW80" s="216">
        <f t="shared" si="83"/>
        <v>1307</v>
      </c>
      <c r="AX80" s="213">
        <f t="shared" si="83"/>
        <v>159</v>
      </c>
      <c r="AY80" s="217">
        <f t="shared" si="83"/>
        <v>193</v>
      </c>
      <c r="AZ80" s="215">
        <f t="shared" si="84"/>
        <v>988</v>
      </c>
      <c r="BA80" s="216">
        <f t="shared" si="84"/>
        <v>881</v>
      </c>
      <c r="BB80" s="213">
        <f t="shared" si="84"/>
        <v>606</v>
      </c>
      <c r="BC80" s="217">
        <f t="shared" si="84"/>
        <v>514</v>
      </c>
      <c r="BD80" s="215">
        <f t="shared" si="84"/>
        <v>2176</v>
      </c>
      <c r="BE80" s="213">
        <f t="shared" si="84"/>
        <v>2151</v>
      </c>
      <c r="BF80" s="220">
        <f>SUM(AF80,AH80,AJ80,AL80,AN80,AP80,AR80,AT80,AV80,AX80,AZ80,BB80,BD80)</f>
        <v>11387</v>
      </c>
      <c r="BG80" s="221">
        <f>SUM(AG80,AI80,AK80,AM80,AO80,AQ80,AS80,AU80,AW80,AY80,BA80,BC80,BE80)</f>
        <v>11981</v>
      </c>
      <c r="BI80" s="212" t="s">
        <v>31</v>
      </c>
      <c r="BJ80" s="204">
        <f t="shared" ref="BJ80:CK80" si="86">B80/B95</f>
        <v>7.5075269513419016E-2</v>
      </c>
      <c r="BK80" s="205">
        <f t="shared" si="86"/>
        <v>6.7553891306547917E-2</v>
      </c>
      <c r="BL80" s="206">
        <f t="shared" si="86"/>
        <v>7.5042242321836802E-2</v>
      </c>
      <c r="BM80" s="207">
        <f t="shared" si="86"/>
        <v>5.7788029622435351E-2</v>
      </c>
      <c r="BN80" s="204">
        <f t="shared" si="86"/>
        <v>8.1241283124128316E-2</v>
      </c>
      <c r="BO80" s="205">
        <f t="shared" si="86"/>
        <v>5.1984877126654061E-2</v>
      </c>
      <c r="BP80" s="206">
        <f t="shared" si="86"/>
        <v>7.6003535048141779E-2</v>
      </c>
      <c r="BQ80" s="207">
        <f t="shared" si="86"/>
        <v>7.0273169926549472E-2</v>
      </c>
      <c r="BR80" s="204">
        <f t="shared" si="86"/>
        <v>5.8550185873605949E-2</v>
      </c>
      <c r="BS80" s="205">
        <f t="shared" si="86"/>
        <v>7.603767003836763E-2</v>
      </c>
      <c r="BT80" s="206">
        <f t="shared" si="86"/>
        <v>4.7231697717134612E-2</v>
      </c>
      <c r="BU80" s="204">
        <f t="shared" si="86"/>
        <v>0.10509554140127389</v>
      </c>
      <c r="BV80" s="208">
        <f t="shared" si="86"/>
        <v>6.9863579991732122E-2</v>
      </c>
      <c r="BW80" s="209">
        <f t="shared" si="86"/>
        <v>7.9845667434756976E-2</v>
      </c>
      <c r="BX80" s="204">
        <f t="shared" si="86"/>
        <v>7.7603490977709633E-2</v>
      </c>
      <c r="BY80" s="205">
        <f t="shared" si="86"/>
        <v>5.273109243697479E-2</v>
      </c>
      <c r="BZ80" s="206">
        <f t="shared" si="86"/>
        <v>7.8053725291434367E-2</v>
      </c>
      <c r="CA80" s="207">
        <f t="shared" si="86"/>
        <v>5.9036700270145612E-2</v>
      </c>
      <c r="CB80" s="204">
        <f t="shared" si="86"/>
        <v>6.3659147869674179E-2</v>
      </c>
      <c r="CC80" s="205">
        <f t="shared" si="86"/>
        <v>5.873821609862219E-2</v>
      </c>
      <c r="CD80" s="206">
        <f t="shared" si="86"/>
        <v>4.4341030819211522E-2</v>
      </c>
      <c r="CE80" s="207">
        <f t="shared" si="86"/>
        <v>8.0077182826821039E-2</v>
      </c>
      <c r="CF80" s="204">
        <f t="shared" si="86"/>
        <v>6.7050497780976367E-2</v>
      </c>
      <c r="CG80" s="205">
        <f t="shared" si="86"/>
        <v>5.8160729080364543E-2</v>
      </c>
      <c r="CH80" s="206">
        <f t="shared" si="86"/>
        <v>6.3951668440493339E-2</v>
      </c>
      <c r="CI80" s="204">
        <f t="shared" si="86"/>
        <v>6.9686297528207139E-2</v>
      </c>
      <c r="CJ80" s="210">
        <f t="shared" si="86"/>
        <v>6.9639592027651728E-2</v>
      </c>
      <c r="CK80" s="211">
        <f t="shared" si="86"/>
        <v>7.0081633149628328E-2</v>
      </c>
    </row>
    <row r="81" spans="1:89" ht="13.5" thickBot="1" x14ac:dyDescent="0.25">
      <c r="A81" s="202" t="s">
        <v>33</v>
      </c>
      <c r="B81" s="235">
        <v>1819</v>
      </c>
      <c r="C81" s="223">
        <v>1459</v>
      </c>
      <c r="D81" s="224">
        <v>747</v>
      </c>
      <c r="E81" s="225">
        <v>551</v>
      </c>
      <c r="F81" s="222">
        <v>374</v>
      </c>
      <c r="G81" s="226">
        <v>196</v>
      </c>
      <c r="H81" s="224">
        <v>1705</v>
      </c>
      <c r="I81" s="225">
        <v>1577</v>
      </c>
      <c r="J81" s="222">
        <v>130</v>
      </c>
      <c r="K81" s="223">
        <v>184</v>
      </c>
      <c r="L81" s="224">
        <v>256</v>
      </c>
      <c r="M81" s="222">
        <v>706</v>
      </c>
      <c r="N81" s="227">
        <v>1016</v>
      </c>
      <c r="O81" s="236">
        <v>1254</v>
      </c>
      <c r="P81" s="222">
        <v>656</v>
      </c>
      <c r="Q81" s="223">
        <v>661</v>
      </c>
      <c r="R81" s="224">
        <v>1002</v>
      </c>
      <c r="S81" s="225">
        <v>975</v>
      </c>
      <c r="T81" s="222">
        <v>142</v>
      </c>
      <c r="U81" s="226">
        <v>173</v>
      </c>
      <c r="V81" s="224">
        <v>650</v>
      </c>
      <c r="W81" s="237">
        <v>1069</v>
      </c>
      <c r="X81" s="222">
        <v>522</v>
      </c>
      <c r="Y81" s="226">
        <v>427</v>
      </c>
      <c r="Z81" s="224">
        <v>2109</v>
      </c>
      <c r="AA81" s="222">
        <v>2288</v>
      </c>
      <c r="AB81" s="220">
        <f t="shared" si="77"/>
        <v>11128</v>
      </c>
      <c r="AC81" s="221">
        <f t="shared" si="72"/>
        <v>11520</v>
      </c>
      <c r="AE81" s="202" t="str">
        <f>$AE$19</f>
        <v>19:00 - 19:59</v>
      </c>
      <c r="AF81" s="193">
        <f t="shared" si="82"/>
        <v>2311</v>
      </c>
      <c r="AG81" s="223">
        <f t="shared" si="82"/>
        <v>1287</v>
      </c>
      <c r="AH81" s="224">
        <f t="shared" si="82"/>
        <v>491</v>
      </c>
      <c r="AI81" s="225">
        <f t="shared" si="82"/>
        <v>539</v>
      </c>
      <c r="AJ81" s="222">
        <f t="shared" si="82"/>
        <v>409</v>
      </c>
      <c r="AK81" s="226">
        <f t="shared" si="82"/>
        <v>215</v>
      </c>
      <c r="AL81" s="224">
        <f t="shared" si="82"/>
        <v>1254</v>
      </c>
      <c r="AM81" s="225">
        <f t="shared" si="82"/>
        <v>1864</v>
      </c>
      <c r="AN81" s="222">
        <f t="shared" si="82"/>
        <v>172</v>
      </c>
      <c r="AO81" s="226">
        <f t="shared" si="82"/>
        <v>129</v>
      </c>
      <c r="AP81" s="224">
        <f t="shared" si="83"/>
        <v>334</v>
      </c>
      <c r="AQ81" s="222">
        <f t="shared" si="83"/>
        <v>416</v>
      </c>
      <c r="AR81" s="227">
        <f t="shared" si="83"/>
        <v>983</v>
      </c>
      <c r="AS81" s="228">
        <f t="shared" si="83"/>
        <v>1161</v>
      </c>
      <c r="AT81" s="222">
        <f t="shared" si="83"/>
        <v>418</v>
      </c>
      <c r="AU81" s="226">
        <f t="shared" si="83"/>
        <v>811</v>
      </c>
      <c r="AV81" s="224">
        <f t="shared" si="83"/>
        <v>589</v>
      </c>
      <c r="AW81" s="225">
        <f t="shared" si="83"/>
        <v>1136</v>
      </c>
      <c r="AX81" s="222">
        <f t="shared" si="83"/>
        <v>124</v>
      </c>
      <c r="AY81" s="226">
        <f t="shared" si="83"/>
        <v>223</v>
      </c>
      <c r="AZ81" s="224">
        <f t="shared" si="84"/>
        <v>1119</v>
      </c>
      <c r="BA81" s="225">
        <f t="shared" si="84"/>
        <v>693</v>
      </c>
      <c r="BB81" s="222">
        <f t="shared" si="84"/>
        <v>475</v>
      </c>
      <c r="BC81" s="226">
        <f t="shared" si="84"/>
        <v>381</v>
      </c>
      <c r="BD81" s="224">
        <f t="shared" si="84"/>
        <v>1880</v>
      </c>
      <c r="BE81" s="222">
        <f t="shared" si="84"/>
        <v>1901</v>
      </c>
      <c r="BF81" s="220">
        <f>SUM(AF81,AH81,AJ81,AL81,AN81,AP81,AR81,AT81,AV81,AX81,AZ81,BB81,BD81)</f>
        <v>10559</v>
      </c>
      <c r="BG81" s="221">
        <f>SUM(AG81,AI81,AK81,AM81,AO81,AQ81,AS81,AU81,AW81,AY81,BA81,BC81,BE81)</f>
        <v>10756</v>
      </c>
      <c r="BI81" s="202" t="s">
        <v>33</v>
      </c>
      <c r="BJ81" s="204">
        <f t="shared" ref="BJ81:CK81" si="87">B81/B95</f>
        <v>5.8888277380297192E-2</v>
      </c>
      <c r="BK81" s="205">
        <f t="shared" si="87"/>
        <v>7.3828559862362114E-2</v>
      </c>
      <c r="BL81" s="206">
        <f t="shared" si="87"/>
        <v>7.4247092734320647E-2</v>
      </c>
      <c r="BM81" s="207">
        <f t="shared" si="87"/>
        <v>6.6893286390676224E-2</v>
      </c>
      <c r="BN81" s="204">
        <f t="shared" si="87"/>
        <v>6.5202231520223156E-2</v>
      </c>
      <c r="BO81" s="205">
        <f t="shared" si="87"/>
        <v>6.1751732829237557E-2</v>
      </c>
      <c r="BP81" s="206">
        <f t="shared" si="87"/>
        <v>7.9306014233220146E-2</v>
      </c>
      <c r="BQ81" s="207">
        <f t="shared" si="87"/>
        <v>6.5073863167450688E-2</v>
      </c>
      <c r="BR81" s="204">
        <f t="shared" si="87"/>
        <v>6.0408921933085502E-2</v>
      </c>
      <c r="BS81" s="205">
        <f t="shared" si="87"/>
        <v>6.4178583885594692E-2</v>
      </c>
      <c r="BT81" s="206">
        <f t="shared" si="87"/>
        <v>6.7173970086591442E-2</v>
      </c>
      <c r="BU81" s="204">
        <f t="shared" si="87"/>
        <v>8.0300272975432213E-2</v>
      </c>
      <c r="BV81" s="208">
        <f t="shared" si="87"/>
        <v>7.0001377979881499E-2</v>
      </c>
      <c r="BW81" s="209">
        <f t="shared" si="87"/>
        <v>6.7198971116231715E-2</v>
      </c>
      <c r="BX81" s="204">
        <f t="shared" si="87"/>
        <v>7.7367614105436966E-2</v>
      </c>
      <c r="BY81" s="205">
        <f t="shared" si="87"/>
        <v>6.9432773109243701E-2</v>
      </c>
      <c r="BZ81" s="206">
        <f t="shared" si="87"/>
        <v>7.2550865252335089E-2</v>
      </c>
      <c r="CA81" s="207">
        <f t="shared" si="87"/>
        <v>6.4241945048428548E-2</v>
      </c>
      <c r="CB81" s="204">
        <f t="shared" si="87"/>
        <v>7.1177944862155382E-2</v>
      </c>
      <c r="CC81" s="205">
        <f t="shared" si="87"/>
        <v>6.2726613488034808E-2</v>
      </c>
      <c r="CD81" s="206">
        <f t="shared" si="87"/>
        <v>5.7072613925717795E-2</v>
      </c>
      <c r="CE81" s="207">
        <f t="shared" si="87"/>
        <v>7.3668251671146032E-2</v>
      </c>
      <c r="CF81" s="204">
        <f t="shared" si="87"/>
        <v>6.2612450521770419E-2</v>
      </c>
      <c r="CG81" s="205">
        <f t="shared" si="87"/>
        <v>7.0753935376967683E-2</v>
      </c>
      <c r="CH81" s="206">
        <f t="shared" si="87"/>
        <v>6.6017654792462285E-2</v>
      </c>
      <c r="CI81" s="204">
        <f t="shared" si="87"/>
        <v>7.4610317615600344E-2</v>
      </c>
      <c r="CJ81" s="210">
        <f t="shared" si="87"/>
        <v>6.7598515359709385E-2</v>
      </c>
      <c r="CK81" s="211">
        <f t="shared" si="87"/>
        <v>7.0075550202562134E-2</v>
      </c>
    </row>
    <row r="82" spans="1:89" ht="14.25" thickTop="1" thickBot="1" x14ac:dyDescent="0.25">
      <c r="A82" s="212" t="s">
        <v>35</v>
      </c>
      <c r="B82" s="238">
        <v>1889</v>
      </c>
      <c r="C82" s="214">
        <v>1330</v>
      </c>
      <c r="D82" s="215">
        <v>752</v>
      </c>
      <c r="E82" s="216">
        <v>561</v>
      </c>
      <c r="F82" s="213">
        <v>418</v>
      </c>
      <c r="G82" s="217">
        <v>217</v>
      </c>
      <c r="H82" s="215">
        <v>1622</v>
      </c>
      <c r="I82" s="216">
        <v>1622</v>
      </c>
      <c r="J82" s="213">
        <v>168</v>
      </c>
      <c r="K82" s="214">
        <v>171</v>
      </c>
      <c r="L82" s="215">
        <v>291</v>
      </c>
      <c r="M82" s="213">
        <v>675</v>
      </c>
      <c r="N82" s="218">
        <v>1065</v>
      </c>
      <c r="O82" s="239">
        <v>1202</v>
      </c>
      <c r="P82" s="213">
        <v>644</v>
      </c>
      <c r="Q82" s="214">
        <v>583</v>
      </c>
      <c r="R82" s="215">
        <v>1052</v>
      </c>
      <c r="S82" s="216">
        <v>911</v>
      </c>
      <c r="T82" s="213">
        <v>174</v>
      </c>
      <c r="U82" s="217">
        <v>179</v>
      </c>
      <c r="V82" s="215">
        <v>790</v>
      </c>
      <c r="W82" s="240">
        <v>969</v>
      </c>
      <c r="X82" s="213">
        <v>644</v>
      </c>
      <c r="Y82" s="217">
        <v>322</v>
      </c>
      <c r="Z82" s="215">
        <v>2356</v>
      </c>
      <c r="AA82" s="213">
        <v>2285</v>
      </c>
      <c r="AB82" s="220">
        <f t="shared" si="77"/>
        <v>11865</v>
      </c>
      <c r="AC82" s="221">
        <f t="shared" si="72"/>
        <v>11027</v>
      </c>
      <c r="AE82" s="229" t="s">
        <v>26</v>
      </c>
      <c r="AF82" s="230">
        <f t="shared" ref="AF82:BG82" si="88">SUM(AF79:AF81)</f>
        <v>6626</v>
      </c>
      <c r="AG82" s="231">
        <f t="shared" si="88"/>
        <v>4803</v>
      </c>
      <c r="AH82" s="230">
        <f t="shared" si="88"/>
        <v>1724</v>
      </c>
      <c r="AI82" s="231">
        <f t="shared" si="88"/>
        <v>1855</v>
      </c>
      <c r="AJ82" s="230">
        <f t="shared" si="88"/>
        <v>1284</v>
      </c>
      <c r="AK82" s="231">
        <f t="shared" si="88"/>
        <v>736</v>
      </c>
      <c r="AL82" s="230">
        <f t="shared" si="88"/>
        <v>4461</v>
      </c>
      <c r="AM82" s="231">
        <f t="shared" si="88"/>
        <v>5713</v>
      </c>
      <c r="AN82" s="230">
        <f t="shared" si="88"/>
        <v>526</v>
      </c>
      <c r="AO82" s="231">
        <f t="shared" si="88"/>
        <v>428</v>
      </c>
      <c r="AP82" s="230">
        <f t="shared" si="88"/>
        <v>1014</v>
      </c>
      <c r="AQ82" s="231">
        <f t="shared" si="88"/>
        <v>1385</v>
      </c>
      <c r="AR82" s="230">
        <f t="shared" si="88"/>
        <v>3125</v>
      </c>
      <c r="AS82" s="231">
        <f t="shared" si="88"/>
        <v>3583</v>
      </c>
      <c r="AT82" s="230">
        <f t="shared" si="88"/>
        <v>1642</v>
      </c>
      <c r="AU82" s="231">
        <f t="shared" si="88"/>
        <v>2428</v>
      </c>
      <c r="AV82" s="230">
        <f t="shared" si="88"/>
        <v>2230</v>
      </c>
      <c r="AW82" s="231">
        <f t="shared" si="88"/>
        <v>3682</v>
      </c>
      <c r="AX82" s="230">
        <f t="shared" si="88"/>
        <v>408</v>
      </c>
      <c r="AY82" s="231">
        <f t="shared" si="88"/>
        <v>624</v>
      </c>
      <c r="AZ82" s="230">
        <f t="shared" si="88"/>
        <v>2984</v>
      </c>
      <c r="BA82" s="231">
        <f t="shared" si="88"/>
        <v>2486</v>
      </c>
      <c r="BB82" s="230">
        <f t="shared" si="88"/>
        <v>1717</v>
      </c>
      <c r="BC82" s="231">
        <f t="shared" si="88"/>
        <v>1317</v>
      </c>
      <c r="BD82" s="230">
        <f t="shared" si="88"/>
        <v>6531</v>
      </c>
      <c r="BE82" s="231">
        <f t="shared" si="88"/>
        <v>6276</v>
      </c>
      <c r="BF82" s="232">
        <f t="shared" si="88"/>
        <v>34272</v>
      </c>
      <c r="BG82" s="233">
        <f t="shared" si="88"/>
        <v>35316</v>
      </c>
      <c r="BI82" s="212" t="s">
        <v>35</v>
      </c>
      <c r="BJ82" s="204">
        <f t="shared" ref="BJ82:CK82" si="89">B82/B95</f>
        <v>6.1154456278934247E-2</v>
      </c>
      <c r="BK82" s="205">
        <f t="shared" si="89"/>
        <v>6.7300880477684441E-2</v>
      </c>
      <c r="BL82" s="206">
        <f t="shared" si="89"/>
        <v>7.4744061226518235E-2</v>
      </c>
      <c r="BM82" s="207">
        <f t="shared" si="89"/>
        <v>6.8107320626441661E-2</v>
      </c>
      <c r="BN82" s="204">
        <f t="shared" si="89"/>
        <v>7.2873082287308225E-2</v>
      </c>
      <c r="BO82" s="205">
        <f t="shared" si="89"/>
        <v>6.8367989918084432E-2</v>
      </c>
      <c r="BP82" s="206">
        <f t="shared" si="89"/>
        <v>7.5445369552072192E-2</v>
      </c>
      <c r="BQ82" s="207">
        <f t="shared" si="89"/>
        <v>6.6930758438557406E-2</v>
      </c>
      <c r="BR82" s="204">
        <f t="shared" si="89"/>
        <v>7.8066914498141265E-2</v>
      </c>
      <c r="BS82" s="205">
        <f t="shared" si="89"/>
        <v>5.9644227415416813E-2</v>
      </c>
      <c r="BT82" s="206">
        <f t="shared" si="89"/>
        <v>7.6357911309367615E-2</v>
      </c>
      <c r="BU82" s="204">
        <f t="shared" si="89"/>
        <v>7.6774340309372163E-2</v>
      </c>
      <c r="BV82" s="208">
        <f t="shared" si="89"/>
        <v>7.3377428689541127E-2</v>
      </c>
      <c r="BW82" s="209">
        <f t="shared" si="89"/>
        <v>6.4412410910454965E-2</v>
      </c>
      <c r="BX82" s="204">
        <f t="shared" si="89"/>
        <v>7.5952352871800924E-2</v>
      </c>
      <c r="BY82" s="205">
        <f t="shared" si="89"/>
        <v>6.1239495798319325E-2</v>
      </c>
      <c r="BZ82" s="206">
        <f t="shared" si="89"/>
        <v>7.6171167909637252E-2</v>
      </c>
      <c r="CA82" s="207">
        <f t="shared" si="89"/>
        <v>6.0025037886275286E-2</v>
      </c>
      <c r="CB82" s="204">
        <f t="shared" si="89"/>
        <v>8.7218045112781958E-2</v>
      </c>
      <c r="CC82" s="205">
        <f t="shared" si="89"/>
        <v>6.4902102973168965E-2</v>
      </c>
      <c r="CD82" s="206">
        <f t="shared" si="89"/>
        <v>6.9365176925103175E-2</v>
      </c>
      <c r="CE82" s="207">
        <f t="shared" si="89"/>
        <v>6.6776927847839576E-2</v>
      </c>
      <c r="CF82" s="204">
        <f t="shared" si="89"/>
        <v>7.724601175482787E-2</v>
      </c>
      <c r="CG82" s="205">
        <f t="shared" si="89"/>
        <v>5.3355426677713341E-2</v>
      </c>
      <c r="CH82" s="206">
        <f t="shared" si="89"/>
        <v>7.3749452200588497E-2</v>
      </c>
      <c r="CI82" s="204">
        <f t="shared" si="89"/>
        <v>7.4512489401943521E-2</v>
      </c>
      <c r="CJ82" s="210">
        <f t="shared" si="89"/>
        <v>7.2075519836713869E-2</v>
      </c>
      <c r="CK82" s="211">
        <f t="shared" si="89"/>
        <v>6.7076657298928186E-2</v>
      </c>
    </row>
    <row r="83" spans="1:89" ht="13.5" thickTop="1" x14ac:dyDescent="0.2">
      <c r="A83" s="202" t="s">
        <v>36</v>
      </c>
      <c r="B83" s="235">
        <v>1953</v>
      </c>
      <c r="C83" s="223">
        <v>1635</v>
      </c>
      <c r="D83" s="224">
        <v>675</v>
      </c>
      <c r="E83" s="225">
        <v>584</v>
      </c>
      <c r="F83" s="222">
        <v>515</v>
      </c>
      <c r="G83" s="226">
        <v>201</v>
      </c>
      <c r="H83" s="224">
        <v>1646</v>
      </c>
      <c r="I83" s="225">
        <v>1918</v>
      </c>
      <c r="J83" s="222">
        <v>152</v>
      </c>
      <c r="K83" s="223">
        <v>204</v>
      </c>
      <c r="L83" s="224">
        <v>405</v>
      </c>
      <c r="M83" s="222">
        <v>576</v>
      </c>
      <c r="N83" s="227">
        <v>1105</v>
      </c>
      <c r="O83" s="236">
        <v>1214</v>
      </c>
      <c r="P83" s="222">
        <v>655</v>
      </c>
      <c r="Q83" s="223">
        <v>670</v>
      </c>
      <c r="R83" s="224">
        <v>991</v>
      </c>
      <c r="S83" s="225">
        <v>1364</v>
      </c>
      <c r="T83" s="222">
        <v>167</v>
      </c>
      <c r="U83" s="226">
        <v>157</v>
      </c>
      <c r="V83" s="224">
        <v>853</v>
      </c>
      <c r="W83" s="237">
        <v>1014</v>
      </c>
      <c r="X83" s="222">
        <v>647</v>
      </c>
      <c r="Y83" s="226">
        <v>359</v>
      </c>
      <c r="Z83" s="224">
        <v>2424</v>
      </c>
      <c r="AA83" s="222">
        <v>2274</v>
      </c>
      <c r="AB83" s="220">
        <f t="shared" si="77"/>
        <v>12188</v>
      </c>
      <c r="AC83" s="221">
        <f t="shared" si="72"/>
        <v>12170</v>
      </c>
      <c r="BI83" s="202" t="s">
        <v>36</v>
      </c>
      <c r="BJ83" s="204">
        <f t="shared" ref="BJ83:CK83" si="90">B83/B95</f>
        <v>6.3226391271973839E-2</v>
      </c>
      <c r="BK83" s="205">
        <f t="shared" si="90"/>
        <v>8.2734541038356438E-2</v>
      </c>
      <c r="BL83" s="206">
        <f t="shared" si="90"/>
        <v>6.7090746446675287E-2</v>
      </c>
      <c r="BM83" s="207">
        <f t="shared" si="90"/>
        <v>7.0899599368702201E-2</v>
      </c>
      <c r="BN83" s="204">
        <f t="shared" si="90"/>
        <v>8.9783821478382153E-2</v>
      </c>
      <c r="BO83" s="205">
        <f t="shared" si="90"/>
        <v>6.3327032136105854E-2</v>
      </c>
      <c r="BP83" s="206">
        <f t="shared" si="90"/>
        <v>7.6561700544211353E-2</v>
      </c>
      <c r="BQ83" s="207">
        <f t="shared" si="90"/>
        <v>7.9145002888503749E-2</v>
      </c>
      <c r="BR83" s="204">
        <f t="shared" si="90"/>
        <v>7.0631970260223054E-2</v>
      </c>
      <c r="BS83" s="205">
        <f t="shared" si="90"/>
        <v>7.11545169166376E-2</v>
      </c>
      <c r="BT83" s="206">
        <f t="shared" si="90"/>
        <v>0.10627131986355287</v>
      </c>
      <c r="BU83" s="204">
        <f t="shared" si="90"/>
        <v>6.5514103730664242E-2</v>
      </c>
      <c r="BV83" s="208">
        <f t="shared" si="90"/>
        <v>7.6133388452528594E-2</v>
      </c>
      <c r="BW83" s="209">
        <f t="shared" si="90"/>
        <v>6.5055463265634217E-2</v>
      </c>
      <c r="BX83" s="204">
        <f t="shared" si="90"/>
        <v>7.7249675669300619E-2</v>
      </c>
      <c r="BY83" s="205">
        <f t="shared" si="90"/>
        <v>7.0378151260504201E-2</v>
      </c>
      <c r="BZ83" s="206">
        <f t="shared" si="90"/>
        <v>7.1754398667728619E-2</v>
      </c>
      <c r="CA83" s="207">
        <f t="shared" si="90"/>
        <v>8.9872833893391318E-2</v>
      </c>
      <c r="CB83" s="204">
        <f t="shared" si="90"/>
        <v>8.37092731829574E-2</v>
      </c>
      <c r="CC83" s="205">
        <f t="shared" si="90"/>
        <v>5.6925308194343729E-2</v>
      </c>
      <c r="CD83" s="206">
        <f t="shared" si="90"/>
        <v>7.489683027482659E-2</v>
      </c>
      <c r="CE83" s="207">
        <f t="shared" si="90"/>
        <v>6.987802356832748E-2</v>
      </c>
      <c r="CF83" s="204">
        <f t="shared" si="90"/>
        <v>7.7605853424493221E-2</v>
      </c>
      <c r="CG83" s="205">
        <f t="shared" si="90"/>
        <v>5.9486329743164874E-2</v>
      </c>
      <c r="CH83" s="206">
        <f t="shared" si="90"/>
        <v>7.5878044199586797E-2</v>
      </c>
      <c r="CI83" s="204">
        <f t="shared" si="90"/>
        <v>7.4153785951868514E-2</v>
      </c>
      <c r="CJ83" s="210">
        <f t="shared" si="90"/>
        <v>7.4037626276432247E-2</v>
      </c>
      <c r="CK83" s="211">
        <f t="shared" si="90"/>
        <v>7.4029465795588653E-2</v>
      </c>
    </row>
    <row r="84" spans="1:89" x14ac:dyDescent="0.2">
      <c r="A84" s="212" t="s">
        <v>37</v>
      </c>
      <c r="B84" s="238">
        <v>1894</v>
      </c>
      <c r="C84" s="214">
        <v>1505</v>
      </c>
      <c r="D84" s="215">
        <v>818</v>
      </c>
      <c r="E84" s="216">
        <v>627</v>
      </c>
      <c r="F84" s="213">
        <v>437</v>
      </c>
      <c r="G84" s="217">
        <v>226</v>
      </c>
      <c r="H84" s="215">
        <v>1660</v>
      </c>
      <c r="I84" s="216">
        <v>1916</v>
      </c>
      <c r="J84" s="213">
        <v>166</v>
      </c>
      <c r="K84" s="214">
        <v>139</v>
      </c>
      <c r="L84" s="215">
        <v>387</v>
      </c>
      <c r="M84" s="213">
        <v>549</v>
      </c>
      <c r="N84" s="218">
        <v>1135</v>
      </c>
      <c r="O84" s="239">
        <v>1299</v>
      </c>
      <c r="P84" s="213">
        <v>655</v>
      </c>
      <c r="Q84" s="214">
        <v>673</v>
      </c>
      <c r="R84" s="215">
        <v>1025</v>
      </c>
      <c r="S84" s="216">
        <v>1298</v>
      </c>
      <c r="T84" s="213">
        <v>187</v>
      </c>
      <c r="U84" s="217">
        <v>170</v>
      </c>
      <c r="V84" s="215">
        <v>1050</v>
      </c>
      <c r="W84" s="240">
        <v>1034</v>
      </c>
      <c r="X84" s="213">
        <v>599</v>
      </c>
      <c r="Y84" s="217">
        <v>399</v>
      </c>
      <c r="Z84" s="215">
        <v>2583</v>
      </c>
      <c r="AA84" s="213">
        <v>2458</v>
      </c>
      <c r="AB84" s="220">
        <f t="shared" si="77"/>
        <v>12596</v>
      </c>
      <c r="AC84" s="221">
        <f t="shared" si="72"/>
        <v>12293</v>
      </c>
      <c r="BI84" s="212" t="s">
        <v>37</v>
      </c>
      <c r="BJ84" s="204">
        <f t="shared" ref="BJ84:CK84" si="91">B84/B95</f>
        <v>6.1316326200265468E-2</v>
      </c>
      <c r="BK84" s="205">
        <f t="shared" si="91"/>
        <v>7.6156259487906081E-2</v>
      </c>
      <c r="BL84" s="206">
        <f t="shared" si="91"/>
        <v>8.1304045323526489E-2</v>
      </c>
      <c r="BM84" s="207">
        <f t="shared" si="91"/>
        <v>7.6119946582493631E-2</v>
      </c>
      <c r="BN84" s="204">
        <f t="shared" si="91"/>
        <v>7.6185495118549509E-2</v>
      </c>
      <c r="BO84" s="205">
        <f t="shared" si="91"/>
        <v>7.120352867044738E-2</v>
      </c>
      <c r="BP84" s="206">
        <f t="shared" si="91"/>
        <v>7.7212893622959203E-2</v>
      </c>
      <c r="BQ84" s="207">
        <f t="shared" si="91"/>
        <v>7.9062474209787903E-2</v>
      </c>
      <c r="BR84" s="204">
        <f t="shared" si="91"/>
        <v>7.7137546468401486E-2</v>
      </c>
      <c r="BS84" s="205">
        <f t="shared" si="91"/>
        <v>4.848273456574817E-2</v>
      </c>
      <c r="BT84" s="206">
        <f t="shared" si="91"/>
        <v>0.10154815009183941</v>
      </c>
      <c r="BU84" s="204">
        <f t="shared" si="91"/>
        <v>6.2443130118289357E-2</v>
      </c>
      <c r="BV84" s="208">
        <f t="shared" si="91"/>
        <v>7.8200358274769191E-2</v>
      </c>
      <c r="BW84" s="209">
        <f t="shared" si="91"/>
        <v>6.9610417448153911E-2</v>
      </c>
      <c r="BX84" s="204">
        <f t="shared" si="91"/>
        <v>7.7249675669300619E-2</v>
      </c>
      <c r="BY84" s="205">
        <f t="shared" si="91"/>
        <v>7.0693277310924368E-2</v>
      </c>
      <c r="BZ84" s="206">
        <f t="shared" si="91"/>
        <v>7.4216204474694084E-2</v>
      </c>
      <c r="CA84" s="207">
        <f t="shared" si="91"/>
        <v>8.552414838242077E-2</v>
      </c>
      <c r="CB84" s="204">
        <f t="shared" si="91"/>
        <v>9.3734335839599003E-2</v>
      </c>
      <c r="CC84" s="205">
        <f t="shared" si="91"/>
        <v>6.1638868745467729E-2</v>
      </c>
      <c r="CD84" s="206">
        <f t="shared" si="91"/>
        <v>9.2194222495390291E-2</v>
      </c>
      <c r="CE84" s="207">
        <f t="shared" si="91"/>
        <v>7.1256288332988763E-2</v>
      </c>
      <c r="CF84" s="204">
        <f t="shared" si="91"/>
        <v>7.1848386709847667E-2</v>
      </c>
      <c r="CG84" s="205">
        <f t="shared" si="91"/>
        <v>6.6114333057166533E-2</v>
      </c>
      <c r="CH84" s="206">
        <f t="shared" si="91"/>
        <v>8.0855193138421086E-2</v>
      </c>
      <c r="CI84" s="204">
        <f t="shared" si="91"/>
        <v>8.0153916389486726E-2</v>
      </c>
      <c r="CJ84" s="210">
        <f t="shared" si="91"/>
        <v>7.6516076516076517E-2</v>
      </c>
      <c r="CK84" s="211">
        <f t="shared" si="91"/>
        <v>7.4777668284730592E-2</v>
      </c>
    </row>
    <row r="85" spans="1:89" x14ac:dyDescent="0.2">
      <c r="A85" s="202" t="s">
        <v>30</v>
      </c>
      <c r="B85" s="235">
        <v>2157</v>
      </c>
      <c r="C85" s="223">
        <v>1951</v>
      </c>
      <c r="D85" s="224">
        <v>667</v>
      </c>
      <c r="E85" s="225">
        <v>728</v>
      </c>
      <c r="F85" s="222">
        <v>449</v>
      </c>
      <c r="G85" s="226">
        <v>266</v>
      </c>
      <c r="H85" s="224">
        <v>1698</v>
      </c>
      <c r="I85" s="225">
        <v>1954</v>
      </c>
      <c r="J85" s="222">
        <v>175</v>
      </c>
      <c r="K85" s="223">
        <v>168</v>
      </c>
      <c r="L85" s="224">
        <v>360</v>
      </c>
      <c r="M85" s="222">
        <v>508</v>
      </c>
      <c r="N85" s="227">
        <v>1094</v>
      </c>
      <c r="O85" s="236">
        <v>1220</v>
      </c>
      <c r="P85" s="222">
        <v>694</v>
      </c>
      <c r="Q85" s="223">
        <v>779</v>
      </c>
      <c r="R85" s="224">
        <v>919</v>
      </c>
      <c r="S85" s="225">
        <v>1239</v>
      </c>
      <c r="T85" s="222">
        <v>125</v>
      </c>
      <c r="U85" s="226">
        <v>208</v>
      </c>
      <c r="V85" s="224">
        <v>877</v>
      </c>
      <c r="W85" s="237">
        <v>912</v>
      </c>
      <c r="X85" s="222">
        <v>636</v>
      </c>
      <c r="Y85" s="226">
        <v>422</v>
      </c>
      <c r="Z85" s="224">
        <v>2475</v>
      </c>
      <c r="AA85" s="222">
        <v>2224</v>
      </c>
      <c r="AB85" s="220">
        <f t="shared" si="77"/>
        <v>12326</v>
      </c>
      <c r="AC85" s="221">
        <f t="shared" si="72"/>
        <v>12579</v>
      </c>
      <c r="BI85" s="202" t="s">
        <v>30</v>
      </c>
      <c r="BJ85" s="204">
        <f t="shared" ref="BJ85:CK85" si="92">B85/B95</f>
        <v>6.983068406228754E-2</v>
      </c>
      <c r="BK85" s="205">
        <f t="shared" si="92"/>
        <v>9.8724825422528084E-2</v>
      </c>
      <c r="BL85" s="206">
        <f t="shared" si="92"/>
        <v>6.6295596859159131E-2</v>
      </c>
      <c r="BM85" s="207">
        <f t="shared" si="92"/>
        <v>8.8381692363724659E-2</v>
      </c>
      <c r="BN85" s="204">
        <f t="shared" si="92"/>
        <v>7.8277545327754536E-2</v>
      </c>
      <c r="BO85" s="205">
        <f t="shared" si="92"/>
        <v>8.3805923125393825E-2</v>
      </c>
      <c r="BP85" s="206">
        <f t="shared" si="92"/>
        <v>7.8980417693846228E-2</v>
      </c>
      <c r="BQ85" s="207">
        <f t="shared" si="92"/>
        <v>8.0630519105389126E-2</v>
      </c>
      <c r="BR85" s="204">
        <f t="shared" si="92"/>
        <v>8.1319702602230481E-2</v>
      </c>
      <c r="BS85" s="205">
        <f t="shared" si="92"/>
        <v>5.8597837460760374E-2</v>
      </c>
      <c r="BT85" s="206">
        <f t="shared" si="92"/>
        <v>9.4463395434269223E-2</v>
      </c>
      <c r="BU85" s="204">
        <f t="shared" si="92"/>
        <v>5.7779799818016377E-2</v>
      </c>
      <c r="BV85" s="208">
        <f t="shared" si="92"/>
        <v>7.5375499517707042E-2</v>
      </c>
      <c r="BW85" s="209">
        <f t="shared" si="92"/>
        <v>6.5376989443223829E-2</v>
      </c>
      <c r="BX85" s="204">
        <f t="shared" si="92"/>
        <v>8.1849274678617759E-2</v>
      </c>
      <c r="BY85" s="205">
        <f t="shared" si="92"/>
        <v>8.1827731092436976E-2</v>
      </c>
      <c r="BZ85" s="206">
        <f t="shared" si="92"/>
        <v>6.654116284121353E-2</v>
      </c>
      <c r="CA85" s="207">
        <f t="shared" si="92"/>
        <v>8.1636687092310728E-2</v>
      </c>
      <c r="CB85" s="204">
        <f t="shared" si="92"/>
        <v>6.2656641604010022E-2</v>
      </c>
      <c r="CC85" s="205">
        <f t="shared" si="92"/>
        <v>7.5416968817984043E-2</v>
      </c>
      <c r="CD85" s="206">
        <f t="shared" si="92"/>
        <v>7.7004126789006935E-2</v>
      </c>
      <c r="CE85" s="207">
        <f t="shared" si="92"/>
        <v>6.2848873268554886E-2</v>
      </c>
      <c r="CF85" s="204">
        <f t="shared" si="92"/>
        <v>7.6286433969053616E-2</v>
      </c>
      <c r="CG85" s="205">
        <f t="shared" si="92"/>
        <v>6.9925434962717484E-2</v>
      </c>
      <c r="CH85" s="206">
        <f t="shared" si="92"/>
        <v>7.7474488198835539E-2</v>
      </c>
      <c r="CI85" s="204">
        <f t="shared" si="92"/>
        <v>7.2523315724254869E-2</v>
      </c>
      <c r="CJ85" s="210">
        <f t="shared" si="92"/>
        <v>7.4875925622194278E-2</v>
      </c>
      <c r="CK85" s="211">
        <f t="shared" si="92"/>
        <v>7.651739114566225E-2</v>
      </c>
    </row>
    <row r="86" spans="1:89" x14ac:dyDescent="0.2">
      <c r="A86" s="212" t="s">
        <v>32</v>
      </c>
      <c r="B86" s="238">
        <v>2158</v>
      </c>
      <c r="C86" s="214">
        <v>1565</v>
      </c>
      <c r="D86" s="215">
        <v>566</v>
      </c>
      <c r="E86" s="216">
        <v>588</v>
      </c>
      <c r="F86" s="213">
        <v>426</v>
      </c>
      <c r="G86" s="217">
        <v>255</v>
      </c>
      <c r="H86" s="215">
        <v>1509</v>
      </c>
      <c r="I86" s="216">
        <v>1895</v>
      </c>
      <c r="J86" s="213">
        <v>179</v>
      </c>
      <c r="K86" s="214">
        <v>131</v>
      </c>
      <c r="L86" s="215">
        <v>320</v>
      </c>
      <c r="M86" s="213">
        <v>461</v>
      </c>
      <c r="N86" s="218">
        <v>1048</v>
      </c>
      <c r="O86" s="239">
        <v>1202</v>
      </c>
      <c r="P86" s="213">
        <v>530</v>
      </c>
      <c r="Q86" s="214">
        <v>838</v>
      </c>
      <c r="R86" s="215">
        <v>722</v>
      </c>
      <c r="S86" s="216">
        <v>1307</v>
      </c>
      <c r="T86" s="213">
        <v>159</v>
      </c>
      <c r="U86" s="217">
        <v>193</v>
      </c>
      <c r="V86" s="215">
        <v>988</v>
      </c>
      <c r="W86" s="240">
        <v>881</v>
      </c>
      <c r="X86" s="213">
        <v>606</v>
      </c>
      <c r="Y86" s="217">
        <v>514</v>
      </c>
      <c r="Z86" s="215">
        <v>2176</v>
      </c>
      <c r="AA86" s="213">
        <v>2151</v>
      </c>
      <c r="AB86" s="220">
        <f t="shared" si="77"/>
        <v>11387</v>
      </c>
      <c r="AC86" s="221">
        <f t="shared" si="72"/>
        <v>11981</v>
      </c>
      <c r="BI86" s="212" t="s">
        <v>32</v>
      </c>
      <c r="BJ86" s="204">
        <f t="shared" ref="BJ86:CK86" si="93">B86/B95</f>
        <v>6.9863058046553794E-2</v>
      </c>
      <c r="BK86" s="205">
        <f t="shared" si="93"/>
        <v>7.919238943426779E-2</v>
      </c>
      <c r="BL86" s="206">
        <f t="shared" si="93"/>
        <v>5.6256833316767715E-2</v>
      </c>
      <c r="BM86" s="207">
        <f t="shared" si="93"/>
        <v>7.1385213063008379E-2</v>
      </c>
      <c r="BN86" s="204">
        <f t="shared" si="93"/>
        <v>7.4267782426778242E-2</v>
      </c>
      <c r="BO86" s="205">
        <f t="shared" si="93"/>
        <v>8.0340264650283558E-2</v>
      </c>
      <c r="BP86" s="206">
        <f t="shared" si="93"/>
        <v>7.0189311130750262E-2</v>
      </c>
      <c r="BQ86" s="207">
        <f t="shared" si="93"/>
        <v>7.8195923083271432E-2</v>
      </c>
      <c r="BR86" s="204">
        <f t="shared" si="93"/>
        <v>8.3178438661710041E-2</v>
      </c>
      <c r="BS86" s="205">
        <f t="shared" si="93"/>
        <v>4.5692361353331011E-2</v>
      </c>
      <c r="BT86" s="206">
        <f t="shared" si="93"/>
        <v>8.3967462608239313E-2</v>
      </c>
      <c r="BU86" s="204">
        <f t="shared" si="93"/>
        <v>5.2434030937215652E-2</v>
      </c>
      <c r="BV86" s="208">
        <f t="shared" si="93"/>
        <v>7.2206145790271459E-2</v>
      </c>
      <c r="BW86" s="209">
        <f t="shared" si="93"/>
        <v>6.4412410910454965E-2</v>
      </c>
      <c r="BX86" s="204">
        <f t="shared" si="93"/>
        <v>6.2507371152258517E-2</v>
      </c>
      <c r="BY86" s="205">
        <f t="shared" si="93"/>
        <v>8.802521008403362E-2</v>
      </c>
      <c r="BZ86" s="206">
        <f t="shared" si="93"/>
        <v>5.2277170371443055E-2</v>
      </c>
      <c r="CA86" s="207">
        <f t="shared" si="93"/>
        <v>8.611715095209857E-2</v>
      </c>
      <c r="CB86" s="204">
        <f t="shared" si="93"/>
        <v>7.9699248120300756E-2</v>
      </c>
      <c r="CC86" s="205">
        <f t="shared" si="93"/>
        <v>6.9978245105148662E-2</v>
      </c>
      <c r="CD86" s="206">
        <f t="shared" si="93"/>
        <v>8.6750373167091055E-2</v>
      </c>
      <c r="CE86" s="207">
        <f t="shared" si="93"/>
        <v>6.0712562883329886E-2</v>
      </c>
      <c r="CF86" s="204">
        <f t="shared" si="93"/>
        <v>7.2688017272400138E-2</v>
      </c>
      <c r="CG86" s="205">
        <f t="shared" si="93"/>
        <v>8.5169842584921288E-2</v>
      </c>
      <c r="CH86" s="206">
        <f t="shared" si="93"/>
        <v>6.8114943967945915E-2</v>
      </c>
      <c r="CI86" s="204">
        <f t="shared" si="93"/>
        <v>7.0142829191938955E-2</v>
      </c>
      <c r="CJ86" s="210">
        <f t="shared" si="93"/>
        <v>6.9171845291248271E-2</v>
      </c>
      <c r="CK86" s="211">
        <f t="shared" si="93"/>
        <v>7.2879788800077866E-2</v>
      </c>
    </row>
    <row r="87" spans="1:89" x14ac:dyDescent="0.2">
      <c r="A87" s="202" t="s">
        <v>34</v>
      </c>
      <c r="B87" s="235">
        <v>2311</v>
      </c>
      <c r="C87" s="223">
        <v>1287</v>
      </c>
      <c r="D87" s="224">
        <v>491</v>
      </c>
      <c r="E87" s="225">
        <v>539</v>
      </c>
      <c r="F87" s="222">
        <v>409</v>
      </c>
      <c r="G87" s="226">
        <v>215</v>
      </c>
      <c r="H87" s="224">
        <v>1254</v>
      </c>
      <c r="I87" s="225">
        <v>1864</v>
      </c>
      <c r="J87" s="222">
        <v>172</v>
      </c>
      <c r="K87" s="223">
        <v>129</v>
      </c>
      <c r="L87" s="224">
        <v>334</v>
      </c>
      <c r="M87" s="222">
        <v>416</v>
      </c>
      <c r="N87" s="227">
        <v>983</v>
      </c>
      <c r="O87" s="236">
        <v>1161</v>
      </c>
      <c r="P87" s="222">
        <v>418</v>
      </c>
      <c r="Q87" s="223">
        <v>811</v>
      </c>
      <c r="R87" s="224">
        <v>589</v>
      </c>
      <c r="S87" s="225">
        <v>1136</v>
      </c>
      <c r="T87" s="222">
        <v>124</v>
      </c>
      <c r="U87" s="226">
        <v>223</v>
      </c>
      <c r="V87" s="224">
        <v>1119</v>
      </c>
      <c r="W87" s="237">
        <v>693</v>
      </c>
      <c r="X87" s="222">
        <v>475</v>
      </c>
      <c r="Y87" s="226">
        <v>381</v>
      </c>
      <c r="Z87" s="224">
        <v>1880</v>
      </c>
      <c r="AA87" s="222">
        <v>1901</v>
      </c>
      <c r="AB87" s="220">
        <f t="shared" si="77"/>
        <v>10559</v>
      </c>
      <c r="AC87" s="221">
        <f t="shared" si="72"/>
        <v>10756</v>
      </c>
      <c r="BI87" s="202" t="s">
        <v>34</v>
      </c>
      <c r="BJ87" s="204">
        <f t="shared" ref="BJ87:CK87" si="94">B87/B95</f>
        <v>7.4816277639289067E-2</v>
      </c>
      <c r="BK87" s="205">
        <f t="shared" si="94"/>
        <v>6.5124987349458555E-2</v>
      </c>
      <c r="BL87" s="206">
        <f t="shared" si="94"/>
        <v>4.8802305933803795E-2</v>
      </c>
      <c r="BM87" s="207">
        <f t="shared" si="94"/>
        <v>6.5436445307757676E-2</v>
      </c>
      <c r="BN87" s="204">
        <f t="shared" si="94"/>
        <v>7.1304044630404462E-2</v>
      </c>
      <c r="BO87" s="205">
        <f t="shared" si="94"/>
        <v>6.7737870195337113E-2</v>
      </c>
      <c r="BP87" s="206">
        <f t="shared" si="94"/>
        <v>5.8328294339271593E-2</v>
      </c>
      <c r="BQ87" s="207">
        <f t="shared" si="94"/>
        <v>7.6916728563175704E-2</v>
      </c>
      <c r="BR87" s="204">
        <f t="shared" si="94"/>
        <v>7.9925650557620811E-2</v>
      </c>
      <c r="BS87" s="205">
        <f t="shared" si="94"/>
        <v>4.4994768050226716E-2</v>
      </c>
      <c r="BT87" s="206">
        <f t="shared" si="94"/>
        <v>8.7641039097349771E-2</v>
      </c>
      <c r="BU87" s="204">
        <f t="shared" si="94"/>
        <v>4.7315741583257506E-2</v>
      </c>
      <c r="BV87" s="208">
        <f t="shared" si="94"/>
        <v>6.7727711175416844E-2</v>
      </c>
      <c r="BW87" s="209">
        <f t="shared" si="94"/>
        <v>6.2215315363592517E-2</v>
      </c>
      <c r="BX87" s="204">
        <f t="shared" si="94"/>
        <v>4.9298266304988798E-2</v>
      </c>
      <c r="BY87" s="205">
        <f t="shared" si="94"/>
        <v>8.5189075630252103E-2</v>
      </c>
      <c r="BZ87" s="206">
        <f t="shared" si="94"/>
        <v>4.2647165303019333E-2</v>
      </c>
      <c r="CA87" s="207">
        <f t="shared" si="94"/>
        <v>7.4850102128220339E-2</v>
      </c>
      <c r="CB87" s="204">
        <f t="shared" si="94"/>
        <v>6.2155388471177943E-2</v>
      </c>
      <c r="CC87" s="205">
        <f t="shared" si="94"/>
        <v>8.0855692530819437E-2</v>
      </c>
      <c r="CD87" s="206">
        <f t="shared" si="94"/>
        <v>9.8252699973658791E-2</v>
      </c>
      <c r="CE87" s="207">
        <f t="shared" si="94"/>
        <v>4.7756874095513747E-2</v>
      </c>
      <c r="CF87" s="204">
        <f t="shared" si="94"/>
        <v>5.6974931030346648E-2</v>
      </c>
      <c r="CG87" s="205">
        <f t="shared" si="94"/>
        <v>6.3131731565865781E-2</v>
      </c>
      <c r="CH87" s="206">
        <f t="shared" si="94"/>
        <v>5.8849308207600329E-2</v>
      </c>
      <c r="CI87" s="204">
        <f t="shared" si="94"/>
        <v>6.1990478053870736E-2</v>
      </c>
      <c r="CJ87" s="210">
        <f t="shared" si="94"/>
        <v>6.4142049216676086E-2</v>
      </c>
      <c r="CK87" s="211">
        <f t="shared" si="94"/>
        <v>6.5428178643989435E-2</v>
      </c>
    </row>
    <row r="88" spans="1:89" x14ac:dyDescent="0.2">
      <c r="A88" s="212" t="s">
        <v>38</v>
      </c>
      <c r="B88" s="238">
        <v>2120</v>
      </c>
      <c r="C88" s="214">
        <v>1218</v>
      </c>
      <c r="D88" s="215">
        <v>392</v>
      </c>
      <c r="E88" s="216">
        <v>497</v>
      </c>
      <c r="F88" s="213">
        <v>289</v>
      </c>
      <c r="G88" s="217">
        <v>216</v>
      </c>
      <c r="H88" s="215">
        <v>1144</v>
      </c>
      <c r="I88" s="216">
        <v>1513</v>
      </c>
      <c r="J88" s="213">
        <v>186</v>
      </c>
      <c r="K88" s="214">
        <v>105</v>
      </c>
      <c r="L88" s="215">
        <v>258</v>
      </c>
      <c r="M88" s="213">
        <v>341</v>
      </c>
      <c r="N88" s="218">
        <v>879</v>
      </c>
      <c r="O88" s="239">
        <v>1012</v>
      </c>
      <c r="P88" s="213">
        <v>299</v>
      </c>
      <c r="Q88" s="214">
        <v>905</v>
      </c>
      <c r="R88" s="215">
        <v>548</v>
      </c>
      <c r="S88" s="216">
        <v>1228</v>
      </c>
      <c r="T88" s="213">
        <v>85</v>
      </c>
      <c r="U88" s="217">
        <v>227</v>
      </c>
      <c r="V88" s="215">
        <v>1145</v>
      </c>
      <c r="W88" s="240">
        <v>587</v>
      </c>
      <c r="X88" s="213">
        <v>466</v>
      </c>
      <c r="Y88" s="217">
        <v>440</v>
      </c>
      <c r="Z88" s="215">
        <v>1677</v>
      </c>
      <c r="AA88" s="213">
        <v>1857</v>
      </c>
      <c r="AB88" s="220">
        <f t="shared" si="77"/>
        <v>9488</v>
      </c>
      <c r="AC88" s="221">
        <f t="shared" si="72"/>
        <v>10146</v>
      </c>
      <c r="BI88" s="212" t="s">
        <v>38</v>
      </c>
      <c r="BJ88" s="204">
        <f t="shared" ref="BJ88:CK88" si="95">B88/B95</f>
        <v>6.8632846644436529E-2</v>
      </c>
      <c r="BK88" s="205">
        <f t="shared" si="95"/>
        <v>6.1633437911142598E-2</v>
      </c>
      <c r="BL88" s="206">
        <f t="shared" si="95"/>
        <v>3.8962329788291422E-2</v>
      </c>
      <c r="BM88" s="207">
        <f t="shared" si="95"/>
        <v>6.0337501517542795E-2</v>
      </c>
      <c r="BN88" s="204">
        <f t="shared" si="95"/>
        <v>5.0383542538354253E-2</v>
      </c>
      <c r="BO88" s="205">
        <f t="shared" si="95"/>
        <v>6.8052930056710773E-2</v>
      </c>
      <c r="BP88" s="206">
        <f t="shared" si="95"/>
        <v>5.321177729196707E-2</v>
      </c>
      <c r="BQ88" s="207">
        <f t="shared" si="95"/>
        <v>6.2432945448543366E-2</v>
      </c>
      <c r="BR88" s="204">
        <f t="shared" si="95"/>
        <v>8.6431226765799257E-2</v>
      </c>
      <c r="BS88" s="205">
        <f t="shared" si="95"/>
        <v>3.6623648412975232E-2</v>
      </c>
      <c r="BT88" s="206">
        <f t="shared" si="95"/>
        <v>6.7698766727892948E-2</v>
      </c>
      <c r="BU88" s="204">
        <f t="shared" si="95"/>
        <v>3.8785259326660604E-2</v>
      </c>
      <c r="BV88" s="208">
        <f t="shared" si="95"/>
        <v>6.0562215791649443E-2</v>
      </c>
      <c r="BW88" s="209">
        <f t="shared" si="95"/>
        <v>5.4230748620116821E-2</v>
      </c>
      <c r="BX88" s="204">
        <f t="shared" si="95"/>
        <v>3.5263592404764711E-2</v>
      </c>
      <c r="BY88" s="205">
        <f t="shared" si="95"/>
        <v>9.5063025210084029E-2</v>
      </c>
      <c r="BZ88" s="206">
        <f t="shared" si="95"/>
        <v>3.9678517124031566E-2</v>
      </c>
      <c r="CA88" s="207">
        <f t="shared" si="95"/>
        <v>8.0911906173815648E-2</v>
      </c>
      <c r="CB88" s="204">
        <f t="shared" si="95"/>
        <v>4.2606516290726815E-2</v>
      </c>
      <c r="CC88" s="205">
        <f t="shared" si="95"/>
        <v>8.2306018854242199E-2</v>
      </c>
      <c r="CD88" s="206">
        <f t="shared" si="95"/>
        <v>0.10053560453068751</v>
      </c>
      <c r="CE88" s="207">
        <f t="shared" si="95"/>
        <v>4.0452070842808906E-2</v>
      </c>
      <c r="CF88" s="204">
        <f t="shared" si="95"/>
        <v>5.5895406021350603E-2</v>
      </c>
      <c r="CG88" s="205">
        <f t="shared" si="95"/>
        <v>7.2908036454018221E-2</v>
      </c>
      <c r="CH88" s="206">
        <f t="shared" si="95"/>
        <v>5.2494835034120078E-2</v>
      </c>
      <c r="CI88" s="204">
        <f t="shared" si="95"/>
        <v>6.0555664253570729E-2</v>
      </c>
      <c r="CJ88" s="210">
        <f t="shared" si="95"/>
        <v>5.7636117337609878E-2</v>
      </c>
      <c r="CK88" s="211">
        <f t="shared" si="95"/>
        <v>6.1717580933610718E-2</v>
      </c>
    </row>
    <row r="89" spans="1:89" x14ac:dyDescent="0.2">
      <c r="A89" s="202" t="s">
        <v>39</v>
      </c>
      <c r="B89" s="235">
        <v>295</v>
      </c>
      <c r="C89" s="223">
        <v>1076</v>
      </c>
      <c r="D89" s="224">
        <v>85</v>
      </c>
      <c r="E89" s="225">
        <v>511</v>
      </c>
      <c r="F89" s="222">
        <v>78</v>
      </c>
      <c r="G89" s="226">
        <v>177</v>
      </c>
      <c r="H89" s="224">
        <v>331</v>
      </c>
      <c r="I89" s="225">
        <v>1330</v>
      </c>
      <c r="J89" s="222">
        <v>110</v>
      </c>
      <c r="K89" s="223">
        <v>90</v>
      </c>
      <c r="L89" s="224">
        <v>165</v>
      </c>
      <c r="M89" s="222">
        <v>181</v>
      </c>
      <c r="N89" s="227">
        <v>631</v>
      </c>
      <c r="O89" s="236">
        <v>802</v>
      </c>
      <c r="P89" s="222">
        <v>303</v>
      </c>
      <c r="Q89" s="223">
        <v>612</v>
      </c>
      <c r="R89" s="224">
        <v>456</v>
      </c>
      <c r="S89" s="225">
        <v>811</v>
      </c>
      <c r="T89" s="222">
        <v>73</v>
      </c>
      <c r="U89" s="226">
        <v>131</v>
      </c>
      <c r="V89" s="224">
        <v>1280</v>
      </c>
      <c r="W89" s="237">
        <v>417</v>
      </c>
      <c r="X89" s="222">
        <v>309</v>
      </c>
      <c r="Y89" s="226">
        <v>312</v>
      </c>
      <c r="Z89" s="224">
        <v>1161</v>
      </c>
      <c r="AA89" s="222">
        <v>1578</v>
      </c>
      <c r="AB89" s="220">
        <f t="shared" si="77"/>
        <v>5277</v>
      </c>
      <c r="AC89" s="221">
        <f t="shared" si="72"/>
        <v>8028</v>
      </c>
      <c r="BI89" s="202" t="s">
        <v>39</v>
      </c>
      <c r="BJ89" s="204">
        <f t="shared" ref="BJ89:CK89" si="96">B89/B95</f>
        <v>9.5503253585418751E-3</v>
      </c>
      <c r="BK89" s="205">
        <f t="shared" si="96"/>
        <v>5.4447930371419893E-2</v>
      </c>
      <c r="BL89" s="206">
        <f t="shared" si="96"/>
        <v>8.4484643673591094E-3</v>
      </c>
      <c r="BM89" s="207">
        <f t="shared" si="96"/>
        <v>6.2037149447614424E-2</v>
      </c>
      <c r="BN89" s="204">
        <f t="shared" si="96"/>
        <v>1.3598326359832637E-2</v>
      </c>
      <c r="BO89" s="205">
        <f t="shared" si="96"/>
        <v>5.5765595463137994E-2</v>
      </c>
      <c r="BP89" s="206">
        <f t="shared" si="96"/>
        <v>1.5396064933252709E-2</v>
      </c>
      <c r="BQ89" s="207">
        <f t="shared" si="96"/>
        <v>5.4881571346042747E-2</v>
      </c>
      <c r="BR89" s="204">
        <f t="shared" si="96"/>
        <v>5.111524163568773E-2</v>
      </c>
      <c r="BS89" s="205">
        <f t="shared" si="96"/>
        <v>3.1391698639693058E-2</v>
      </c>
      <c r="BT89" s="206">
        <f t="shared" si="96"/>
        <v>4.3295722907373393E-2</v>
      </c>
      <c r="BU89" s="204">
        <f t="shared" si="96"/>
        <v>2.0586897179253869E-2</v>
      </c>
      <c r="BV89" s="208">
        <f t="shared" si="96"/>
        <v>4.3475265261127188E-2</v>
      </c>
      <c r="BW89" s="209">
        <f t="shared" si="96"/>
        <v>4.2977332404479929E-2</v>
      </c>
      <c r="BX89" s="204">
        <f t="shared" si="96"/>
        <v>3.5735346149310059E-2</v>
      </c>
      <c r="BY89" s="205">
        <f t="shared" si="96"/>
        <v>6.4285714285714279E-2</v>
      </c>
      <c r="BZ89" s="206">
        <f t="shared" si="96"/>
        <v>3.3017160234595611E-2</v>
      </c>
      <c r="CA89" s="207">
        <f t="shared" si="96"/>
        <v>5.3436120445410816E-2</v>
      </c>
      <c r="CB89" s="204">
        <f t="shared" si="96"/>
        <v>3.6591478696741855E-2</v>
      </c>
      <c r="CC89" s="205">
        <f t="shared" si="96"/>
        <v>4.7498187092095724E-2</v>
      </c>
      <c r="CD89" s="206">
        <f t="shared" si="96"/>
        <v>0.11238914742295197</v>
      </c>
      <c r="CE89" s="207">
        <f t="shared" si="96"/>
        <v>2.8736820343187926E-2</v>
      </c>
      <c r="CF89" s="204">
        <f t="shared" si="96"/>
        <v>3.7063691975530763E-2</v>
      </c>
      <c r="CG89" s="205">
        <f t="shared" si="96"/>
        <v>5.1698425849212921E-2</v>
      </c>
      <c r="CH89" s="206">
        <f t="shared" si="96"/>
        <v>3.634257810054467E-2</v>
      </c>
      <c r="CI89" s="204">
        <f t="shared" si="96"/>
        <v>5.1457640383486596E-2</v>
      </c>
      <c r="CJ89" s="210">
        <f t="shared" si="96"/>
        <v>3.2055838025987278E-2</v>
      </c>
      <c r="CK89" s="211">
        <f t="shared" si="96"/>
        <v>4.8833899047410492E-2</v>
      </c>
    </row>
    <row r="90" spans="1:89" x14ac:dyDescent="0.2">
      <c r="A90" s="212" t="s">
        <v>40</v>
      </c>
      <c r="B90" s="238">
        <v>0</v>
      </c>
      <c r="C90" s="214">
        <v>606</v>
      </c>
      <c r="D90" s="215">
        <v>2</v>
      </c>
      <c r="E90" s="216">
        <v>262</v>
      </c>
      <c r="F90" s="213">
        <v>2</v>
      </c>
      <c r="G90" s="217">
        <v>67</v>
      </c>
      <c r="H90" s="215">
        <v>8</v>
      </c>
      <c r="I90" s="216">
        <v>534</v>
      </c>
      <c r="J90" s="213">
        <v>9</v>
      </c>
      <c r="K90" s="214">
        <v>31</v>
      </c>
      <c r="L90" s="215">
        <v>27</v>
      </c>
      <c r="M90" s="213">
        <v>19</v>
      </c>
      <c r="N90" s="218">
        <v>58</v>
      </c>
      <c r="O90" s="239">
        <v>79</v>
      </c>
      <c r="P90" s="213">
        <v>52</v>
      </c>
      <c r="Q90" s="214">
        <v>59</v>
      </c>
      <c r="R90" s="215">
        <v>30</v>
      </c>
      <c r="S90" s="216">
        <v>54</v>
      </c>
      <c r="T90" s="213">
        <v>8</v>
      </c>
      <c r="U90" s="217">
        <v>3</v>
      </c>
      <c r="V90" s="215">
        <v>16</v>
      </c>
      <c r="W90" s="240">
        <v>14</v>
      </c>
      <c r="X90" s="213">
        <v>35</v>
      </c>
      <c r="Y90" s="217">
        <v>6</v>
      </c>
      <c r="Z90" s="215">
        <v>0</v>
      </c>
      <c r="AA90" s="213">
        <v>155</v>
      </c>
      <c r="AB90" s="220">
        <f t="shared" si="77"/>
        <v>247</v>
      </c>
      <c r="AC90" s="221">
        <f t="shared" si="72"/>
        <v>1889</v>
      </c>
      <c r="BI90" s="212" t="s">
        <v>40</v>
      </c>
      <c r="BJ90" s="204">
        <f t="shared" ref="BJ90:CK90" si="97">B90/B95</f>
        <v>0</v>
      </c>
      <c r="BK90" s="205">
        <f t="shared" si="97"/>
        <v>3.0664912458253212E-2</v>
      </c>
      <c r="BL90" s="206">
        <f t="shared" si="97"/>
        <v>1.9878739687903787E-4</v>
      </c>
      <c r="BM90" s="207">
        <f t="shared" si="97"/>
        <v>3.1807696977054753E-2</v>
      </c>
      <c r="BN90" s="204">
        <f t="shared" si="97"/>
        <v>3.4867503486750347E-4</v>
      </c>
      <c r="BO90" s="205">
        <f t="shared" si="97"/>
        <v>2.1109010712035286E-2</v>
      </c>
      <c r="BP90" s="206">
        <f t="shared" si="97"/>
        <v>3.7211033071305643E-4</v>
      </c>
      <c r="BQ90" s="207">
        <f t="shared" si="97"/>
        <v>2.2035157217132954E-2</v>
      </c>
      <c r="BR90" s="204">
        <f t="shared" si="97"/>
        <v>4.1821561338289959E-3</v>
      </c>
      <c r="BS90" s="205">
        <f t="shared" si="97"/>
        <v>1.0812696198116497E-2</v>
      </c>
      <c r="BT90" s="206">
        <f t="shared" si="97"/>
        <v>7.0847546575701914E-3</v>
      </c>
      <c r="BU90" s="204">
        <f t="shared" si="97"/>
        <v>2.1610555050045497E-3</v>
      </c>
      <c r="BV90" s="208">
        <f t="shared" si="97"/>
        <v>3.9961416563318178E-3</v>
      </c>
      <c r="BW90" s="209">
        <f t="shared" si="97"/>
        <v>4.2334280049300677E-3</v>
      </c>
      <c r="BX90" s="204">
        <f t="shared" si="97"/>
        <v>6.1327986790895156E-3</v>
      </c>
      <c r="BY90" s="205">
        <f t="shared" si="97"/>
        <v>6.1974789915966383E-3</v>
      </c>
      <c r="BZ90" s="206">
        <f t="shared" si="97"/>
        <v>2.1721815943812903E-3</v>
      </c>
      <c r="CA90" s="207">
        <f t="shared" si="97"/>
        <v>3.5580154180668115E-3</v>
      </c>
      <c r="CB90" s="204">
        <f t="shared" si="97"/>
        <v>4.0100250626566416E-3</v>
      </c>
      <c r="CC90" s="205">
        <f t="shared" si="97"/>
        <v>1.0877447425670776E-3</v>
      </c>
      <c r="CD90" s="206">
        <f t="shared" si="97"/>
        <v>1.4048643427868996E-3</v>
      </c>
      <c r="CE90" s="207">
        <f t="shared" si="97"/>
        <v>9.6478533526290404E-4</v>
      </c>
      <c r="CF90" s="204">
        <f t="shared" si="97"/>
        <v>4.1981528127623844E-3</v>
      </c>
      <c r="CG90" s="205">
        <f t="shared" si="97"/>
        <v>9.9420049710024854E-4</v>
      </c>
      <c r="CH90" s="206">
        <f t="shared" si="97"/>
        <v>0</v>
      </c>
      <c r="CI90" s="204">
        <f t="shared" si="97"/>
        <v>5.0544577056022954E-3</v>
      </c>
      <c r="CJ90" s="210">
        <f t="shared" si="97"/>
        <v>1.5004343362552317E-3</v>
      </c>
      <c r="CK90" s="211">
        <f t="shared" si="97"/>
        <v>1.1490687008041655E-2</v>
      </c>
    </row>
    <row r="91" spans="1:89" x14ac:dyDescent="0.2">
      <c r="A91" s="202" t="s">
        <v>41</v>
      </c>
      <c r="B91" s="235">
        <v>0</v>
      </c>
      <c r="C91" s="223">
        <v>0</v>
      </c>
      <c r="D91" s="224">
        <v>0</v>
      </c>
      <c r="E91" s="225">
        <v>0</v>
      </c>
      <c r="F91" s="222">
        <v>0</v>
      </c>
      <c r="G91" s="226">
        <v>0</v>
      </c>
      <c r="H91" s="224">
        <v>0</v>
      </c>
      <c r="I91" s="225">
        <v>0</v>
      </c>
      <c r="J91" s="222">
        <v>0</v>
      </c>
      <c r="K91" s="226">
        <v>0</v>
      </c>
      <c r="L91" s="224">
        <v>0</v>
      </c>
      <c r="M91" s="222">
        <v>0</v>
      </c>
      <c r="N91" s="227">
        <v>0</v>
      </c>
      <c r="O91" s="236">
        <v>0</v>
      </c>
      <c r="P91" s="222">
        <v>0</v>
      </c>
      <c r="Q91" s="226">
        <v>0</v>
      </c>
      <c r="R91" s="224">
        <v>0</v>
      </c>
      <c r="S91" s="225">
        <v>0</v>
      </c>
      <c r="T91" s="222">
        <v>0</v>
      </c>
      <c r="U91" s="226">
        <v>0</v>
      </c>
      <c r="V91" s="224">
        <v>0</v>
      </c>
      <c r="W91" s="225">
        <v>0</v>
      </c>
      <c r="X91" s="222">
        <v>0</v>
      </c>
      <c r="Y91" s="226">
        <v>0</v>
      </c>
      <c r="Z91" s="224">
        <v>0</v>
      </c>
      <c r="AA91" s="222">
        <v>0</v>
      </c>
      <c r="AB91" s="220">
        <f t="shared" si="77"/>
        <v>0</v>
      </c>
      <c r="AC91" s="221">
        <f t="shared" si="72"/>
        <v>0</v>
      </c>
      <c r="BI91" s="202" t="s">
        <v>41</v>
      </c>
      <c r="BJ91" s="204">
        <f t="shared" ref="BJ91:CK91" si="98">B91/B95</f>
        <v>0</v>
      </c>
      <c r="BK91" s="205">
        <f t="shared" si="98"/>
        <v>0</v>
      </c>
      <c r="BL91" s="206">
        <f t="shared" si="98"/>
        <v>0</v>
      </c>
      <c r="BM91" s="207">
        <f t="shared" si="98"/>
        <v>0</v>
      </c>
      <c r="BN91" s="204">
        <f t="shared" si="98"/>
        <v>0</v>
      </c>
      <c r="BO91" s="205">
        <f t="shared" si="98"/>
        <v>0</v>
      </c>
      <c r="BP91" s="206">
        <f t="shared" si="98"/>
        <v>0</v>
      </c>
      <c r="BQ91" s="207">
        <f t="shared" si="98"/>
        <v>0</v>
      </c>
      <c r="BR91" s="204">
        <f t="shared" si="98"/>
        <v>0</v>
      </c>
      <c r="BS91" s="205">
        <f t="shared" si="98"/>
        <v>0</v>
      </c>
      <c r="BT91" s="206">
        <f t="shared" si="98"/>
        <v>0</v>
      </c>
      <c r="BU91" s="204">
        <f t="shared" si="98"/>
        <v>0</v>
      </c>
      <c r="BV91" s="208">
        <f t="shared" si="98"/>
        <v>0</v>
      </c>
      <c r="BW91" s="209">
        <f t="shared" si="98"/>
        <v>0</v>
      </c>
      <c r="BX91" s="204">
        <f t="shared" si="98"/>
        <v>0</v>
      </c>
      <c r="BY91" s="205">
        <f t="shared" si="98"/>
        <v>0</v>
      </c>
      <c r="BZ91" s="206">
        <f t="shared" si="98"/>
        <v>0</v>
      </c>
      <c r="CA91" s="207">
        <f t="shared" si="98"/>
        <v>0</v>
      </c>
      <c r="CB91" s="204">
        <f t="shared" si="98"/>
        <v>0</v>
      </c>
      <c r="CC91" s="205">
        <f t="shared" si="98"/>
        <v>0</v>
      </c>
      <c r="CD91" s="206">
        <f t="shared" si="98"/>
        <v>0</v>
      </c>
      <c r="CE91" s="207">
        <f t="shared" si="98"/>
        <v>0</v>
      </c>
      <c r="CF91" s="204">
        <f t="shared" si="98"/>
        <v>0</v>
      </c>
      <c r="CG91" s="205">
        <f t="shared" si="98"/>
        <v>0</v>
      </c>
      <c r="CH91" s="206">
        <f t="shared" si="98"/>
        <v>0</v>
      </c>
      <c r="CI91" s="204">
        <f t="shared" si="98"/>
        <v>0</v>
      </c>
      <c r="CJ91" s="210">
        <f t="shared" si="98"/>
        <v>0</v>
      </c>
      <c r="CK91" s="211">
        <f t="shared" si="98"/>
        <v>0</v>
      </c>
    </row>
    <row r="92" spans="1:89" x14ac:dyDescent="0.2">
      <c r="A92" s="212" t="s">
        <v>42</v>
      </c>
      <c r="B92" s="238"/>
      <c r="C92" s="214"/>
      <c r="D92" s="215"/>
      <c r="E92" s="216"/>
      <c r="F92" s="213"/>
      <c r="G92" s="217"/>
      <c r="H92" s="215"/>
      <c r="I92" s="216"/>
      <c r="J92" s="213"/>
      <c r="K92" s="217"/>
      <c r="L92" s="215"/>
      <c r="M92" s="213"/>
      <c r="N92" s="218"/>
      <c r="O92" s="219"/>
      <c r="P92" s="213"/>
      <c r="Q92" s="217"/>
      <c r="R92" s="215"/>
      <c r="S92" s="216"/>
      <c r="T92" s="213"/>
      <c r="U92" s="217"/>
      <c r="V92" s="215"/>
      <c r="W92" s="216"/>
      <c r="X92" s="213"/>
      <c r="Y92" s="217"/>
      <c r="Z92" s="215"/>
      <c r="AA92" s="213"/>
      <c r="AB92" s="220"/>
      <c r="AC92" s="221"/>
      <c r="BI92" s="212" t="s">
        <v>42</v>
      </c>
      <c r="BJ92" s="204">
        <f t="shared" ref="BJ92:CK92" si="99">B92/B95</f>
        <v>0</v>
      </c>
      <c r="BK92" s="205">
        <f t="shared" si="99"/>
        <v>0</v>
      </c>
      <c r="BL92" s="206">
        <f t="shared" si="99"/>
        <v>0</v>
      </c>
      <c r="BM92" s="207">
        <f t="shared" si="99"/>
        <v>0</v>
      </c>
      <c r="BN92" s="204">
        <f t="shared" si="99"/>
        <v>0</v>
      </c>
      <c r="BO92" s="205">
        <f t="shared" si="99"/>
        <v>0</v>
      </c>
      <c r="BP92" s="206">
        <f t="shared" si="99"/>
        <v>0</v>
      </c>
      <c r="BQ92" s="207">
        <f t="shared" si="99"/>
        <v>0</v>
      </c>
      <c r="BR92" s="204">
        <f t="shared" si="99"/>
        <v>0</v>
      </c>
      <c r="BS92" s="205">
        <f t="shared" si="99"/>
        <v>0</v>
      </c>
      <c r="BT92" s="206">
        <f t="shared" si="99"/>
        <v>0</v>
      </c>
      <c r="BU92" s="204">
        <f t="shared" si="99"/>
        <v>0</v>
      </c>
      <c r="BV92" s="208">
        <f t="shared" si="99"/>
        <v>0</v>
      </c>
      <c r="BW92" s="209">
        <f t="shared" si="99"/>
        <v>0</v>
      </c>
      <c r="BX92" s="204">
        <f t="shared" si="99"/>
        <v>0</v>
      </c>
      <c r="BY92" s="205">
        <f t="shared" si="99"/>
        <v>0</v>
      </c>
      <c r="BZ92" s="206">
        <f t="shared" si="99"/>
        <v>0</v>
      </c>
      <c r="CA92" s="207">
        <f t="shared" si="99"/>
        <v>0</v>
      </c>
      <c r="CB92" s="204">
        <f t="shared" si="99"/>
        <v>0</v>
      </c>
      <c r="CC92" s="205">
        <f t="shared" si="99"/>
        <v>0</v>
      </c>
      <c r="CD92" s="206">
        <f t="shared" si="99"/>
        <v>0</v>
      </c>
      <c r="CE92" s="207">
        <f t="shared" si="99"/>
        <v>0</v>
      </c>
      <c r="CF92" s="204">
        <f t="shared" si="99"/>
        <v>0</v>
      </c>
      <c r="CG92" s="205">
        <f t="shared" si="99"/>
        <v>0</v>
      </c>
      <c r="CH92" s="206">
        <f t="shared" si="99"/>
        <v>0</v>
      </c>
      <c r="CI92" s="204">
        <f t="shared" si="99"/>
        <v>0</v>
      </c>
      <c r="CJ92" s="210">
        <f t="shared" si="99"/>
        <v>0</v>
      </c>
      <c r="CK92" s="211">
        <f t="shared" si="99"/>
        <v>0</v>
      </c>
    </row>
    <row r="93" spans="1:89" x14ac:dyDescent="0.2">
      <c r="A93" s="202" t="s">
        <v>43</v>
      </c>
      <c r="B93" s="235"/>
      <c r="C93" s="223"/>
      <c r="D93" s="224"/>
      <c r="E93" s="225"/>
      <c r="F93" s="222"/>
      <c r="G93" s="226"/>
      <c r="H93" s="224"/>
      <c r="I93" s="225"/>
      <c r="J93" s="222"/>
      <c r="K93" s="226"/>
      <c r="L93" s="224"/>
      <c r="M93" s="222"/>
      <c r="N93" s="227"/>
      <c r="O93" s="228"/>
      <c r="P93" s="222"/>
      <c r="Q93" s="226"/>
      <c r="R93" s="224"/>
      <c r="S93" s="225"/>
      <c r="T93" s="222"/>
      <c r="U93" s="226"/>
      <c r="V93" s="224"/>
      <c r="W93" s="225"/>
      <c r="X93" s="222"/>
      <c r="Y93" s="226"/>
      <c r="Z93" s="224"/>
      <c r="AA93" s="222"/>
      <c r="AB93" s="220"/>
      <c r="AC93" s="221"/>
      <c r="BI93" s="202" t="s">
        <v>43</v>
      </c>
      <c r="BJ93" s="204">
        <f t="shared" ref="BJ93:CK93" si="100">B93/B95</f>
        <v>0</v>
      </c>
      <c r="BK93" s="205">
        <f t="shared" si="100"/>
        <v>0</v>
      </c>
      <c r="BL93" s="206">
        <f t="shared" si="100"/>
        <v>0</v>
      </c>
      <c r="BM93" s="207">
        <f t="shared" si="100"/>
        <v>0</v>
      </c>
      <c r="BN93" s="204">
        <f t="shared" si="100"/>
        <v>0</v>
      </c>
      <c r="BO93" s="205">
        <f t="shared" si="100"/>
        <v>0</v>
      </c>
      <c r="BP93" s="206">
        <f t="shared" si="100"/>
        <v>0</v>
      </c>
      <c r="BQ93" s="207">
        <f t="shared" si="100"/>
        <v>0</v>
      </c>
      <c r="BR93" s="204">
        <f t="shared" si="100"/>
        <v>0</v>
      </c>
      <c r="BS93" s="205">
        <f t="shared" si="100"/>
        <v>0</v>
      </c>
      <c r="BT93" s="206">
        <f t="shared" si="100"/>
        <v>0</v>
      </c>
      <c r="BU93" s="204">
        <f t="shared" si="100"/>
        <v>0</v>
      </c>
      <c r="BV93" s="208">
        <f t="shared" si="100"/>
        <v>0</v>
      </c>
      <c r="BW93" s="209">
        <f t="shared" si="100"/>
        <v>0</v>
      </c>
      <c r="BX93" s="204">
        <f t="shared" si="100"/>
        <v>0</v>
      </c>
      <c r="BY93" s="205">
        <f t="shared" si="100"/>
        <v>0</v>
      </c>
      <c r="BZ93" s="206">
        <f t="shared" si="100"/>
        <v>0</v>
      </c>
      <c r="CA93" s="207">
        <f t="shared" si="100"/>
        <v>0</v>
      </c>
      <c r="CB93" s="204">
        <f t="shared" si="100"/>
        <v>0</v>
      </c>
      <c r="CC93" s="205">
        <f t="shared" si="100"/>
        <v>0</v>
      </c>
      <c r="CD93" s="206">
        <f t="shared" si="100"/>
        <v>0</v>
      </c>
      <c r="CE93" s="207">
        <f t="shared" si="100"/>
        <v>0</v>
      </c>
      <c r="CF93" s="204">
        <f t="shared" si="100"/>
        <v>0</v>
      </c>
      <c r="CG93" s="205">
        <f t="shared" si="100"/>
        <v>0</v>
      </c>
      <c r="CH93" s="206">
        <f t="shared" si="100"/>
        <v>0</v>
      </c>
      <c r="CI93" s="204">
        <f t="shared" si="100"/>
        <v>0</v>
      </c>
      <c r="CJ93" s="210">
        <f t="shared" si="100"/>
        <v>0</v>
      </c>
      <c r="CK93" s="211">
        <f t="shared" si="100"/>
        <v>0</v>
      </c>
    </row>
    <row r="94" spans="1:89" ht="13.5" thickBot="1" x14ac:dyDescent="0.25">
      <c r="A94" s="212" t="s">
        <v>19</v>
      </c>
      <c r="B94" s="238"/>
      <c r="C94" s="214"/>
      <c r="D94" s="215"/>
      <c r="E94" s="216"/>
      <c r="F94" s="213"/>
      <c r="G94" s="217"/>
      <c r="H94" s="215"/>
      <c r="I94" s="216"/>
      <c r="J94" s="213"/>
      <c r="K94" s="217"/>
      <c r="L94" s="215"/>
      <c r="M94" s="213"/>
      <c r="N94" s="218"/>
      <c r="O94" s="219"/>
      <c r="P94" s="213"/>
      <c r="Q94" s="217"/>
      <c r="R94" s="215"/>
      <c r="S94" s="216"/>
      <c r="T94" s="213"/>
      <c r="U94" s="217"/>
      <c r="V94" s="215"/>
      <c r="W94" s="216"/>
      <c r="X94" s="213"/>
      <c r="Y94" s="217"/>
      <c r="Z94" s="215"/>
      <c r="AA94" s="213"/>
      <c r="AB94" s="220"/>
      <c r="AC94" s="221"/>
      <c r="BI94" s="212" t="s">
        <v>44</v>
      </c>
      <c r="BJ94" s="204">
        <f t="shared" ref="BJ94:CK94" si="101">B94/B95</f>
        <v>0</v>
      </c>
      <c r="BK94" s="205">
        <f t="shared" si="101"/>
        <v>0</v>
      </c>
      <c r="BL94" s="206">
        <f t="shared" si="101"/>
        <v>0</v>
      </c>
      <c r="BM94" s="207">
        <f t="shared" si="101"/>
        <v>0</v>
      </c>
      <c r="BN94" s="204">
        <f t="shared" si="101"/>
        <v>0</v>
      </c>
      <c r="BO94" s="205">
        <f t="shared" si="101"/>
        <v>0</v>
      </c>
      <c r="BP94" s="206">
        <f t="shared" si="101"/>
        <v>0</v>
      </c>
      <c r="BQ94" s="207">
        <f t="shared" si="101"/>
        <v>0</v>
      </c>
      <c r="BR94" s="204">
        <f t="shared" si="101"/>
        <v>0</v>
      </c>
      <c r="BS94" s="205">
        <f t="shared" si="101"/>
        <v>0</v>
      </c>
      <c r="BT94" s="206">
        <f t="shared" si="101"/>
        <v>0</v>
      </c>
      <c r="BU94" s="204">
        <f t="shared" si="101"/>
        <v>0</v>
      </c>
      <c r="BV94" s="208">
        <f t="shared" si="101"/>
        <v>0</v>
      </c>
      <c r="BW94" s="209">
        <f t="shared" si="101"/>
        <v>0</v>
      </c>
      <c r="BX94" s="204">
        <f t="shared" si="101"/>
        <v>0</v>
      </c>
      <c r="BY94" s="205">
        <f t="shared" si="101"/>
        <v>0</v>
      </c>
      <c r="BZ94" s="206">
        <f t="shared" si="101"/>
        <v>0</v>
      </c>
      <c r="CA94" s="207">
        <f t="shared" si="101"/>
        <v>0</v>
      </c>
      <c r="CB94" s="204">
        <f t="shared" si="101"/>
        <v>0</v>
      </c>
      <c r="CC94" s="205">
        <f t="shared" si="101"/>
        <v>0</v>
      </c>
      <c r="CD94" s="206">
        <f t="shared" si="101"/>
        <v>0</v>
      </c>
      <c r="CE94" s="207">
        <f t="shared" si="101"/>
        <v>0</v>
      </c>
      <c r="CF94" s="204">
        <f t="shared" si="101"/>
        <v>0</v>
      </c>
      <c r="CG94" s="205">
        <f t="shared" si="101"/>
        <v>0</v>
      </c>
      <c r="CH94" s="206">
        <f t="shared" si="101"/>
        <v>0</v>
      </c>
      <c r="CI94" s="204">
        <f t="shared" si="101"/>
        <v>0</v>
      </c>
      <c r="CJ94" s="210">
        <f t="shared" si="101"/>
        <v>0</v>
      </c>
      <c r="CK94" s="211">
        <f t="shared" si="101"/>
        <v>0</v>
      </c>
    </row>
    <row r="95" spans="1:89" ht="14.25" thickTop="1" thickBot="1" x14ac:dyDescent="0.25">
      <c r="A95" s="246" t="s">
        <v>26</v>
      </c>
      <c r="B95" s="247">
        <f>SUM(B72:B94)</f>
        <v>30889</v>
      </c>
      <c r="C95" s="145">
        <f t="shared" ref="C95" si="102">SUM(C72:C94)</f>
        <v>19762</v>
      </c>
      <c r="D95" s="230">
        <f t="shared" ref="D95" si="103">SUM(D72:D94)</f>
        <v>10061</v>
      </c>
      <c r="E95" s="248">
        <f t="shared" ref="E95" si="104">SUM(E72:E94)</f>
        <v>8237</v>
      </c>
      <c r="F95" s="249">
        <f t="shared" ref="F95" si="105">SUM(F72:F94)</f>
        <v>5736</v>
      </c>
      <c r="G95" s="250">
        <f t="shared" ref="G95" si="106">SUM(G72:G94)</f>
        <v>3174</v>
      </c>
      <c r="H95" s="230">
        <f t="shared" ref="H95" si="107">SUM(H72:H94)</f>
        <v>21499</v>
      </c>
      <c r="I95" s="248">
        <f t="shared" ref="I95" si="108">SUM(I72:I94)</f>
        <v>24234</v>
      </c>
      <c r="J95" s="249">
        <f t="shared" ref="J95" si="109">SUM(J72:J94)</f>
        <v>2152</v>
      </c>
      <c r="K95" s="250">
        <f t="shared" ref="K95" si="110">SUM(K72:K94)</f>
        <v>2867</v>
      </c>
      <c r="L95" s="230">
        <f t="shared" ref="L95" si="111">SUM(L72:L94)</f>
        <v>3811</v>
      </c>
      <c r="M95" s="249">
        <f t="shared" ref="M95" si="112">SUM(M72:M94)</f>
        <v>8792</v>
      </c>
      <c r="N95" s="251">
        <f t="shared" ref="N95" si="113">SUM(N72:N94)</f>
        <v>14514</v>
      </c>
      <c r="O95" s="231">
        <f t="shared" ref="O95" si="114">SUM(O72:O94)</f>
        <v>18661</v>
      </c>
      <c r="P95" s="249">
        <f t="shared" ref="P95" si="115">SUM(P72:P94)</f>
        <v>8479</v>
      </c>
      <c r="Q95" s="250">
        <f t="shared" ref="Q95" si="116">SUM(Q72:Q94)</f>
        <v>9520</v>
      </c>
      <c r="R95" s="230">
        <f t="shared" ref="R95" si="117">SUM(R72:R94)</f>
        <v>13811</v>
      </c>
      <c r="S95" s="248">
        <f t="shared" ref="S95" si="118">SUM(S72:S94)</f>
        <v>15177</v>
      </c>
      <c r="T95" s="249">
        <f t="shared" ref="T95" si="119">SUM(T72:T94)</f>
        <v>1995</v>
      </c>
      <c r="U95" s="250">
        <f t="shared" ref="U95" si="120">SUM(U72:U94)</f>
        <v>2758</v>
      </c>
      <c r="V95" s="230">
        <f t="shared" ref="V95" si="121">SUM(V72:V94)</f>
        <v>11389</v>
      </c>
      <c r="W95" s="248">
        <f t="shared" ref="W95" si="122">SUM(W72:W94)</f>
        <v>14511</v>
      </c>
      <c r="X95" s="249">
        <f t="shared" ref="X95" si="123">SUM(X72:X94)</f>
        <v>8337</v>
      </c>
      <c r="Y95" s="250">
        <f t="shared" ref="Y95" si="124">SUM(Y72:Y94)</f>
        <v>6035</v>
      </c>
      <c r="Z95" s="230">
        <f t="shared" ref="Z95" si="125">SUM(Z72:Z94)</f>
        <v>31946</v>
      </c>
      <c r="AA95" s="248">
        <f t="shared" ref="AA95" si="126">SUM(AA72:AA94)</f>
        <v>30666</v>
      </c>
      <c r="AB95" s="232">
        <f>SUM(AB71:AB94)</f>
        <v>164619</v>
      </c>
      <c r="AC95" s="233">
        <f>SUM(AC71:AC94)</f>
        <v>164394</v>
      </c>
      <c r="BI95" s="229" t="s">
        <v>26</v>
      </c>
      <c r="BJ95" s="241">
        <f t="shared" ref="BJ95:CK95" si="127">SUM(BJ71:BJ94)</f>
        <v>1</v>
      </c>
      <c r="BK95" s="242">
        <f t="shared" si="127"/>
        <v>1.0000000000000002</v>
      </c>
      <c r="BL95" s="241">
        <f t="shared" si="127"/>
        <v>0.99999999999999989</v>
      </c>
      <c r="BM95" s="242">
        <f t="shared" si="127"/>
        <v>1</v>
      </c>
      <c r="BN95" s="241">
        <f t="shared" si="127"/>
        <v>1</v>
      </c>
      <c r="BO95" s="242">
        <f t="shared" si="127"/>
        <v>0.99999999999999978</v>
      </c>
      <c r="BP95" s="241">
        <f t="shared" si="127"/>
        <v>1</v>
      </c>
      <c r="BQ95" s="242">
        <f t="shared" si="127"/>
        <v>1</v>
      </c>
      <c r="BR95" s="241">
        <f t="shared" si="127"/>
        <v>1</v>
      </c>
      <c r="BS95" s="242">
        <f t="shared" si="127"/>
        <v>1.0000000000000002</v>
      </c>
      <c r="BT95" s="241">
        <f t="shared" si="127"/>
        <v>0.99999999999999989</v>
      </c>
      <c r="BU95" s="242">
        <f t="shared" si="127"/>
        <v>1</v>
      </c>
      <c r="BV95" s="241">
        <f t="shared" si="127"/>
        <v>1.0000000000000002</v>
      </c>
      <c r="BW95" s="242">
        <f t="shared" si="127"/>
        <v>0.99999999999999978</v>
      </c>
      <c r="BX95" s="241">
        <f t="shared" si="127"/>
        <v>1.0000000000000002</v>
      </c>
      <c r="BY95" s="242">
        <f t="shared" si="127"/>
        <v>1</v>
      </c>
      <c r="BZ95" s="241">
        <f t="shared" si="127"/>
        <v>1.0000000000000002</v>
      </c>
      <c r="CA95" s="242">
        <f t="shared" si="127"/>
        <v>0.99999999999999989</v>
      </c>
      <c r="CB95" s="241">
        <f t="shared" si="127"/>
        <v>1</v>
      </c>
      <c r="CC95" s="242">
        <f t="shared" si="127"/>
        <v>1.0000000000000002</v>
      </c>
      <c r="CD95" s="241">
        <f t="shared" si="127"/>
        <v>1</v>
      </c>
      <c r="CE95" s="242">
        <f t="shared" si="127"/>
        <v>1.0000000000000002</v>
      </c>
      <c r="CF95" s="241">
        <f t="shared" si="127"/>
        <v>0.99999999999999989</v>
      </c>
      <c r="CG95" s="242">
        <f t="shared" si="127"/>
        <v>1.0000000000000002</v>
      </c>
      <c r="CH95" s="241">
        <f t="shared" si="127"/>
        <v>1</v>
      </c>
      <c r="CI95" s="242">
        <f t="shared" si="127"/>
        <v>0.99999999999999989</v>
      </c>
      <c r="CJ95" s="241">
        <f t="shared" si="127"/>
        <v>1</v>
      </c>
      <c r="CK95" s="242">
        <f t="shared" si="127"/>
        <v>1</v>
      </c>
    </row>
    <row r="96" spans="1:89" ht="13.5" thickTop="1" x14ac:dyDescent="0.2">
      <c r="A96" s="244"/>
    </row>
    <row r="98" spans="1:89" x14ac:dyDescent="0.2">
      <c r="A98" s="172">
        <f>+A67+1</f>
        <v>43500</v>
      </c>
      <c r="B98" s="172"/>
      <c r="C98" s="172"/>
      <c r="D98" s="172"/>
      <c r="BI98" s="174">
        <f>+BI67+1</f>
        <v>43500</v>
      </c>
      <c r="BJ98" s="174"/>
      <c r="BK98" s="174"/>
      <c r="BL98" s="174"/>
    </row>
    <row r="99" spans="1:89" ht="13.5" thickBot="1" x14ac:dyDescent="0.25">
      <c r="AE99" s="175" t="s">
        <v>1</v>
      </c>
    </row>
    <row r="100" spans="1:89" ht="14.25" thickTop="1" thickBot="1" x14ac:dyDescent="0.25">
      <c r="A100" s="176" t="s">
        <v>2</v>
      </c>
      <c r="B100" s="177" t="s">
        <v>3</v>
      </c>
      <c r="C100" s="178"/>
      <c r="D100" s="177" t="s">
        <v>4</v>
      </c>
      <c r="E100" s="178"/>
      <c r="F100" s="177" t="s">
        <v>5</v>
      </c>
      <c r="G100" s="178"/>
      <c r="H100" s="177" t="s">
        <v>6</v>
      </c>
      <c r="I100" s="178"/>
      <c r="J100" s="177" t="s">
        <v>7</v>
      </c>
      <c r="K100" s="178"/>
      <c r="L100" s="177" t="s">
        <v>8</v>
      </c>
      <c r="M100" s="178"/>
      <c r="N100" s="177" t="s">
        <v>9</v>
      </c>
      <c r="O100" s="178"/>
      <c r="P100" s="177" t="s">
        <v>10</v>
      </c>
      <c r="Q100" s="178"/>
      <c r="R100" s="177" t="s">
        <v>11</v>
      </c>
      <c r="S100" s="178"/>
      <c r="T100" s="177" t="s">
        <v>12</v>
      </c>
      <c r="U100" s="178"/>
      <c r="V100" s="177" t="s">
        <v>13</v>
      </c>
      <c r="W100" s="178"/>
      <c r="X100" s="177" t="s">
        <v>14</v>
      </c>
      <c r="Y100" s="178"/>
      <c r="Z100" s="177" t="s">
        <v>15</v>
      </c>
      <c r="AA100" s="178"/>
      <c r="AB100" s="179" t="s">
        <v>16</v>
      </c>
      <c r="AC100" s="180"/>
      <c r="AE100" s="176" t="s">
        <v>2</v>
      </c>
      <c r="AF100" s="177" t="s">
        <v>3</v>
      </c>
      <c r="AG100" s="178"/>
      <c r="AH100" s="177" t="s">
        <v>4</v>
      </c>
      <c r="AI100" s="178"/>
      <c r="AJ100" s="177" t="s">
        <v>5</v>
      </c>
      <c r="AK100" s="178"/>
      <c r="AL100" s="177" t="s">
        <v>6</v>
      </c>
      <c r="AM100" s="178"/>
      <c r="AN100" s="177" t="s">
        <v>7</v>
      </c>
      <c r="AO100" s="178"/>
      <c r="AP100" s="177" t="s">
        <v>8</v>
      </c>
      <c r="AQ100" s="178"/>
      <c r="AR100" s="177" t="s">
        <v>9</v>
      </c>
      <c r="AS100" s="178"/>
      <c r="AT100" s="177" t="s">
        <v>10</v>
      </c>
      <c r="AU100" s="178"/>
      <c r="AV100" s="177" t="s">
        <v>11</v>
      </c>
      <c r="AW100" s="178"/>
      <c r="AX100" s="177" t="s">
        <v>12</v>
      </c>
      <c r="AY100" s="178"/>
      <c r="AZ100" s="177" t="s">
        <v>13</v>
      </c>
      <c r="BA100" s="178"/>
      <c r="BB100" s="177" t="s">
        <v>14</v>
      </c>
      <c r="BC100" s="178"/>
      <c r="BD100" s="177" t="s">
        <v>15</v>
      </c>
      <c r="BE100" s="178"/>
      <c r="BF100" s="179" t="s">
        <v>16</v>
      </c>
      <c r="BG100" s="180"/>
      <c r="BI100" s="176" t="s">
        <v>2</v>
      </c>
      <c r="BJ100" s="177" t="s">
        <v>3</v>
      </c>
      <c r="BK100" s="178"/>
      <c r="BL100" s="177" t="s">
        <v>4</v>
      </c>
      <c r="BM100" s="178"/>
      <c r="BN100" s="177" t="s">
        <v>5</v>
      </c>
      <c r="BO100" s="178"/>
      <c r="BP100" s="177" t="s">
        <v>6</v>
      </c>
      <c r="BQ100" s="178"/>
      <c r="BR100" s="177" t="s">
        <v>7</v>
      </c>
      <c r="BS100" s="178"/>
      <c r="BT100" s="177" t="s">
        <v>8</v>
      </c>
      <c r="BU100" s="178"/>
      <c r="BV100" s="177" t="s">
        <v>9</v>
      </c>
      <c r="BW100" s="178"/>
      <c r="BX100" s="177" t="s">
        <v>10</v>
      </c>
      <c r="BY100" s="178"/>
      <c r="BZ100" s="177" t="s">
        <v>11</v>
      </c>
      <c r="CA100" s="178"/>
      <c r="CB100" s="177" t="s">
        <v>12</v>
      </c>
      <c r="CC100" s="178"/>
      <c r="CD100" s="177" t="s">
        <v>13</v>
      </c>
      <c r="CE100" s="178"/>
      <c r="CF100" s="177" t="s">
        <v>14</v>
      </c>
      <c r="CG100" s="178"/>
      <c r="CH100" s="177" t="s">
        <v>15</v>
      </c>
      <c r="CI100" s="178"/>
      <c r="CJ100" s="177" t="s">
        <v>16</v>
      </c>
      <c r="CK100" s="178"/>
    </row>
    <row r="101" spans="1:89" ht="15" thickTop="1" thickBot="1" x14ac:dyDescent="0.3">
      <c r="A101" s="182"/>
      <c r="B101" s="183" t="s">
        <v>17</v>
      </c>
      <c r="C101" s="184" t="s">
        <v>18</v>
      </c>
      <c r="D101" s="185" t="s">
        <v>17</v>
      </c>
      <c r="E101" s="186" t="s">
        <v>18</v>
      </c>
      <c r="F101" s="183" t="s">
        <v>17</v>
      </c>
      <c r="G101" s="184" t="s">
        <v>18</v>
      </c>
      <c r="H101" s="185" t="s">
        <v>17</v>
      </c>
      <c r="I101" s="186" t="s">
        <v>18</v>
      </c>
      <c r="J101" s="183" t="s">
        <v>17</v>
      </c>
      <c r="K101" s="184" t="s">
        <v>18</v>
      </c>
      <c r="L101" s="185" t="s">
        <v>17</v>
      </c>
      <c r="M101" s="183" t="s">
        <v>18</v>
      </c>
      <c r="N101" s="187" t="s">
        <v>17</v>
      </c>
      <c r="O101" s="188" t="s">
        <v>18</v>
      </c>
      <c r="P101" s="183" t="s">
        <v>17</v>
      </c>
      <c r="Q101" s="184" t="s">
        <v>18</v>
      </c>
      <c r="R101" s="185" t="s">
        <v>17</v>
      </c>
      <c r="S101" s="186" t="s">
        <v>18</v>
      </c>
      <c r="T101" s="183" t="s">
        <v>17</v>
      </c>
      <c r="U101" s="184" t="s">
        <v>18</v>
      </c>
      <c r="V101" s="185" t="s">
        <v>17</v>
      </c>
      <c r="W101" s="186" t="s">
        <v>18</v>
      </c>
      <c r="X101" s="183" t="s">
        <v>17</v>
      </c>
      <c r="Y101" s="184" t="s">
        <v>18</v>
      </c>
      <c r="Z101" s="185" t="s">
        <v>17</v>
      </c>
      <c r="AA101" s="183" t="s">
        <v>18</v>
      </c>
      <c r="AB101" s="189" t="s">
        <v>17</v>
      </c>
      <c r="AC101" s="190" t="s">
        <v>18</v>
      </c>
      <c r="AE101" s="182"/>
      <c r="AF101" s="183" t="s">
        <v>17</v>
      </c>
      <c r="AG101" s="184" t="s">
        <v>18</v>
      </c>
      <c r="AH101" s="185" t="s">
        <v>17</v>
      </c>
      <c r="AI101" s="186" t="s">
        <v>18</v>
      </c>
      <c r="AJ101" s="183" t="s">
        <v>17</v>
      </c>
      <c r="AK101" s="184" t="s">
        <v>18</v>
      </c>
      <c r="AL101" s="185" t="s">
        <v>17</v>
      </c>
      <c r="AM101" s="186" t="s">
        <v>18</v>
      </c>
      <c r="AN101" s="183" t="s">
        <v>17</v>
      </c>
      <c r="AO101" s="184" t="s">
        <v>18</v>
      </c>
      <c r="AP101" s="185" t="s">
        <v>17</v>
      </c>
      <c r="AQ101" s="183" t="s">
        <v>18</v>
      </c>
      <c r="AR101" s="187" t="s">
        <v>17</v>
      </c>
      <c r="AS101" s="188" t="s">
        <v>18</v>
      </c>
      <c r="AT101" s="183" t="s">
        <v>17</v>
      </c>
      <c r="AU101" s="184" t="s">
        <v>18</v>
      </c>
      <c r="AV101" s="185" t="s">
        <v>17</v>
      </c>
      <c r="AW101" s="186" t="s">
        <v>18</v>
      </c>
      <c r="AX101" s="183" t="s">
        <v>17</v>
      </c>
      <c r="AY101" s="184" t="s">
        <v>18</v>
      </c>
      <c r="AZ101" s="185" t="s">
        <v>17</v>
      </c>
      <c r="BA101" s="186" t="s">
        <v>18</v>
      </c>
      <c r="BB101" s="183" t="s">
        <v>17</v>
      </c>
      <c r="BC101" s="184" t="s">
        <v>18</v>
      </c>
      <c r="BD101" s="185" t="s">
        <v>17</v>
      </c>
      <c r="BE101" s="183" t="s">
        <v>18</v>
      </c>
      <c r="BF101" s="189" t="s">
        <v>17</v>
      </c>
      <c r="BG101" s="190" t="s">
        <v>18</v>
      </c>
      <c r="BI101" s="182"/>
      <c r="BJ101" s="183" t="s">
        <v>17</v>
      </c>
      <c r="BK101" s="184" t="s">
        <v>18</v>
      </c>
      <c r="BL101" s="185" t="s">
        <v>17</v>
      </c>
      <c r="BM101" s="186" t="s">
        <v>18</v>
      </c>
      <c r="BN101" s="183" t="s">
        <v>17</v>
      </c>
      <c r="BO101" s="184" t="s">
        <v>18</v>
      </c>
      <c r="BP101" s="185" t="s">
        <v>17</v>
      </c>
      <c r="BQ101" s="186" t="s">
        <v>18</v>
      </c>
      <c r="BR101" s="183" t="s">
        <v>17</v>
      </c>
      <c r="BS101" s="184" t="s">
        <v>18</v>
      </c>
      <c r="BT101" s="185" t="s">
        <v>17</v>
      </c>
      <c r="BU101" s="183" t="s">
        <v>18</v>
      </c>
      <c r="BV101" s="187" t="s">
        <v>17</v>
      </c>
      <c r="BW101" s="188" t="s">
        <v>18</v>
      </c>
      <c r="BX101" s="183" t="s">
        <v>17</v>
      </c>
      <c r="BY101" s="184" t="s">
        <v>18</v>
      </c>
      <c r="BZ101" s="185" t="s">
        <v>17</v>
      </c>
      <c r="CA101" s="186" t="s">
        <v>18</v>
      </c>
      <c r="CB101" s="183" t="s">
        <v>17</v>
      </c>
      <c r="CC101" s="184" t="s">
        <v>18</v>
      </c>
      <c r="CD101" s="185" t="s">
        <v>17</v>
      </c>
      <c r="CE101" s="186" t="s">
        <v>18</v>
      </c>
      <c r="CF101" s="183" t="s">
        <v>17</v>
      </c>
      <c r="CG101" s="184" t="s">
        <v>18</v>
      </c>
      <c r="CH101" s="185" t="s">
        <v>17</v>
      </c>
      <c r="CI101" s="183" t="s">
        <v>18</v>
      </c>
      <c r="CJ101" s="187" t="s">
        <v>17</v>
      </c>
      <c r="CK101" s="188" t="s">
        <v>18</v>
      </c>
    </row>
    <row r="102" spans="1:89" ht="13.5" thickTop="1" x14ac:dyDescent="0.2">
      <c r="A102" s="192" t="s">
        <v>19</v>
      </c>
      <c r="B102" s="193"/>
      <c r="C102" s="194"/>
      <c r="D102" s="195"/>
      <c r="E102" s="196"/>
      <c r="F102" s="193"/>
      <c r="G102" s="197"/>
      <c r="H102" s="195"/>
      <c r="I102" s="196"/>
      <c r="J102" s="193"/>
      <c r="K102" s="197"/>
      <c r="L102" s="195"/>
      <c r="M102" s="193"/>
      <c r="N102" s="198"/>
      <c r="O102" s="199"/>
      <c r="P102" s="193"/>
      <c r="Q102" s="197"/>
      <c r="R102" s="195"/>
      <c r="S102" s="196"/>
      <c r="T102" s="193"/>
      <c r="U102" s="197"/>
      <c r="V102" s="195"/>
      <c r="W102" s="196"/>
      <c r="X102" s="193"/>
      <c r="Y102" s="197"/>
      <c r="Z102" s="195"/>
      <c r="AA102" s="193"/>
      <c r="AB102" s="200">
        <f>B102+D102+F102+H102+J102+L102+N102+P102+R102+T102+V102+X102+Z102</f>
        <v>0</v>
      </c>
      <c r="AC102" s="201">
        <f>C102+E102+G102+I102+K102+M102+O102+Q102+S102+U102+W102+Y102+AA102</f>
        <v>0</v>
      </c>
      <c r="AE102" s="202" t="str">
        <f>$AE$9</f>
        <v>07:00 - 07:59</v>
      </c>
      <c r="AF102" s="193">
        <f>SUMIF($A$9:$A$32,$AE102,B$102:B$125)</f>
        <v>6204</v>
      </c>
      <c r="AG102" s="194">
        <f t="shared" ref="AG102:BE104" si="128">SUMIF($A$9:$A$32,$AE102,C$102:C$125)</f>
        <v>877</v>
      </c>
      <c r="AH102" s="195">
        <f t="shared" si="128"/>
        <v>1818</v>
      </c>
      <c r="AI102" s="196">
        <f t="shared" si="128"/>
        <v>1339</v>
      </c>
      <c r="AJ102" s="193">
        <f t="shared" si="128"/>
        <v>1112</v>
      </c>
      <c r="AK102" s="197">
        <f t="shared" si="128"/>
        <v>632</v>
      </c>
      <c r="AL102" s="195">
        <f t="shared" si="128"/>
        <v>1584</v>
      </c>
      <c r="AM102" s="196">
        <f t="shared" si="128"/>
        <v>1459</v>
      </c>
      <c r="AN102" s="193">
        <f t="shared" si="128"/>
        <v>422</v>
      </c>
      <c r="AO102" s="197">
        <f t="shared" si="128"/>
        <v>894</v>
      </c>
      <c r="AP102" s="195">
        <f t="shared" si="128"/>
        <v>456</v>
      </c>
      <c r="AQ102" s="193">
        <f t="shared" si="128"/>
        <v>2128</v>
      </c>
      <c r="AR102" s="198">
        <f t="shared" si="128"/>
        <v>1642</v>
      </c>
      <c r="AS102" s="199">
        <f t="shared" si="128"/>
        <v>2993</v>
      </c>
      <c r="AT102" s="193">
        <f t="shared" si="128"/>
        <v>1364</v>
      </c>
      <c r="AU102" s="197">
        <f t="shared" si="128"/>
        <v>1555</v>
      </c>
      <c r="AV102" s="195">
        <f t="shared" si="128"/>
        <v>1852</v>
      </c>
      <c r="AW102" s="196">
        <f t="shared" si="128"/>
        <v>1706</v>
      </c>
      <c r="AX102" s="193">
        <f t="shared" si="128"/>
        <v>321</v>
      </c>
      <c r="AY102" s="197">
        <f t="shared" si="128"/>
        <v>1695</v>
      </c>
      <c r="AZ102" s="195">
        <f t="shared" si="128"/>
        <v>677</v>
      </c>
      <c r="BA102" s="196">
        <f t="shared" si="128"/>
        <v>3014</v>
      </c>
      <c r="BB102" s="193">
        <f t="shared" si="128"/>
        <v>1321</v>
      </c>
      <c r="BC102" s="197">
        <f t="shared" si="128"/>
        <v>1876</v>
      </c>
      <c r="BD102" s="195">
        <f t="shared" si="128"/>
        <v>4961</v>
      </c>
      <c r="BE102" s="193">
        <f t="shared" si="128"/>
        <v>2269</v>
      </c>
      <c r="BF102" s="200">
        <f>AF102+AH102+AJ102+AL102+AN102+AP102+AR102+AT102+AV102+AX102+AZ102+BB102+BD102</f>
        <v>23734</v>
      </c>
      <c r="BG102" s="201">
        <f>AG102+AI102+AK102+AM102+AO102+AQ102+AS102+AU102+AW102+AY102+BA102+BC102+BE102</f>
        <v>22437</v>
      </c>
      <c r="BI102" s="192" t="s">
        <v>19</v>
      </c>
      <c r="BJ102" s="204">
        <f t="shared" ref="BJ102:CK102" si="129">B102/B126</f>
        <v>0</v>
      </c>
      <c r="BK102" s="205">
        <f t="shared" si="129"/>
        <v>0</v>
      </c>
      <c r="BL102" s="206">
        <f t="shared" si="129"/>
        <v>0</v>
      </c>
      <c r="BM102" s="207">
        <f t="shared" si="129"/>
        <v>0</v>
      </c>
      <c r="BN102" s="204">
        <f t="shared" si="129"/>
        <v>0</v>
      </c>
      <c r="BO102" s="205">
        <f t="shared" si="129"/>
        <v>0</v>
      </c>
      <c r="BP102" s="206">
        <f t="shared" si="129"/>
        <v>0</v>
      </c>
      <c r="BQ102" s="207">
        <f t="shared" si="129"/>
        <v>0</v>
      </c>
      <c r="BR102" s="204">
        <f t="shared" si="129"/>
        <v>0</v>
      </c>
      <c r="BS102" s="205">
        <f t="shared" si="129"/>
        <v>0</v>
      </c>
      <c r="BT102" s="206">
        <f t="shared" si="129"/>
        <v>0</v>
      </c>
      <c r="BU102" s="204">
        <f t="shared" si="129"/>
        <v>0</v>
      </c>
      <c r="BV102" s="208">
        <f t="shared" si="129"/>
        <v>0</v>
      </c>
      <c r="BW102" s="209">
        <f t="shared" si="129"/>
        <v>0</v>
      </c>
      <c r="BX102" s="204">
        <f t="shared" si="129"/>
        <v>0</v>
      </c>
      <c r="BY102" s="205">
        <f t="shared" si="129"/>
        <v>0</v>
      </c>
      <c r="BZ102" s="206">
        <f t="shared" si="129"/>
        <v>0</v>
      </c>
      <c r="CA102" s="207">
        <f t="shared" si="129"/>
        <v>0</v>
      </c>
      <c r="CB102" s="204">
        <f t="shared" si="129"/>
        <v>0</v>
      </c>
      <c r="CC102" s="205">
        <f t="shared" si="129"/>
        <v>0</v>
      </c>
      <c r="CD102" s="206">
        <f t="shared" si="129"/>
        <v>0</v>
      </c>
      <c r="CE102" s="207">
        <f t="shared" si="129"/>
        <v>0</v>
      </c>
      <c r="CF102" s="204">
        <f t="shared" si="129"/>
        <v>0</v>
      </c>
      <c r="CG102" s="205">
        <f t="shared" si="129"/>
        <v>0</v>
      </c>
      <c r="CH102" s="206">
        <f t="shared" si="129"/>
        <v>0</v>
      </c>
      <c r="CI102" s="204">
        <f t="shared" si="129"/>
        <v>0</v>
      </c>
      <c r="CJ102" s="210">
        <f t="shared" si="129"/>
        <v>0</v>
      </c>
      <c r="CK102" s="211">
        <f t="shared" si="129"/>
        <v>0</v>
      </c>
    </row>
    <row r="103" spans="1:89" x14ac:dyDescent="0.2">
      <c r="A103" s="212" t="s">
        <v>21</v>
      </c>
      <c r="B103" s="213">
        <v>940</v>
      </c>
      <c r="C103" s="214">
        <v>0</v>
      </c>
      <c r="D103" s="215">
        <v>212</v>
      </c>
      <c r="E103" s="216">
        <v>0</v>
      </c>
      <c r="F103" s="213">
        <v>200</v>
      </c>
      <c r="G103" s="217">
        <v>0</v>
      </c>
      <c r="H103" s="215">
        <v>375</v>
      </c>
      <c r="I103" s="216">
        <v>10</v>
      </c>
      <c r="J103" s="213">
        <v>19</v>
      </c>
      <c r="K103" s="217">
        <v>5</v>
      </c>
      <c r="L103" s="215">
        <v>5</v>
      </c>
      <c r="M103" s="213">
        <v>22</v>
      </c>
      <c r="N103" s="218">
        <v>85</v>
      </c>
      <c r="O103" s="219">
        <v>3</v>
      </c>
      <c r="P103" s="213">
        <v>25</v>
      </c>
      <c r="Q103" s="217">
        <v>0</v>
      </c>
      <c r="R103" s="215">
        <v>15</v>
      </c>
      <c r="S103" s="216">
        <v>0</v>
      </c>
      <c r="T103" s="213">
        <v>2</v>
      </c>
      <c r="U103" s="217">
        <v>0</v>
      </c>
      <c r="V103" s="215">
        <v>0</v>
      </c>
      <c r="W103" s="216">
        <v>0</v>
      </c>
      <c r="X103" s="213">
        <v>0</v>
      </c>
      <c r="Y103" s="217">
        <v>0</v>
      </c>
      <c r="Z103" s="215">
        <v>0</v>
      </c>
      <c r="AA103" s="213">
        <v>0</v>
      </c>
      <c r="AB103" s="220">
        <f>B103+D103+F103+H103+J103+L103+N103+P103+R103+T103+V103+X103+Z103</f>
        <v>1878</v>
      </c>
      <c r="AC103" s="221">
        <f t="shared" ref="AC103:AC123" si="130">C103+E103+G103+I103+K103+M103+O103+Q103+S103+U103+W103+Y103+AA103</f>
        <v>40</v>
      </c>
      <c r="AE103" s="212" t="str">
        <f>$AE$10</f>
        <v>08:00 - 08:59</v>
      </c>
      <c r="AF103" s="193">
        <f>SUMIF($A$9:$A$32,$AE103,B$102:B$125)</f>
        <v>4474</v>
      </c>
      <c r="AG103" s="214">
        <f t="shared" si="128"/>
        <v>955</v>
      </c>
      <c r="AH103" s="215">
        <f t="shared" si="128"/>
        <v>1145</v>
      </c>
      <c r="AI103" s="216">
        <f t="shared" si="128"/>
        <v>1056</v>
      </c>
      <c r="AJ103" s="213">
        <f t="shared" si="128"/>
        <v>825</v>
      </c>
      <c r="AK103" s="217">
        <f t="shared" si="128"/>
        <v>607</v>
      </c>
      <c r="AL103" s="215">
        <f t="shared" si="128"/>
        <v>883</v>
      </c>
      <c r="AM103" s="216">
        <f t="shared" si="128"/>
        <v>1842</v>
      </c>
      <c r="AN103" s="213">
        <f t="shared" si="128"/>
        <v>390</v>
      </c>
      <c r="AO103" s="217">
        <f t="shared" si="128"/>
        <v>823</v>
      </c>
      <c r="AP103" s="215">
        <f t="shared" si="128"/>
        <v>471</v>
      </c>
      <c r="AQ103" s="213">
        <f t="shared" si="128"/>
        <v>2170</v>
      </c>
      <c r="AR103" s="218">
        <f t="shared" si="128"/>
        <v>1665</v>
      </c>
      <c r="AS103" s="219">
        <f t="shared" si="128"/>
        <v>2536</v>
      </c>
      <c r="AT103" s="213">
        <f t="shared" si="128"/>
        <v>1206</v>
      </c>
      <c r="AU103" s="217">
        <f t="shared" si="128"/>
        <v>1280</v>
      </c>
      <c r="AV103" s="215">
        <f t="shared" si="128"/>
        <v>1792</v>
      </c>
      <c r="AW103" s="216">
        <f t="shared" si="128"/>
        <v>1272</v>
      </c>
      <c r="AX103" s="213">
        <f t="shared" si="128"/>
        <v>275</v>
      </c>
      <c r="AY103" s="217">
        <f t="shared" si="128"/>
        <v>1593</v>
      </c>
      <c r="AZ103" s="215">
        <f t="shared" si="128"/>
        <v>707</v>
      </c>
      <c r="BA103" s="216">
        <f t="shared" si="128"/>
        <v>2240</v>
      </c>
      <c r="BB103" s="213">
        <f t="shared" si="128"/>
        <v>1386</v>
      </c>
      <c r="BC103" s="217">
        <f t="shared" si="128"/>
        <v>1451</v>
      </c>
      <c r="BD103" s="215">
        <f t="shared" si="128"/>
        <v>4609</v>
      </c>
      <c r="BE103" s="213">
        <f t="shared" si="128"/>
        <v>2208</v>
      </c>
      <c r="BF103" s="220">
        <f>SUM(AF103,AH103,AJ103,AL103,AN103,AP103,AR103,AT103,AV103,AX103,AZ103,BB103,BD103)</f>
        <v>19828</v>
      </c>
      <c r="BG103" s="221">
        <f>SUM(AG103,AI103,AK103,AM103,AO103,AQ103,AS103,AU103,AW103,AY103,BA103,BC103,BE103)</f>
        <v>20033</v>
      </c>
      <c r="BI103" s="212" t="s">
        <v>21</v>
      </c>
      <c r="BJ103" s="204">
        <f t="shared" ref="BJ103:CK103" si="131">B103/B126</f>
        <v>1.5635916031804118E-2</v>
      </c>
      <c r="BK103" s="205">
        <f t="shared" si="131"/>
        <v>0</v>
      </c>
      <c r="BL103" s="206">
        <f t="shared" si="131"/>
        <v>8.7426285620025562E-3</v>
      </c>
      <c r="BM103" s="207">
        <f t="shared" si="131"/>
        <v>0</v>
      </c>
      <c r="BN103" s="204">
        <f t="shared" si="131"/>
        <v>1.5033072760072159E-2</v>
      </c>
      <c r="BO103" s="205">
        <f t="shared" si="131"/>
        <v>0</v>
      </c>
      <c r="BP103" s="206">
        <f t="shared" si="131"/>
        <v>1.2889698552916509E-2</v>
      </c>
      <c r="BQ103" s="207">
        <f t="shared" si="131"/>
        <v>2.3837334032561798E-4</v>
      </c>
      <c r="BR103" s="204">
        <f t="shared" si="131"/>
        <v>2.8160663998814286E-3</v>
      </c>
      <c r="BS103" s="205">
        <f t="shared" si="131"/>
        <v>6.0197447628220564E-4</v>
      </c>
      <c r="BT103" s="206">
        <f t="shared" si="131"/>
        <v>4.1148876635667848E-4</v>
      </c>
      <c r="BU103" s="204">
        <f t="shared" si="131"/>
        <v>9.7530700004433218E-4</v>
      </c>
      <c r="BV103" s="208">
        <f t="shared" si="131"/>
        <v>3.1556281556281555E-3</v>
      </c>
      <c r="BW103" s="209">
        <f t="shared" si="131"/>
        <v>8.0771094717570406E-5</v>
      </c>
      <c r="BX103" s="204">
        <f t="shared" si="131"/>
        <v>1.5092061575611229E-3</v>
      </c>
      <c r="BY103" s="205">
        <f t="shared" si="131"/>
        <v>0</v>
      </c>
      <c r="BZ103" s="206">
        <f t="shared" si="131"/>
        <v>6.8212824010914052E-4</v>
      </c>
      <c r="CA103" s="207">
        <f t="shared" si="131"/>
        <v>0</v>
      </c>
      <c r="CB103" s="204">
        <f t="shared" si="131"/>
        <v>2.1703743895822031E-4</v>
      </c>
      <c r="CC103" s="205">
        <f t="shared" si="131"/>
        <v>0</v>
      </c>
      <c r="CD103" s="206">
        <f t="shared" si="131"/>
        <v>0</v>
      </c>
      <c r="CE103" s="207">
        <f t="shared" si="131"/>
        <v>0</v>
      </c>
      <c r="CF103" s="204">
        <f t="shared" si="131"/>
        <v>0</v>
      </c>
      <c r="CG103" s="205">
        <f t="shared" si="131"/>
        <v>0</v>
      </c>
      <c r="CH103" s="206">
        <f t="shared" si="131"/>
        <v>0</v>
      </c>
      <c r="CI103" s="204">
        <f t="shared" si="131"/>
        <v>0</v>
      </c>
      <c r="CJ103" s="210">
        <f t="shared" si="131"/>
        <v>5.7342811080170015E-3</v>
      </c>
      <c r="CK103" s="211">
        <f t="shared" si="131"/>
        <v>1.2233837571338566E-4</v>
      </c>
    </row>
    <row r="104" spans="1:89" ht="13.5" thickBot="1" x14ac:dyDescent="0.25">
      <c r="A104" s="202" t="s">
        <v>23</v>
      </c>
      <c r="B104" s="222">
        <v>3673</v>
      </c>
      <c r="C104" s="223">
        <v>1</v>
      </c>
      <c r="D104" s="224">
        <v>1415</v>
      </c>
      <c r="E104" s="225">
        <v>3</v>
      </c>
      <c r="F104" s="222">
        <v>688</v>
      </c>
      <c r="G104" s="226">
        <v>2</v>
      </c>
      <c r="H104" s="224">
        <v>1478</v>
      </c>
      <c r="I104" s="225">
        <v>268</v>
      </c>
      <c r="J104" s="222">
        <v>103</v>
      </c>
      <c r="K104" s="226">
        <v>117</v>
      </c>
      <c r="L104" s="224">
        <v>81</v>
      </c>
      <c r="M104" s="222">
        <v>561</v>
      </c>
      <c r="N104" s="227">
        <v>583</v>
      </c>
      <c r="O104" s="228">
        <v>860</v>
      </c>
      <c r="P104" s="222">
        <v>297</v>
      </c>
      <c r="Q104" s="226">
        <v>468</v>
      </c>
      <c r="R104" s="224">
        <v>483</v>
      </c>
      <c r="S104" s="225">
        <v>693</v>
      </c>
      <c r="T104" s="222">
        <v>74</v>
      </c>
      <c r="U104" s="226">
        <v>470</v>
      </c>
      <c r="V104" s="224">
        <v>130</v>
      </c>
      <c r="W104" s="225">
        <v>939</v>
      </c>
      <c r="X104" s="222">
        <v>395</v>
      </c>
      <c r="Y104" s="226">
        <v>627</v>
      </c>
      <c r="Z104" s="224">
        <v>1483</v>
      </c>
      <c r="AA104" s="222">
        <v>919</v>
      </c>
      <c r="AB104" s="220">
        <f>B104+D104+F104+H104+J104+L104+N104+P104+R104+T104+V104+X104+Z104</f>
        <v>10883</v>
      </c>
      <c r="AC104" s="221">
        <f t="shared" si="130"/>
        <v>5928</v>
      </c>
      <c r="AE104" s="202" t="str">
        <f>$AE$11</f>
        <v>09:00 - 09:59</v>
      </c>
      <c r="AF104" s="193">
        <f>SUMIF($A$9:$A$32,$AE104,B$102:B$125)</f>
        <v>5104</v>
      </c>
      <c r="AG104" s="223">
        <f t="shared" si="128"/>
        <v>1209</v>
      </c>
      <c r="AH104" s="224">
        <f t="shared" si="128"/>
        <v>1601</v>
      </c>
      <c r="AI104" s="225">
        <f t="shared" si="128"/>
        <v>1141</v>
      </c>
      <c r="AJ104" s="222">
        <f t="shared" si="128"/>
        <v>806</v>
      </c>
      <c r="AK104" s="226">
        <f t="shared" si="128"/>
        <v>501</v>
      </c>
      <c r="AL104" s="224">
        <f t="shared" si="128"/>
        <v>1610</v>
      </c>
      <c r="AM104" s="225">
        <f t="shared" si="128"/>
        <v>1461</v>
      </c>
      <c r="AN104" s="222">
        <f t="shared" si="128"/>
        <v>357</v>
      </c>
      <c r="AO104" s="226">
        <f t="shared" si="128"/>
        <v>937</v>
      </c>
      <c r="AP104" s="224">
        <f t="shared" si="128"/>
        <v>476</v>
      </c>
      <c r="AQ104" s="222">
        <f t="shared" si="128"/>
        <v>2310</v>
      </c>
      <c r="AR104" s="227">
        <f t="shared" si="128"/>
        <v>1441</v>
      </c>
      <c r="AS104" s="228">
        <f t="shared" si="128"/>
        <v>3353</v>
      </c>
      <c r="AT104" s="222">
        <f t="shared" si="128"/>
        <v>974</v>
      </c>
      <c r="AU104" s="226">
        <f t="shared" si="128"/>
        <v>1459</v>
      </c>
      <c r="AV104" s="224">
        <f t="shared" si="128"/>
        <v>1480</v>
      </c>
      <c r="AW104" s="225">
        <f t="shared" si="128"/>
        <v>1283</v>
      </c>
      <c r="AX104" s="222">
        <f t="shared" si="128"/>
        <v>276</v>
      </c>
      <c r="AY104" s="226">
        <f t="shared" si="128"/>
        <v>1098</v>
      </c>
      <c r="AZ104" s="224">
        <f t="shared" si="128"/>
        <v>673</v>
      </c>
      <c r="BA104" s="225">
        <f t="shared" si="128"/>
        <v>2325</v>
      </c>
      <c r="BB104" s="222">
        <f t="shared" si="128"/>
        <v>1024</v>
      </c>
      <c r="BC104" s="226">
        <f t="shared" si="128"/>
        <v>1442</v>
      </c>
      <c r="BD104" s="224">
        <f t="shared" si="128"/>
        <v>3693</v>
      </c>
      <c r="BE104" s="222">
        <f t="shared" si="128"/>
        <v>2266</v>
      </c>
      <c r="BF104" s="220">
        <f>SUM(AF104,AH104,AJ104,AL104,AN104,AP104,AR104,AT104,AV104,AX104,AZ104,BB104,BD104)</f>
        <v>19515</v>
      </c>
      <c r="BG104" s="221">
        <f>SUM(AG104,AI104,AK104,AM104,AO104,AQ104,AS104,AU104,AW104,AY104,BA104,BC104,BE104)</f>
        <v>20785</v>
      </c>
      <c r="BI104" s="202" t="s">
        <v>23</v>
      </c>
      <c r="BJ104" s="204">
        <f t="shared" ref="BJ104:CK104" si="132">B104/B126</f>
        <v>6.1096510196613329E-2</v>
      </c>
      <c r="BK104" s="205">
        <f t="shared" si="132"/>
        <v>2.8668902841088272E-5</v>
      </c>
      <c r="BL104" s="206">
        <f t="shared" si="132"/>
        <v>5.8352921769969895E-2</v>
      </c>
      <c r="BM104" s="207">
        <f t="shared" si="132"/>
        <v>1.4661323428794839E-4</v>
      </c>
      <c r="BN104" s="204">
        <f t="shared" si="132"/>
        <v>5.1713770294648229E-2</v>
      </c>
      <c r="BO104" s="205">
        <f t="shared" si="132"/>
        <v>2.4527839097375519E-4</v>
      </c>
      <c r="BP104" s="206">
        <f t="shared" si="132"/>
        <v>5.0802598563228267E-2</v>
      </c>
      <c r="BQ104" s="207">
        <f t="shared" si="132"/>
        <v>6.3884055207265623E-3</v>
      </c>
      <c r="BR104" s="204">
        <f t="shared" si="132"/>
        <v>1.5266044167778272E-2</v>
      </c>
      <c r="BS104" s="205">
        <f t="shared" si="132"/>
        <v>1.4086202745003612E-2</v>
      </c>
      <c r="BT104" s="206">
        <f t="shared" si="132"/>
        <v>6.666118014978191E-3</v>
      </c>
      <c r="BU104" s="204">
        <f t="shared" si="132"/>
        <v>2.4870328501130471E-2</v>
      </c>
      <c r="BV104" s="208">
        <f t="shared" si="132"/>
        <v>2.1643896643896644E-2</v>
      </c>
      <c r="BW104" s="209">
        <f t="shared" si="132"/>
        <v>2.3154380485703518E-2</v>
      </c>
      <c r="BX104" s="204">
        <f t="shared" si="132"/>
        <v>1.7929369151826139E-2</v>
      </c>
      <c r="BY104" s="205">
        <f t="shared" si="132"/>
        <v>2.2478386167146973E-2</v>
      </c>
      <c r="BZ104" s="206">
        <f t="shared" si="132"/>
        <v>2.1964529331514326E-2</v>
      </c>
      <c r="CA104" s="207">
        <f t="shared" si="132"/>
        <v>2.8104469137805174E-2</v>
      </c>
      <c r="CB104" s="204">
        <f t="shared" si="132"/>
        <v>8.0303852414541511E-3</v>
      </c>
      <c r="CC104" s="205">
        <f t="shared" si="132"/>
        <v>3.8311053146397128E-2</v>
      </c>
      <c r="CD104" s="206">
        <f t="shared" si="132"/>
        <v>5.3278688524590161E-3</v>
      </c>
      <c r="CE104" s="207">
        <f t="shared" si="132"/>
        <v>3.0592298169023261E-2</v>
      </c>
      <c r="CF104" s="204">
        <f t="shared" si="132"/>
        <v>1.6366273047441475E-2</v>
      </c>
      <c r="CG104" s="205">
        <f t="shared" si="132"/>
        <v>3.8238702201622246E-2</v>
      </c>
      <c r="CH104" s="206">
        <f t="shared" si="132"/>
        <v>2.5306735379942321E-2</v>
      </c>
      <c r="CI104" s="204">
        <f t="shared" si="132"/>
        <v>1.8881492439184747E-2</v>
      </c>
      <c r="CJ104" s="210">
        <f t="shared" si="132"/>
        <v>3.3230128486980315E-2</v>
      </c>
      <c r="CK104" s="211">
        <f t="shared" si="132"/>
        <v>1.8130547280723754E-2</v>
      </c>
    </row>
    <row r="105" spans="1:89" ht="14.25" thickTop="1" thickBot="1" x14ac:dyDescent="0.25">
      <c r="A105" s="212" t="s">
        <v>25</v>
      </c>
      <c r="B105" s="213">
        <v>6924</v>
      </c>
      <c r="C105" s="214">
        <v>573</v>
      </c>
      <c r="D105" s="215">
        <v>2375</v>
      </c>
      <c r="E105" s="216">
        <v>675</v>
      </c>
      <c r="F105" s="213">
        <v>958</v>
      </c>
      <c r="G105" s="217">
        <v>398</v>
      </c>
      <c r="H105" s="215">
        <v>1262</v>
      </c>
      <c r="I105" s="216">
        <v>1052</v>
      </c>
      <c r="J105" s="213">
        <v>244</v>
      </c>
      <c r="K105" s="217">
        <v>495</v>
      </c>
      <c r="L105" s="215">
        <v>279</v>
      </c>
      <c r="M105" s="213">
        <v>1245</v>
      </c>
      <c r="N105" s="218">
        <v>1163</v>
      </c>
      <c r="O105" s="219">
        <v>1959</v>
      </c>
      <c r="P105" s="213">
        <v>882</v>
      </c>
      <c r="Q105" s="217">
        <v>903</v>
      </c>
      <c r="R105" s="215">
        <v>1287</v>
      </c>
      <c r="S105" s="216">
        <v>1295</v>
      </c>
      <c r="T105" s="213">
        <v>203</v>
      </c>
      <c r="U105" s="217">
        <v>1063</v>
      </c>
      <c r="V105" s="215">
        <v>396</v>
      </c>
      <c r="W105" s="216">
        <v>2160</v>
      </c>
      <c r="X105" s="213">
        <v>951</v>
      </c>
      <c r="Y105" s="217">
        <v>1343</v>
      </c>
      <c r="Z105" s="215">
        <v>3321</v>
      </c>
      <c r="AA105" s="213">
        <v>1732</v>
      </c>
      <c r="AB105" s="220">
        <f>B105+D105+F105+H105+J105+L105+N105+P105+R105+T105+V105+X105+Z105</f>
        <v>20245</v>
      </c>
      <c r="AC105" s="221">
        <f t="shared" si="130"/>
        <v>14893</v>
      </c>
      <c r="AE105" s="229" t="s">
        <v>26</v>
      </c>
      <c r="AF105" s="230">
        <f t="shared" ref="AF105:BG105" si="133">SUM(AF102:AF104)</f>
        <v>15782</v>
      </c>
      <c r="AG105" s="231">
        <f t="shared" si="133"/>
        <v>3041</v>
      </c>
      <c r="AH105" s="230">
        <f t="shared" si="133"/>
        <v>4564</v>
      </c>
      <c r="AI105" s="231">
        <f t="shared" si="133"/>
        <v>3536</v>
      </c>
      <c r="AJ105" s="230">
        <f t="shared" si="133"/>
        <v>2743</v>
      </c>
      <c r="AK105" s="231">
        <f t="shared" si="133"/>
        <v>1740</v>
      </c>
      <c r="AL105" s="230">
        <f t="shared" si="133"/>
        <v>4077</v>
      </c>
      <c r="AM105" s="231">
        <f t="shared" si="133"/>
        <v>4762</v>
      </c>
      <c r="AN105" s="230">
        <f t="shared" si="133"/>
        <v>1169</v>
      </c>
      <c r="AO105" s="231">
        <f t="shared" si="133"/>
        <v>2654</v>
      </c>
      <c r="AP105" s="230">
        <f t="shared" si="133"/>
        <v>1403</v>
      </c>
      <c r="AQ105" s="231">
        <f t="shared" si="133"/>
        <v>6608</v>
      </c>
      <c r="AR105" s="230">
        <f t="shared" si="133"/>
        <v>4748</v>
      </c>
      <c r="AS105" s="231">
        <f t="shared" si="133"/>
        <v>8882</v>
      </c>
      <c r="AT105" s="230">
        <f t="shared" si="133"/>
        <v>3544</v>
      </c>
      <c r="AU105" s="231">
        <f t="shared" si="133"/>
        <v>4294</v>
      </c>
      <c r="AV105" s="230">
        <f t="shared" si="133"/>
        <v>5124</v>
      </c>
      <c r="AW105" s="231">
        <f t="shared" si="133"/>
        <v>4261</v>
      </c>
      <c r="AX105" s="230">
        <f t="shared" si="133"/>
        <v>872</v>
      </c>
      <c r="AY105" s="231">
        <f t="shared" si="133"/>
        <v>4386</v>
      </c>
      <c r="AZ105" s="230">
        <f t="shared" si="133"/>
        <v>2057</v>
      </c>
      <c r="BA105" s="231">
        <f t="shared" si="133"/>
        <v>7579</v>
      </c>
      <c r="BB105" s="230">
        <f t="shared" si="133"/>
        <v>3731</v>
      </c>
      <c r="BC105" s="231">
        <f t="shared" si="133"/>
        <v>4769</v>
      </c>
      <c r="BD105" s="230">
        <f t="shared" si="133"/>
        <v>13263</v>
      </c>
      <c r="BE105" s="231">
        <f t="shared" si="133"/>
        <v>6743</v>
      </c>
      <c r="BF105" s="232">
        <f t="shared" si="133"/>
        <v>63077</v>
      </c>
      <c r="BG105" s="233">
        <f t="shared" si="133"/>
        <v>63255</v>
      </c>
      <c r="BI105" s="212" t="s">
        <v>25</v>
      </c>
      <c r="BJ105" s="204">
        <f t="shared" ref="BJ105:CK105" si="134">B105/B126</f>
        <v>0.11517349213214012</v>
      </c>
      <c r="BK105" s="205">
        <f t="shared" si="134"/>
        <v>1.642728132794358E-2</v>
      </c>
      <c r="BL105" s="206">
        <f t="shared" si="134"/>
        <v>9.7942183182811657E-2</v>
      </c>
      <c r="BM105" s="207">
        <f t="shared" si="134"/>
        <v>3.298797771478839E-2</v>
      </c>
      <c r="BN105" s="204">
        <f t="shared" si="134"/>
        <v>7.2008418520745646E-2</v>
      </c>
      <c r="BO105" s="205">
        <f t="shared" si="134"/>
        <v>4.8810399803777285E-2</v>
      </c>
      <c r="BP105" s="206">
        <f t="shared" si="134"/>
        <v>4.337813219674836E-2</v>
      </c>
      <c r="BQ105" s="207">
        <f t="shared" si="134"/>
        <v>2.5076875402255012E-2</v>
      </c>
      <c r="BR105" s="204">
        <f t="shared" si="134"/>
        <v>3.6164221135319398E-2</v>
      </c>
      <c r="BS105" s="205">
        <f t="shared" si="134"/>
        <v>5.9595473151938361E-2</v>
      </c>
      <c r="BT105" s="206">
        <f t="shared" si="134"/>
        <v>2.2961073162702659E-2</v>
      </c>
      <c r="BU105" s="204">
        <f t="shared" si="134"/>
        <v>5.5193509775236071E-2</v>
      </c>
      <c r="BV105" s="208">
        <f t="shared" si="134"/>
        <v>4.317641817641818E-2</v>
      </c>
      <c r="BW105" s="209">
        <f t="shared" si="134"/>
        <v>5.2743524850573473E-2</v>
      </c>
      <c r="BX105" s="204">
        <f t="shared" si="134"/>
        <v>5.3244793238756416E-2</v>
      </c>
      <c r="BY105" s="205">
        <f t="shared" si="134"/>
        <v>4.3371757925072044E-2</v>
      </c>
      <c r="BZ105" s="206">
        <f t="shared" si="134"/>
        <v>5.8526603001364259E-2</v>
      </c>
      <c r="CA105" s="207">
        <f t="shared" si="134"/>
        <v>5.2518452429231893E-2</v>
      </c>
      <c r="CB105" s="204">
        <f t="shared" si="134"/>
        <v>2.2029300054259359E-2</v>
      </c>
      <c r="CC105" s="205">
        <f t="shared" si="134"/>
        <v>8.6648190414085419E-2</v>
      </c>
      <c r="CD105" s="206">
        <f t="shared" si="134"/>
        <v>1.6229508196721313E-2</v>
      </c>
      <c r="CE105" s="207">
        <f t="shared" si="134"/>
        <v>7.0372059685932103E-2</v>
      </c>
      <c r="CF105" s="204">
        <f t="shared" si="134"/>
        <v>3.9403356121814795E-2</v>
      </c>
      <c r="CG105" s="205">
        <f t="shared" si="134"/>
        <v>8.190522656583521E-2</v>
      </c>
      <c r="CH105" s="206">
        <f t="shared" si="134"/>
        <v>5.6671387860275424E-2</v>
      </c>
      <c r="CI105" s="204">
        <f t="shared" si="134"/>
        <v>3.5585141354372123E-2</v>
      </c>
      <c r="CJ105" s="210">
        <f t="shared" si="134"/>
        <v>6.1816038888074652E-2</v>
      </c>
      <c r="CK105" s="211">
        <f t="shared" si="134"/>
        <v>4.5549635737486313E-2</v>
      </c>
    </row>
    <row r="106" spans="1:89" ht="13.5" thickTop="1" x14ac:dyDescent="0.2">
      <c r="A106" s="202" t="s">
        <v>20</v>
      </c>
      <c r="B106" s="222">
        <v>6204</v>
      </c>
      <c r="C106" s="223">
        <v>877</v>
      </c>
      <c r="D106" s="224">
        <v>1818</v>
      </c>
      <c r="E106" s="225">
        <v>1339</v>
      </c>
      <c r="F106" s="222">
        <v>1112</v>
      </c>
      <c r="G106" s="226">
        <v>632</v>
      </c>
      <c r="H106" s="224">
        <v>1584</v>
      </c>
      <c r="I106" s="225">
        <v>1459</v>
      </c>
      <c r="J106" s="222">
        <v>422</v>
      </c>
      <c r="K106" s="226">
        <v>894</v>
      </c>
      <c r="L106" s="224">
        <v>456</v>
      </c>
      <c r="M106" s="222">
        <v>2128</v>
      </c>
      <c r="N106" s="227">
        <v>1642</v>
      </c>
      <c r="O106" s="228">
        <v>2993</v>
      </c>
      <c r="P106" s="222">
        <v>1364</v>
      </c>
      <c r="Q106" s="226">
        <v>1555</v>
      </c>
      <c r="R106" s="224">
        <v>1852</v>
      </c>
      <c r="S106" s="225">
        <v>1706</v>
      </c>
      <c r="T106" s="222">
        <v>321</v>
      </c>
      <c r="U106" s="226">
        <v>1695</v>
      </c>
      <c r="V106" s="224">
        <v>677</v>
      </c>
      <c r="W106" s="225">
        <v>3014</v>
      </c>
      <c r="X106" s="222">
        <v>1321</v>
      </c>
      <c r="Y106" s="226">
        <v>1876</v>
      </c>
      <c r="Z106" s="224">
        <v>4961</v>
      </c>
      <c r="AA106" s="222">
        <v>2269</v>
      </c>
      <c r="AB106" s="220">
        <f t="shared" ref="AB106:AB122" si="135">B106+D106+F106+H106+J106+L106+N106+P106+R106+T106+V106+X106+Z106</f>
        <v>23734</v>
      </c>
      <c r="AC106" s="221">
        <f t="shared" si="130"/>
        <v>22437</v>
      </c>
      <c r="BI106" s="202" t="s">
        <v>20</v>
      </c>
      <c r="BJ106" s="204">
        <f t="shared" ref="BJ106:CK106" si="136">B106/B126</f>
        <v>0.10319704580990718</v>
      </c>
      <c r="BK106" s="205">
        <f t="shared" si="136"/>
        <v>2.5142627791634415E-2</v>
      </c>
      <c r="BL106" s="206">
        <f t="shared" si="136"/>
        <v>7.4972163800569092E-2</v>
      </c>
      <c r="BM106" s="207">
        <f t="shared" si="136"/>
        <v>6.5438373570520972E-2</v>
      </c>
      <c r="BN106" s="204">
        <f t="shared" si="136"/>
        <v>8.35838845460012E-2</v>
      </c>
      <c r="BO106" s="205">
        <f t="shared" si="136"/>
        <v>7.7507971547706653E-2</v>
      </c>
      <c r="BP106" s="206">
        <f t="shared" si="136"/>
        <v>5.4446086687519338E-2</v>
      </c>
      <c r="BQ106" s="207">
        <f t="shared" si="136"/>
        <v>3.4778670353507665E-2</v>
      </c>
      <c r="BR106" s="204">
        <f t="shared" si="136"/>
        <v>6.2546316881576997E-2</v>
      </c>
      <c r="BS106" s="205">
        <f t="shared" si="136"/>
        <v>0.10763303635925836</v>
      </c>
      <c r="BT106" s="206">
        <f t="shared" si="136"/>
        <v>3.7527775491729073E-2</v>
      </c>
      <c r="BU106" s="204">
        <f t="shared" si="136"/>
        <v>9.4338786186106305E-2</v>
      </c>
      <c r="BV106" s="208">
        <f t="shared" si="136"/>
        <v>6.095931095931096E-2</v>
      </c>
      <c r="BW106" s="209">
        <f t="shared" si="136"/>
        <v>8.0582628829896072E-2</v>
      </c>
      <c r="BX106" s="204">
        <f t="shared" si="136"/>
        <v>8.2342287956534865E-2</v>
      </c>
      <c r="BY106" s="205">
        <f t="shared" si="136"/>
        <v>7.4687800192122955E-2</v>
      </c>
      <c r="BZ106" s="206">
        <f t="shared" si="136"/>
        <v>8.4220100045475213E-2</v>
      </c>
      <c r="CA106" s="207">
        <f t="shared" si="136"/>
        <v>6.9186470922215915E-2</v>
      </c>
      <c r="CB106" s="204">
        <f t="shared" si="136"/>
        <v>3.4834508952794357E-2</v>
      </c>
      <c r="CC106" s="205">
        <f t="shared" si="136"/>
        <v>0.13816432996413433</v>
      </c>
      <c r="CD106" s="206">
        <f t="shared" si="136"/>
        <v>2.7745901639344261E-2</v>
      </c>
      <c r="CE106" s="207">
        <f t="shared" si="136"/>
        <v>9.8195086987684893E-2</v>
      </c>
      <c r="CF106" s="204">
        <f t="shared" si="136"/>
        <v>5.4733789102962505E-2</v>
      </c>
      <c r="CG106" s="205">
        <f t="shared" si="136"/>
        <v>0.11441117277550772</v>
      </c>
      <c r="CH106" s="206">
        <f t="shared" si="136"/>
        <v>8.4657258408559574E-2</v>
      </c>
      <c r="CI106" s="204">
        <f t="shared" si="136"/>
        <v>4.6618178829717291E-2</v>
      </c>
      <c r="CJ106" s="210">
        <f t="shared" si="136"/>
        <v>7.2469343885876197E-2</v>
      </c>
      <c r="CK106" s="211">
        <f t="shared" si="136"/>
        <v>6.8622653397030844E-2</v>
      </c>
    </row>
    <row r="107" spans="1:89" ht="13.5" thickBot="1" x14ac:dyDescent="0.25">
      <c r="A107" s="212" t="s">
        <v>22</v>
      </c>
      <c r="B107" s="213">
        <v>4474</v>
      </c>
      <c r="C107" s="214">
        <v>955</v>
      </c>
      <c r="D107" s="215">
        <v>1145</v>
      </c>
      <c r="E107" s="216">
        <v>1056</v>
      </c>
      <c r="F107" s="213">
        <v>825</v>
      </c>
      <c r="G107" s="217">
        <v>607</v>
      </c>
      <c r="H107" s="215">
        <v>883</v>
      </c>
      <c r="I107" s="216">
        <v>1842</v>
      </c>
      <c r="J107" s="213">
        <v>390</v>
      </c>
      <c r="K107" s="217">
        <v>823</v>
      </c>
      <c r="L107" s="215">
        <v>471</v>
      </c>
      <c r="M107" s="213">
        <v>2170</v>
      </c>
      <c r="N107" s="218">
        <v>1665</v>
      </c>
      <c r="O107" s="219">
        <v>2536</v>
      </c>
      <c r="P107" s="213">
        <v>1206</v>
      </c>
      <c r="Q107" s="217">
        <v>1280</v>
      </c>
      <c r="R107" s="215">
        <v>1792</v>
      </c>
      <c r="S107" s="216">
        <v>1272</v>
      </c>
      <c r="T107" s="213">
        <v>275</v>
      </c>
      <c r="U107" s="217">
        <v>1593</v>
      </c>
      <c r="V107" s="215">
        <v>707</v>
      </c>
      <c r="W107" s="216">
        <v>2240</v>
      </c>
      <c r="X107" s="213">
        <v>1386</v>
      </c>
      <c r="Y107" s="217">
        <v>1451</v>
      </c>
      <c r="Z107" s="215">
        <v>4609</v>
      </c>
      <c r="AA107" s="213">
        <v>2208</v>
      </c>
      <c r="AB107" s="220">
        <f t="shared" si="135"/>
        <v>19828</v>
      </c>
      <c r="AC107" s="221">
        <f t="shared" si="130"/>
        <v>20033</v>
      </c>
      <c r="AE107" s="175" t="s">
        <v>27</v>
      </c>
      <c r="BI107" s="212" t="s">
        <v>22</v>
      </c>
      <c r="BJ107" s="204">
        <f t="shared" ref="BJ107:CK107" si="137">B107/B126</f>
        <v>7.4420306730097474E-2</v>
      </c>
      <c r="BK107" s="205">
        <f t="shared" si="137"/>
        <v>2.7378802213239298E-2</v>
      </c>
      <c r="BL107" s="206">
        <f t="shared" si="137"/>
        <v>4.7218441997608149E-2</v>
      </c>
      <c r="BM107" s="207">
        <f t="shared" si="137"/>
        <v>5.1607858469357837E-2</v>
      </c>
      <c r="BN107" s="204">
        <f t="shared" si="137"/>
        <v>6.2011425135297657E-2</v>
      </c>
      <c r="BO107" s="205">
        <f t="shared" si="137"/>
        <v>7.4441991660534709E-2</v>
      </c>
      <c r="BP107" s="206">
        <f t="shared" si="137"/>
        <v>3.0350943525934072E-2</v>
      </c>
      <c r="BQ107" s="207">
        <f t="shared" si="137"/>
        <v>4.3908369287978831E-2</v>
      </c>
      <c r="BR107" s="204">
        <f t="shared" si="137"/>
        <v>5.7803468208092484E-2</v>
      </c>
      <c r="BS107" s="205">
        <f t="shared" si="137"/>
        <v>9.9084998796051052E-2</v>
      </c>
      <c r="BT107" s="206">
        <f t="shared" si="137"/>
        <v>3.876224179079911E-2</v>
      </c>
      <c r="BU107" s="204">
        <f t="shared" si="137"/>
        <v>9.6200735913463675E-2</v>
      </c>
      <c r="BV107" s="208">
        <f t="shared" si="137"/>
        <v>6.1813186813186816E-2</v>
      </c>
      <c r="BW107" s="209">
        <f t="shared" si="137"/>
        <v>6.8278498734586177E-2</v>
      </c>
      <c r="BX107" s="204">
        <f t="shared" si="137"/>
        <v>7.2804105040748565E-2</v>
      </c>
      <c r="BY107" s="205">
        <f t="shared" si="137"/>
        <v>6.147934678194044E-2</v>
      </c>
      <c r="BZ107" s="206">
        <f t="shared" si="137"/>
        <v>8.1491587085038647E-2</v>
      </c>
      <c r="CA107" s="207">
        <f t="shared" si="137"/>
        <v>5.1585692270257118E-2</v>
      </c>
      <c r="CB107" s="204">
        <f t="shared" si="137"/>
        <v>2.9842647856755292E-2</v>
      </c>
      <c r="CC107" s="205">
        <f t="shared" si="137"/>
        <v>0.12985001630257581</v>
      </c>
      <c r="CD107" s="206">
        <f t="shared" si="137"/>
        <v>2.8975409836065575E-2</v>
      </c>
      <c r="CE107" s="207">
        <f t="shared" si="137"/>
        <v>7.2978432266892546E-2</v>
      </c>
      <c r="CF107" s="204">
        <f t="shared" si="137"/>
        <v>5.7426973275326289E-2</v>
      </c>
      <c r="CG107" s="205">
        <f t="shared" si="137"/>
        <v>8.8491797279990236E-2</v>
      </c>
      <c r="CH107" s="206">
        <f t="shared" si="137"/>
        <v>7.8650534973805905E-2</v>
      </c>
      <c r="CI107" s="204">
        <f t="shared" si="137"/>
        <v>4.5364891518737675E-2</v>
      </c>
      <c r="CJ107" s="210">
        <f t="shared" si="137"/>
        <v>6.0542771996677902E-2</v>
      </c>
      <c r="CK107" s="211">
        <f t="shared" si="137"/>
        <v>6.127011701665637E-2</v>
      </c>
    </row>
    <row r="108" spans="1:89" ht="14.25" thickTop="1" thickBot="1" x14ac:dyDescent="0.25">
      <c r="A108" s="202" t="s">
        <v>24</v>
      </c>
      <c r="B108" s="222">
        <v>5104</v>
      </c>
      <c r="C108" s="223">
        <v>1209</v>
      </c>
      <c r="D108" s="224">
        <v>1601</v>
      </c>
      <c r="E108" s="225">
        <v>1141</v>
      </c>
      <c r="F108" s="222">
        <v>806</v>
      </c>
      <c r="G108" s="226">
        <v>501</v>
      </c>
      <c r="H108" s="224">
        <v>1610</v>
      </c>
      <c r="I108" s="225">
        <v>1461</v>
      </c>
      <c r="J108" s="222">
        <v>357</v>
      </c>
      <c r="K108" s="226">
        <v>937</v>
      </c>
      <c r="L108" s="224">
        <v>476</v>
      </c>
      <c r="M108" s="222">
        <v>2310</v>
      </c>
      <c r="N108" s="227">
        <v>1441</v>
      </c>
      <c r="O108" s="228">
        <v>3353</v>
      </c>
      <c r="P108" s="222">
        <v>974</v>
      </c>
      <c r="Q108" s="226">
        <v>1459</v>
      </c>
      <c r="R108" s="224">
        <v>1480</v>
      </c>
      <c r="S108" s="225">
        <v>1283</v>
      </c>
      <c r="T108" s="222">
        <v>276</v>
      </c>
      <c r="U108" s="226">
        <v>1098</v>
      </c>
      <c r="V108" s="224">
        <v>673</v>
      </c>
      <c r="W108" s="225">
        <v>2325</v>
      </c>
      <c r="X108" s="222">
        <v>1024</v>
      </c>
      <c r="Y108" s="226">
        <v>1442</v>
      </c>
      <c r="Z108" s="224">
        <v>3693</v>
      </c>
      <c r="AA108" s="222">
        <v>2266</v>
      </c>
      <c r="AB108" s="220">
        <f t="shared" si="135"/>
        <v>19515</v>
      </c>
      <c r="AC108" s="221">
        <f t="shared" si="130"/>
        <v>20785</v>
      </c>
      <c r="AE108" s="176" t="s">
        <v>2</v>
      </c>
      <c r="AF108" s="177" t="s">
        <v>3</v>
      </c>
      <c r="AG108" s="178"/>
      <c r="AH108" s="177" t="s">
        <v>4</v>
      </c>
      <c r="AI108" s="178"/>
      <c r="AJ108" s="177" t="s">
        <v>5</v>
      </c>
      <c r="AK108" s="178"/>
      <c r="AL108" s="177" t="s">
        <v>6</v>
      </c>
      <c r="AM108" s="178"/>
      <c r="AN108" s="177" t="s">
        <v>7</v>
      </c>
      <c r="AO108" s="178"/>
      <c r="AP108" s="177" t="s">
        <v>8</v>
      </c>
      <c r="AQ108" s="178"/>
      <c r="AR108" s="177" t="s">
        <v>9</v>
      </c>
      <c r="AS108" s="178"/>
      <c r="AT108" s="177" t="s">
        <v>10</v>
      </c>
      <c r="AU108" s="178"/>
      <c r="AV108" s="177" t="s">
        <v>11</v>
      </c>
      <c r="AW108" s="178"/>
      <c r="AX108" s="177" t="s">
        <v>12</v>
      </c>
      <c r="AY108" s="178"/>
      <c r="AZ108" s="177" t="s">
        <v>13</v>
      </c>
      <c r="BA108" s="178"/>
      <c r="BB108" s="177" t="s">
        <v>14</v>
      </c>
      <c r="BC108" s="178"/>
      <c r="BD108" s="177" t="s">
        <v>15</v>
      </c>
      <c r="BE108" s="178"/>
      <c r="BF108" s="179" t="s">
        <v>16</v>
      </c>
      <c r="BG108" s="180"/>
      <c r="BI108" s="202" t="s">
        <v>24</v>
      </c>
      <c r="BJ108" s="204">
        <f t="shared" ref="BJ108:CK108" si="138">B108/B126</f>
        <v>8.4899697262051294E-2</v>
      </c>
      <c r="BK108" s="205">
        <f t="shared" si="138"/>
        <v>3.4660703534875721E-2</v>
      </c>
      <c r="BL108" s="206">
        <f t="shared" si="138"/>
        <v>6.6023341168707991E-2</v>
      </c>
      <c r="BM108" s="207">
        <f t="shared" si="138"/>
        <v>5.5761900107516374E-2</v>
      </c>
      <c r="BN108" s="204">
        <f t="shared" si="138"/>
        <v>6.0583283223090797E-2</v>
      </c>
      <c r="BO108" s="205">
        <f t="shared" si="138"/>
        <v>6.1442236938925678E-2</v>
      </c>
      <c r="BP108" s="206">
        <f t="shared" si="138"/>
        <v>5.533977245385488E-2</v>
      </c>
      <c r="BQ108" s="207">
        <f t="shared" si="138"/>
        <v>3.4826345021572787E-2</v>
      </c>
      <c r="BR108" s="204">
        <f t="shared" si="138"/>
        <v>5.2912405513561585E-2</v>
      </c>
      <c r="BS108" s="205">
        <f t="shared" si="138"/>
        <v>0.11281001685528534</v>
      </c>
      <c r="BT108" s="206">
        <f t="shared" si="138"/>
        <v>3.9173730557155791E-2</v>
      </c>
      <c r="BU108" s="204">
        <f t="shared" si="138"/>
        <v>0.10240723500465487</v>
      </c>
      <c r="BV108" s="208">
        <f t="shared" si="138"/>
        <v>5.3497178497178499E-2</v>
      </c>
      <c r="BW108" s="209">
        <f t="shared" si="138"/>
        <v>9.0275160196004525E-2</v>
      </c>
      <c r="BX108" s="204">
        <f t="shared" si="138"/>
        <v>5.8798671898581345E-2</v>
      </c>
      <c r="BY108" s="205">
        <f t="shared" si="138"/>
        <v>7.0076849183477424E-2</v>
      </c>
      <c r="BZ108" s="206">
        <f t="shared" si="138"/>
        <v>6.7303319690768526E-2</v>
      </c>
      <c r="CA108" s="207">
        <f t="shared" si="138"/>
        <v>5.2031794954984181E-2</v>
      </c>
      <c r="CB108" s="204">
        <f t="shared" si="138"/>
        <v>2.9951166576234402E-2</v>
      </c>
      <c r="CC108" s="205">
        <f t="shared" si="138"/>
        <v>8.9501141180306484E-2</v>
      </c>
      <c r="CD108" s="206">
        <f t="shared" si="138"/>
        <v>2.7581967213114754E-2</v>
      </c>
      <c r="CE108" s="207">
        <f t="shared" si="138"/>
        <v>7.5747703134163027E-2</v>
      </c>
      <c r="CF108" s="204">
        <f t="shared" si="138"/>
        <v>4.242800911539258E-2</v>
      </c>
      <c r="CG108" s="205">
        <f t="shared" si="138"/>
        <v>8.7942916387143993E-2</v>
      </c>
      <c r="CH108" s="206">
        <f t="shared" si="138"/>
        <v>6.3019402399276461E-2</v>
      </c>
      <c r="CI108" s="204">
        <f t="shared" si="138"/>
        <v>4.6556541748849441E-2</v>
      </c>
      <c r="CJ108" s="210">
        <f t="shared" si="138"/>
        <v>5.958705847867507E-2</v>
      </c>
      <c r="CK108" s="211">
        <f t="shared" si="138"/>
        <v>6.3570078480068015E-2</v>
      </c>
    </row>
    <row r="109" spans="1:89" ht="15" thickTop="1" thickBot="1" x14ac:dyDescent="0.3">
      <c r="A109" s="212" t="s">
        <v>28</v>
      </c>
      <c r="B109" s="213">
        <v>3519</v>
      </c>
      <c r="C109" s="214">
        <v>1145</v>
      </c>
      <c r="D109" s="215">
        <v>1622</v>
      </c>
      <c r="E109" s="216">
        <v>1064</v>
      </c>
      <c r="F109" s="213">
        <v>746</v>
      </c>
      <c r="G109" s="217">
        <v>606</v>
      </c>
      <c r="H109" s="215">
        <v>1866</v>
      </c>
      <c r="I109" s="216">
        <v>2164</v>
      </c>
      <c r="J109" s="213">
        <v>312</v>
      </c>
      <c r="K109" s="217">
        <v>1049</v>
      </c>
      <c r="L109" s="215">
        <v>461</v>
      </c>
      <c r="M109" s="213">
        <v>2002</v>
      </c>
      <c r="N109" s="218">
        <v>1333</v>
      </c>
      <c r="O109" s="219">
        <v>2831</v>
      </c>
      <c r="P109" s="213">
        <v>812</v>
      </c>
      <c r="Q109" s="217">
        <v>1364</v>
      </c>
      <c r="R109" s="215">
        <v>1276</v>
      </c>
      <c r="S109" s="216">
        <v>1325</v>
      </c>
      <c r="T109" s="213">
        <v>387</v>
      </c>
      <c r="U109" s="217">
        <v>834</v>
      </c>
      <c r="V109" s="215">
        <v>679</v>
      </c>
      <c r="W109" s="216">
        <v>2348</v>
      </c>
      <c r="X109" s="213">
        <v>920</v>
      </c>
      <c r="Y109" s="217">
        <v>1136</v>
      </c>
      <c r="Z109" s="215">
        <v>3779</v>
      </c>
      <c r="AA109" s="213">
        <v>2192</v>
      </c>
      <c r="AB109" s="220">
        <f t="shared" si="135"/>
        <v>17712</v>
      </c>
      <c r="AC109" s="221">
        <f t="shared" si="130"/>
        <v>20060</v>
      </c>
      <c r="AE109" s="182"/>
      <c r="AF109" s="183" t="s">
        <v>17</v>
      </c>
      <c r="AG109" s="184" t="s">
        <v>18</v>
      </c>
      <c r="AH109" s="185" t="s">
        <v>17</v>
      </c>
      <c r="AI109" s="186" t="s">
        <v>18</v>
      </c>
      <c r="AJ109" s="183" t="s">
        <v>17</v>
      </c>
      <c r="AK109" s="184" t="s">
        <v>18</v>
      </c>
      <c r="AL109" s="185" t="s">
        <v>17</v>
      </c>
      <c r="AM109" s="186" t="s">
        <v>18</v>
      </c>
      <c r="AN109" s="183" t="s">
        <v>17</v>
      </c>
      <c r="AO109" s="184" t="s">
        <v>18</v>
      </c>
      <c r="AP109" s="185" t="s">
        <v>17</v>
      </c>
      <c r="AQ109" s="183" t="s">
        <v>18</v>
      </c>
      <c r="AR109" s="187" t="s">
        <v>17</v>
      </c>
      <c r="AS109" s="188" t="s">
        <v>18</v>
      </c>
      <c r="AT109" s="183" t="s">
        <v>17</v>
      </c>
      <c r="AU109" s="184" t="s">
        <v>18</v>
      </c>
      <c r="AV109" s="185" t="s">
        <v>17</v>
      </c>
      <c r="AW109" s="186" t="s">
        <v>18</v>
      </c>
      <c r="AX109" s="183" t="s">
        <v>17</v>
      </c>
      <c r="AY109" s="184" t="s">
        <v>18</v>
      </c>
      <c r="AZ109" s="185" t="s">
        <v>17</v>
      </c>
      <c r="BA109" s="186" t="s">
        <v>18</v>
      </c>
      <c r="BB109" s="183" t="s">
        <v>17</v>
      </c>
      <c r="BC109" s="184" t="s">
        <v>18</v>
      </c>
      <c r="BD109" s="185" t="s">
        <v>17</v>
      </c>
      <c r="BE109" s="183" t="s">
        <v>18</v>
      </c>
      <c r="BF109" s="189" t="s">
        <v>17</v>
      </c>
      <c r="BG109" s="190" t="s">
        <v>18</v>
      </c>
      <c r="BI109" s="212" t="s">
        <v>28</v>
      </c>
      <c r="BJ109" s="204">
        <f t="shared" ref="BJ109:CK109" si="139">B109/B126</f>
        <v>5.8534881399913502E-2</v>
      </c>
      <c r="BK109" s="205">
        <f t="shared" si="139"/>
        <v>3.2825893753046072E-2</v>
      </c>
      <c r="BL109" s="206">
        <f t="shared" si="139"/>
        <v>6.6889356262113897E-2</v>
      </c>
      <c r="BM109" s="207">
        <f t="shared" si="139"/>
        <v>5.1998827094125698E-2</v>
      </c>
      <c r="BN109" s="204">
        <f t="shared" si="139"/>
        <v>5.6073361395069153E-2</v>
      </c>
      <c r="BO109" s="205">
        <f t="shared" si="139"/>
        <v>7.4319352465047825E-2</v>
      </c>
      <c r="BP109" s="206">
        <f t="shared" si="139"/>
        <v>6.4139139999312547E-2</v>
      </c>
      <c r="BQ109" s="207">
        <f t="shared" si="139"/>
        <v>5.1583990846463729E-2</v>
      </c>
      <c r="BR109" s="204">
        <f t="shared" si="139"/>
        <v>4.6242774566473986E-2</v>
      </c>
      <c r="BS109" s="205">
        <f t="shared" si="139"/>
        <v>0.12629424512400675</v>
      </c>
      <c r="BT109" s="206">
        <f t="shared" si="139"/>
        <v>3.7939264258085754E-2</v>
      </c>
      <c r="BU109" s="204">
        <f t="shared" si="139"/>
        <v>8.8752937004034221E-2</v>
      </c>
      <c r="BV109" s="208">
        <f t="shared" si="139"/>
        <v>4.9487674487674486E-2</v>
      </c>
      <c r="BW109" s="209">
        <f t="shared" si="139"/>
        <v>7.6220989715147278E-2</v>
      </c>
      <c r="BX109" s="204">
        <f t="shared" si="139"/>
        <v>4.901901599758527E-2</v>
      </c>
      <c r="BY109" s="205">
        <f t="shared" si="139"/>
        <v>6.551392891450529E-2</v>
      </c>
      <c r="BZ109" s="206">
        <f t="shared" si="139"/>
        <v>5.8026375625284218E-2</v>
      </c>
      <c r="CA109" s="207">
        <f t="shared" si="139"/>
        <v>5.3735096114851166E-2</v>
      </c>
      <c r="CB109" s="204">
        <f t="shared" si="139"/>
        <v>4.1996744438415626E-2</v>
      </c>
      <c r="CC109" s="205">
        <f t="shared" si="139"/>
        <v>6.7981741115096181E-2</v>
      </c>
      <c r="CD109" s="206">
        <f t="shared" si="139"/>
        <v>2.7827868852459015E-2</v>
      </c>
      <c r="CE109" s="207">
        <f t="shared" si="139"/>
        <v>7.6497035251189158E-2</v>
      </c>
      <c r="CF109" s="204">
        <f t="shared" si="139"/>
        <v>3.8118914439610525E-2</v>
      </c>
      <c r="CG109" s="205">
        <f t="shared" si="139"/>
        <v>6.9280966030371413E-2</v>
      </c>
      <c r="CH109" s="206">
        <f t="shared" si="139"/>
        <v>6.4486954147540146E-2</v>
      </c>
      <c r="CI109" s="204">
        <f t="shared" si="139"/>
        <v>4.5036160420775809E-2</v>
      </c>
      <c r="CJ109" s="210">
        <f t="shared" si="139"/>
        <v>5.408178220724022E-2</v>
      </c>
      <c r="CK109" s="211">
        <f t="shared" si="139"/>
        <v>6.1352695420262907E-2</v>
      </c>
    </row>
    <row r="110" spans="1:89" ht="13.5" thickTop="1" x14ac:dyDescent="0.2">
      <c r="A110" s="202" t="s">
        <v>29</v>
      </c>
      <c r="B110" s="235">
        <v>3882</v>
      </c>
      <c r="C110" s="223">
        <v>1370</v>
      </c>
      <c r="D110" s="224">
        <v>1525</v>
      </c>
      <c r="E110" s="225">
        <v>799</v>
      </c>
      <c r="F110" s="222">
        <v>762</v>
      </c>
      <c r="G110" s="226">
        <v>366</v>
      </c>
      <c r="H110" s="224">
        <v>1968</v>
      </c>
      <c r="I110" s="225">
        <v>1896</v>
      </c>
      <c r="J110" s="222">
        <v>380</v>
      </c>
      <c r="K110" s="226">
        <v>620</v>
      </c>
      <c r="L110" s="224">
        <v>557</v>
      </c>
      <c r="M110" s="222">
        <v>1479</v>
      </c>
      <c r="N110" s="227">
        <v>1407</v>
      </c>
      <c r="O110" s="236">
        <v>2334</v>
      </c>
      <c r="P110" s="222">
        <v>794</v>
      </c>
      <c r="Q110" s="226">
        <v>1198</v>
      </c>
      <c r="R110" s="224">
        <v>1319</v>
      </c>
      <c r="S110" s="225">
        <v>1480</v>
      </c>
      <c r="T110" s="222">
        <v>337</v>
      </c>
      <c r="U110" s="226">
        <v>819</v>
      </c>
      <c r="V110" s="224">
        <v>754</v>
      </c>
      <c r="W110" s="237">
        <v>2372</v>
      </c>
      <c r="X110" s="222">
        <v>1009</v>
      </c>
      <c r="Y110" s="226">
        <v>994</v>
      </c>
      <c r="Z110" s="224">
        <v>3321</v>
      </c>
      <c r="AA110" s="222">
        <v>2820</v>
      </c>
      <c r="AB110" s="220">
        <f t="shared" si="135"/>
        <v>18015</v>
      </c>
      <c r="AC110" s="221">
        <f t="shared" si="130"/>
        <v>18547</v>
      </c>
      <c r="AE110" s="202" t="str">
        <f>$AE$17</f>
        <v>17:00 - 17:59</v>
      </c>
      <c r="AF110" s="193">
        <f t="shared" ref="AF110:AO112" si="140">SUMIF($A$9:$A$32,$AE110,B$102:B$125)</f>
        <v>2676</v>
      </c>
      <c r="AG110" s="194">
        <f t="shared" si="140"/>
        <v>4417</v>
      </c>
      <c r="AH110" s="195">
        <f t="shared" si="140"/>
        <v>1926</v>
      </c>
      <c r="AI110" s="196">
        <f t="shared" si="140"/>
        <v>1891</v>
      </c>
      <c r="AJ110" s="193">
        <f t="shared" si="140"/>
        <v>1196</v>
      </c>
      <c r="AK110" s="197">
        <f t="shared" si="140"/>
        <v>578</v>
      </c>
      <c r="AL110" s="195">
        <f t="shared" si="140"/>
        <v>2234</v>
      </c>
      <c r="AM110" s="196">
        <f t="shared" si="140"/>
        <v>4151</v>
      </c>
      <c r="AN110" s="193">
        <f t="shared" si="140"/>
        <v>810</v>
      </c>
      <c r="AO110" s="197">
        <f t="shared" si="140"/>
        <v>292</v>
      </c>
      <c r="AP110" s="195">
        <f t="shared" ref="AP110:AY112" si="141">SUMIF($A$9:$A$32,$AE110,L$102:L$125)</f>
        <v>1526</v>
      </c>
      <c r="AQ110" s="193">
        <f t="shared" si="141"/>
        <v>1156</v>
      </c>
      <c r="AR110" s="198">
        <f t="shared" si="141"/>
        <v>2361</v>
      </c>
      <c r="AS110" s="199">
        <f t="shared" si="141"/>
        <v>2035</v>
      </c>
      <c r="AT110" s="193">
        <f t="shared" si="141"/>
        <v>1340</v>
      </c>
      <c r="AU110" s="197">
        <f t="shared" si="141"/>
        <v>1324</v>
      </c>
      <c r="AV110" s="195">
        <f t="shared" si="141"/>
        <v>1431</v>
      </c>
      <c r="AW110" s="196">
        <f t="shared" si="141"/>
        <v>1988</v>
      </c>
      <c r="AX110" s="193">
        <f t="shared" si="141"/>
        <v>1104</v>
      </c>
      <c r="AY110" s="197">
        <f t="shared" si="141"/>
        <v>425</v>
      </c>
      <c r="AZ110" s="195">
        <f t="shared" ref="AZ110:BE112" si="142">SUMIF($A$9:$A$32,$AE110,V$102:V$125)</f>
        <v>2199</v>
      </c>
      <c r="BA110" s="196">
        <f t="shared" si="142"/>
        <v>1427</v>
      </c>
      <c r="BB110" s="193">
        <f t="shared" si="142"/>
        <v>2737</v>
      </c>
      <c r="BC110" s="197">
        <f t="shared" si="142"/>
        <v>615</v>
      </c>
      <c r="BD110" s="195">
        <f t="shared" si="142"/>
        <v>4398</v>
      </c>
      <c r="BE110" s="193">
        <f t="shared" si="142"/>
        <v>4263</v>
      </c>
      <c r="BF110" s="200">
        <f>AF110+AH110+AJ110+AL110+AN110+AP110+AR110+AT110+AV110+AX110+AZ110+BB110+BD110</f>
        <v>25938</v>
      </c>
      <c r="BG110" s="201">
        <f>AG110+AI110+AK110+AM110+AO110+AQ110+AS110+AU110+AW110+AY110+BA110+BC110+BE110</f>
        <v>24562</v>
      </c>
      <c r="BI110" s="202" t="s">
        <v>29</v>
      </c>
      <c r="BJ110" s="204">
        <f t="shared" ref="BJ110:CK110" si="143">B110/B126</f>
        <v>6.4573006420705945E-2</v>
      </c>
      <c r="BK110" s="205">
        <f t="shared" si="143"/>
        <v>3.9276396892290934E-2</v>
      </c>
      <c r="BL110" s="206">
        <f t="shared" si="143"/>
        <v>6.2889191306858008E-2</v>
      </c>
      <c r="BM110" s="207">
        <f t="shared" si="143"/>
        <v>3.9047991398690259E-2</v>
      </c>
      <c r="BN110" s="204">
        <f t="shared" si="143"/>
        <v>5.7276007215874926E-2</v>
      </c>
      <c r="BO110" s="205">
        <f t="shared" si="143"/>
        <v>4.4885945548197206E-2</v>
      </c>
      <c r="BP110" s="206">
        <f t="shared" si="143"/>
        <v>6.7645138005705846E-2</v>
      </c>
      <c r="BQ110" s="207">
        <f t="shared" si="143"/>
        <v>4.519558532573717E-2</v>
      </c>
      <c r="BR110" s="204">
        <f t="shared" si="143"/>
        <v>5.6321327997628574E-2</v>
      </c>
      <c r="BS110" s="205">
        <f t="shared" si="143"/>
        <v>7.4644835058993497E-2</v>
      </c>
      <c r="BT110" s="206">
        <f t="shared" si="143"/>
        <v>4.5839848572133982E-2</v>
      </c>
      <c r="BU110" s="204">
        <f t="shared" si="143"/>
        <v>6.5567229684798514E-2</v>
      </c>
      <c r="BV110" s="208">
        <f t="shared" si="143"/>
        <v>5.2234927234927238E-2</v>
      </c>
      <c r="BW110" s="209">
        <f t="shared" si="143"/>
        <v>6.283991169026977E-2</v>
      </c>
      <c r="BX110" s="204">
        <f t="shared" si="143"/>
        <v>4.7932387564141261E-2</v>
      </c>
      <c r="BY110" s="205">
        <f t="shared" si="143"/>
        <v>5.7540826128722383E-2</v>
      </c>
      <c r="BZ110" s="206">
        <f t="shared" si="143"/>
        <v>5.9981809913597091E-2</v>
      </c>
      <c r="CA110" s="207">
        <f t="shared" si="143"/>
        <v>6.0021088490550732E-2</v>
      </c>
      <c r="CB110" s="204">
        <f t="shared" si="143"/>
        <v>3.6570808464460119E-2</v>
      </c>
      <c r="CC110" s="205">
        <f t="shared" si="143"/>
        <v>6.6759047929572879E-2</v>
      </c>
      <c r="CD110" s="206">
        <f t="shared" si="143"/>
        <v>3.0901639344262294E-2</v>
      </c>
      <c r="CE110" s="207">
        <f t="shared" si="143"/>
        <v>7.7278947025477288E-2</v>
      </c>
      <c r="CF110" s="204">
        <f t="shared" si="143"/>
        <v>4.1806505075616326E-2</v>
      </c>
      <c r="CG110" s="205">
        <f t="shared" si="143"/>
        <v>6.0620845276574985E-2</v>
      </c>
      <c r="CH110" s="206">
        <f t="shared" si="143"/>
        <v>5.6671387860275424E-2</v>
      </c>
      <c r="CI110" s="204">
        <f t="shared" si="143"/>
        <v>5.793885601577909E-2</v>
      </c>
      <c r="CJ110" s="210">
        <f t="shared" si="143"/>
        <v>5.5006961747032096E-2</v>
      </c>
      <c r="CK110" s="211">
        <f t="shared" si="143"/>
        <v>5.6725246358904094E-2</v>
      </c>
    </row>
    <row r="111" spans="1:89" x14ac:dyDescent="0.2">
      <c r="A111" s="212" t="s">
        <v>31</v>
      </c>
      <c r="B111" s="238">
        <v>3289</v>
      </c>
      <c r="C111" s="214">
        <v>1497</v>
      </c>
      <c r="D111" s="215">
        <v>1480</v>
      </c>
      <c r="E111" s="216">
        <v>923</v>
      </c>
      <c r="F111" s="213">
        <v>830</v>
      </c>
      <c r="G111" s="217">
        <v>451</v>
      </c>
      <c r="H111" s="215">
        <v>1785</v>
      </c>
      <c r="I111" s="216">
        <v>2207</v>
      </c>
      <c r="J111" s="213">
        <v>329</v>
      </c>
      <c r="K111" s="214">
        <v>580</v>
      </c>
      <c r="L111" s="215">
        <v>613</v>
      </c>
      <c r="M111" s="213">
        <v>1054</v>
      </c>
      <c r="N111" s="218">
        <v>1438</v>
      </c>
      <c r="O111" s="239">
        <v>1993</v>
      </c>
      <c r="P111" s="213">
        <v>927</v>
      </c>
      <c r="Q111" s="214">
        <v>855</v>
      </c>
      <c r="R111" s="215">
        <v>1302</v>
      </c>
      <c r="S111" s="216">
        <v>1027</v>
      </c>
      <c r="T111" s="224">
        <v>429</v>
      </c>
      <c r="U111" s="213">
        <v>499</v>
      </c>
      <c r="V111" s="215">
        <v>951</v>
      </c>
      <c r="W111" s="240">
        <v>1667</v>
      </c>
      <c r="X111" s="213">
        <v>1061</v>
      </c>
      <c r="Y111" s="217">
        <v>700</v>
      </c>
      <c r="Z111" s="215">
        <v>3208</v>
      </c>
      <c r="AA111" s="213">
        <v>2259</v>
      </c>
      <c r="AB111" s="220">
        <f t="shared" si="135"/>
        <v>17642</v>
      </c>
      <c r="AC111" s="221">
        <f t="shared" si="130"/>
        <v>15712</v>
      </c>
      <c r="AE111" s="212" t="str">
        <f>$AE$18</f>
        <v>18:00 - 18:59</v>
      </c>
      <c r="AF111" s="193">
        <f t="shared" si="140"/>
        <v>2813</v>
      </c>
      <c r="AG111" s="214">
        <f t="shared" si="140"/>
        <v>3892</v>
      </c>
      <c r="AH111" s="215">
        <f t="shared" si="140"/>
        <v>1680</v>
      </c>
      <c r="AI111" s="216">
        <f t="shared" si="140"/>
        <v>1737</v>
      </c>
      <c r="AJ111" s="213">
        <f t="shared" si="140"/>
        <v>908</v>
      </c>
      <c r="AK111" s="217">
        <f t="shared" si="140"/>
        <v>542</v>
      </c>
      <c r="AL111" s="215">
        <f t="shared" si="140"/>
        <v>2309</v>
      </c>
      <c r="AM111" s="216">
        <f t="shared" si="140"/>
        <v>4035</v>
      </c>
      <c r="AN111" s="213">
        <f t="shared" si="140"/>
        <v>585</v>
      </c>
      <c r="AO111" s="217">
        <f t="shared" si="140"/>
        <v>276</v>
      </c>
      <c r="AP111" s="215">
        <f t="shared" si="141"/>
        <v>1649</v>
      </c>
      <c r="AQ111" s="213">
        <f t="shared" si="141"/>
        <v>956</v>
      </c>
      <c r="AR111" s="218">
        <f t="shared" si="141"/>
        <v>2531</v>
      </c>
      <c r="AS111" s="219">
        <f t="shared" si="141"/>
        <v>1963</v>
      </c>
      <c r="AT111" s="213">
        <f t="shared" si="141"/>
        <v>1309</v>
      </c>
      <c r="AU111" s="217">
        <f t="shared" si="141"/>
        <v>1402</v>
      </c>
      <c r="AV111" s="215">
        <f t="shared" si="141"/>
        <v>1486</v>
      </c>
      <c r="AW111" s="216">
        <f t="shared" si="141"/>
        <v>1816</v>
      </c>
      <c r="AX111" s="213">
        <f t="shared" si="141"/>
        <v>1122</v>
      </c>
      <c r="AY111" s="217">
        <f t="shared" si="141"/>
        <v>390</v>
      </c>
      <c r="AZ111" s="215">
        <f t="shared" si="142"/>
        <v>3197</v>
      </c>
      <c r="BA111" s="216">
        <f t="shared" si="142"/>
        <v>1557</v>
      </c>
      <c r="BB111" s="213">
        <f t="shared" si="142"/>
        <v>2656</v>
      </c>
      <c r="BC111" s="217">
        <f t="shared" si="142"/>
        <v>961</v>
      </c>
      <c r="BD111" s="215">
        <f t="shared" si="142"/>
        <v>4070</v>
      </c>
      <c r="BE111" s="213">
        <f t="shared" si="142"/>
        <v>4854</v>
      </c>
      <c r="BF111" s="220">
        <f>SUM(AF111,AH111,AJ111,AL111,AN111,AP111,AR111,AT111,AV111,AX111,AZ111,BB111,BD111)</f>
        <v>26315</v>
      </c>
      <c r="BG111" s="221">
        <f>SUM(AG111,AI111,AK111,AM111,AO111,AQ111,AS111,AU111,AW111,AY111,BA111,BC111,BE111)</f>
        <v>24381</v>
      </c>
      <c r="BI111" s="212" t="s">
        <v>31</v>
      </c>
      <c r="BJ111" s="204">
        <f t="shared" ref="BJ111:CK111" si="144">B111/B126</f>
        <v>5.4709072158089095E-2</v>
      </c>
      <c r="BK111" s="205">
        <f t="shared" si="144"/>
        <v>4.2917347553109143E-2</v>
      </c>
      <c r="BL111" s="206">
        <f t="shared" si="144"/>
        <v>6.1033444678131057E-2</v>
      </c>
      <c r="BM111" s="207">
        <f t="shared" si="144"/>
        <v>4.510800508259212E-2</v>
      </c>
      <c r="BN111" s="204">
        <f t="shared" si="144"/>
        <v>6.2387251954299457E-2</v>
      </c>
      <c r="BO111" s="205">
        <f t="shared" si="144"/>
        <v>5.5310277164581798E-2</v>
      </c>
      <c r="BP111" s="206">
        <f t="shared" si="144"/>
        <v>6.1354965111882584E-2</v>
      </c>
      <c r="BQ111" s="207">
        <f t="shared" si="144"/>
        <v>5.2608996209863888E-2</v>
      </c>
      <c r="BR111" s="204">
        <f t="shared" si="144"/>
        <v>4.8762412924262637E-2</v>
      </c>
      <c r="BS111" s="205">
        <f t="shared" si="144"/>
        <v>6.9829039248735847E-2</v>
      </c>
      <c r="BT111" s="206">
        <f t="shared" si="144"/>
        <v>5.0448522755328781E-2</v>
      </c>
      <c r="BU111" s="204">
        <f t="shared" si="144"/>
        <v>4.6726071729396641E-2</v>
      </c>
      <c r="BV111" s="208">
        <f t="shared" si="144"/>
        <v>5.3385803385803385E-2</v>
      </c>
      <c r="BW111" s="209">
        <f t="shared" si="144"/>
        <v>5.3658930590705936E-2</v>
      </c>
      <c r="BX111" s="204">
        <f t="shared" si="144"/>
        <v>5.5961364322366439E-2</v>
      </c>
      <c r="BY111" s="205">
        <f t="shared" si="144"/>
        <v>4.1066282420749278E-2</v>
      </c>
      <c r="BZ111" s="206">
        <f t="shared" si="144"/>
        <v>5.9208731241473397E-2</v>
      </c>
      <c r="CA111" s="207">
        <f t="shared" si="144"/>
        <v>4.1649768837699733E-2</v>
      </c>
      <c r="CB111" s="204">
        <f t="shared" si="144"/>
        <v>4.6554530656538251E-2</v>
      </c>
      <c r="CC111" s="205">
        <f t="shared" si="144"/>
        <v>4.0674926638408868E-2</v>
      </c>
      <c r="CD111" s="206">
        <f t="shared" si="144"/>
        <v>3.8975409836065573E-2</v>
      </c>
      <c r="CE111" s="207">
        <f t="shared" si="144"/>
        <v>5.4310288655763345E-2</v>
      </c>
      <c r="CF111" s="204">
        <f t="shared" si="144"/>
        <v>4.3961052413507354E-2</v>
      </c>
      <c r="CG111" s="205">
        <f t="shared" si="144"/>
        <v>4.2690736110264076E-2</v>
      </c>
      <c r="CH111" s="206">
        <f t="shared" si="144"/>
        <v>5.4743093121277793E-2</v>
      </c>
      <c r="CI111" s="204">
        <f t="shared" si="144"/>
        <v>4.6412721893491125E-2</v>
      </c>
      <c r="CJ111" s="210">
        <f t="shared" si="144"/>
        <v>5.3868044359763542E-2</v>
      </c>
      <c r="CK111" s="211">
        <f t="shared" si="144"/>
        <v>4.8054513980217886E-2</v>
      </c>
    </row>
    <row r="112" spans="1:89" ht="13.5" thickBot="1" x14ac:dyDescent="0.25">
      <c r="A112" s="202" t="s">
        <v>33</v>
      </c>
      <c r="B112" s="235">
        <v>3420</v>
      </c>
      <c r="C112" s="223">
        <v>1163</v>
      </c>
      <c r="D112" s="224">
        <v>1181</v>
      </c>
      <c r="E112" s="225">
        <v>754</v>
      </c>
      <c r="F112" s="222">
        <v>658</v>
      </c>
      <c r="G112" s="226">
        <v>408</v>
      </c>
      <c r="H112" s="224">
        <v>1491</v>
      </c>
      <c r="I112" s="225">
        <v>1789</v>
      </c>
      <c r="J112" s="222">
        <v>402</v>
      </c>
      <c r="K112" s="223">
        <v>481</v>
      </c>
      <c r="L112" s="224">
        <v>542</v>
      </c>
      <c r="M112" s="222">
        <v>1549</v>
      </c>
      <c r="N112" s="227">
        <v>1288</v>
      </c>
      <c r="O112" s="236">
        <v>1966</v>
      </c>
      <c r="P112" s="222">
        <v>760</v>
      </c>
      <c r="Q112" s="223">
        <v>978</v>
      </c>
      <c r="R112" s="224">
        <v>998</v>
      </c>
      <c r="S112" s="225">
        <v>1192</v>
      </c>
      <c r="T112" s="222">
        <v>422</v>
      </c>
      <c r="U112" s="226">
        <v>617</v>
      </c>
      <c r="V112" s="224">
        <v>1114</v>
      </c>
      <c r="W112" s="237">
        <v>1556</v>
      </c>
      <c r="X112" s="222">
        <v>1024</v>
      </c>
      <c r="Y112" s="226">
        <v>757</v>
      </c>
      <c r="Z112" s="224">
        <v>2945</v>
      </c>
      <c r="AA112" s="222">
        <v>2857</v>
      </c>
      <c r="AB112" s="220">
        <f t="shared" si="135"/>
        <v>16245</v>
      </c>
      <c r="AC112" s="221">
        <f t="shared" si="130"/>
        <v>16067</v>
      </c>
      <c r="AE112" s="202" t="str">
        <f>$AE$19</f>
        <v>19:00 - 19:59</v>
      </c>
      <c r="AF112" s="193">
        <f t="shared" si="140"/>
        <v>2862</v>
      </c>
      <c r="AG112" s="223">
        <f t="shared" si="140"/>
        <v>4478</v>
      </c>
      <c r="AH112" s="224">
        <f t="shared" si="140"/>
        <v>1290</v>
      </c>
      <c r="AI112" s="225">
        <f t="shared" si="140"/>
        <v>1857</v>
      </c>
      <c r="AJ112" s="222">
        <f t="shared" si="140"/>
        <v>722</v>
      </c>
      <c r="AK112" s="226">
        <f t="shared" si="140"/>
        <v>609</v>
      </c>
      <c r="AL112" s="224">
        <f t="shared" si="140"/>
        <v>2078</v>
      </c>
      <c r="AM112" s="225">
        <f t="shared" si="140"/>
        <v>3821</v>
      </c>
      <c r="AN112" s="222">
        <f t="shared" si="140"/>
        <v>490</v>
      </c>
      <c r="AO112" s="226">
        <f t="shared" si="140"/>
        <v>234</v>
      </c>
      <c r="AP112" s="224">
        <f t="shared" si="141"/>
        <v>1108</v>
      </c>
      <c r="AQ112" s="222">
        <f t="shared" si="141"/>
        <v>1040</v>
      </c>
      <c r="AR112" s="227">
        <f t="shared" si="141"/>
        <v>2024</v>
      </c>
      <c r="AS112" s="228">
        <f t="shared" si="141"/>
        <v>2275</v>
      </c>
      <c r="AT112" s="222">
        <f t="shared" si="141"/>
        <v>1129</v>
      </c>
      <c r="AU112" s="226">
        <f t="shared" si="141"/>
        <v>1658</v>
      </c>
      <c r="AV112" s="224">
        <f t="shared" si="141"/>
        <v>1390</v>
      </c>
      <c r="AW112" s="225">
        <f t="shared" si="141"/>
        <v>2043</v>
      </c>
      <c r="AX112" s="222">
        <f t="shared" si="141"/>
        <v>882</v>
      </c>
      <c r="AY112" s="226">
        <f t="shared" si="141"/>
        <v>421</v>
      </c>
      <c r="AZ112" s="224">
        <f t="shared" si="142"/>
        <v>2390</v>
      </c>
      <c r="BA112" s="225">
        <f t="shared" si="142"/>
        <v>1686</v>
      </c>
      <c r="BB112" s="222">
        <f t="shared" si="142"/>
        <v>2149</v>
      </c>
      <c r="BC112" s="226">
        <f t="shared" si="142"/>
        <v>841</v>
      </c>
      <c r="BD112" s="224">
        <f t="shared" si="142"/>
        <v>3413</v>
      </c>
      <c r="BE112" s="222">
        <f t="shared" si="142"/>
        <v>4544</v>
      </c>
      <c r="BF112" s="220">
        <f>SUM(AF112,AH112,AJ112,AL112,AN112,AP112,AR112,AT112,AV112,AX112,AZ112,BB112,BD112)</f>
        <v>21927</v>
      </c>
      <c r="BG112" s="221">
        <f>SUM(AG112,AI112,AK112,AM112,AO112,AQ112,AS112,AU112,AW112,AY112,BA112,BC112,BE112)</f>
        <v>25507</v>
      </c>
      <c r="BI112" s="202" t="s">
        <v>33</v>
      </c>
      <c r="BJ112" s="204">
        <f t="shared" ref="BJ112:CK112" si="145">B112/B126</f>
        <v>5.6888120030606476E-2</v>
      </c>
      <c r="BK112" s="205">
        <f t="shared" si="145"/>
        <v>3.3341934004185662E-2</v>
      </c>
      <c r="BL112" s="206">
        <f t="shared" si="145"/>
        <v>4.8703039300589716E-2</v>
      </c>
      <c r="BM112" s="207">
        <f t="shared" si="145"/>
        <v>3.6848792884371026E-2</v>
      </c>
      <c r="BN112" s="204">
        <f t="shared" si="145"/>
        <v>4.9458809380637403E-2</v>
      </c>
      <c r="BO112" s="205">
        <f t="shared" si="145"/>
        <v>5.0036791758646067E-2</v>
      </c>
      <c r="BP112" s="206">
        <f t="shared" si="145"/>
        <v>5.1249441446396038E-2</v>
      </c>
      <c r="BQ112" s="207">
        <f t="shared" si="145"/>
        <v>4.2644990584253056E-2</v>
      </c>
      <c r="BR112" s="204">
        <f t="shared" si="145"/>
        <v>5.9582036460649176E-2</v>
      </c>
      <c r="BS112" s="205">
        <f t="shared" si="145"/>
        <v>5.7909944618348183E-2</v>
      </c>
      <c r="BT112" s="206">
        <f t="shared" si="145"/>
        <v>4.4605382273063945E-2</v>
      </c>
      <c r="BU112" s="204">
        <f t="shared" si="145"/>
        <v>6.8670479230394113E-2</v>
      </c>
      <c r="BV112" s="208">
        <f t="shared" si="145"/>
        <v>4.781704781704782E-2</v>
      </c>
      <c r="BW112" s="209">
        <f t="shared" si="145"/>
        <v>5.2931990738247808E-2</v>
      </c>
      <c r="BX112" s="204">
        <f t="shared" si="145"/>
        <v>4.5879867189858134E-2</v>
      </c>
      <c r="BY112" s="205">
        <f t="shared" si="145"/>
        <v>4.6974063400576367E-2</v>
      </c>
      <c r="BZ112" s="206">
        <f t="shared" si="145"/>
        <v>4.5384265575261484E-2</v>
      </c>
      <c r="CA112" s="207">
        <f t="shared" si="145"/>
        <v>4.8341309108605728E-2</v>
      </c>
      <c r="CB112" s="204">
        <f t="shared" si="145"/>
        <v>4.579489962018448E-2</v>
      </c>
      <c r="CC112" s="205">
        <f t="shared" si="145"/>
        <v>5.0293446364525596E-2</v>
      </c>
      <c r="CD112" s="206">
        <f t="shared" si="145"/>
        <v>4.5655737704918035E-2</v>
      </c>
      <c r="CE112" s="207">
        <f t="shared" si="145"/>
        <v>5.069394669968072E-2</v>
      </c>
      <c r="CF112" s="204">
        <f t="shared" si="145"/>
        <v>4.242800911539258E-2</v>
      </c>
      <c r="CG112" s="205">
        <f t="shared" si="145"/>
        <v>4.6166981764957003E-2</v>
      </c>
      <c r="CH112" s="206">
        <f t="shared" si="145"/>
        <v>5.0255115100424907E-2</v>
      </c>
      <c r="CI112" s="204">
        <f t="shared" si="145"/>
        <v>5.869904667981591E-2</v>
      </c>
      <c r="CJ112" s="210">
        <f t="shared" si="145"/>
        <v>4.9602447603693388E-2</v>
      </c>
      <c r="CK112" s="211">
        <f t="shared" si="145"/>
        <v>4.9140267064674184E-2</v>
      </c>
    </row>
    <row r="113" spans="1:89" ht="14.25" thickTop="1" thickBot="1" x14ac:dyDescent="0.25">
      <c r="A113" s="212" t="s">
        <v>35</v>
      </c>
      <c r="B113" s="238">
        <v>2621</v>
      </c>
      <c r="C113" s="214">
        <v>1580</v>
      </c>
      <c r="D113" s="215">
        <v>1185</v>
      </c>
      <c r="E113" s="216">
        <v>1198</v>
      </c>
      <c r="F113" s="213">
        <v>696</v>
      </c>
      <c r="G113" s="217">
        <v>532</v>
      </c>
      <c r="H113" s="215">
        <v>1923</v>
      </c>
      <c r="I113" s="216">
        <v>3010</v>
      </c>
      <c r="J113" s="213">
        <v>409</v>
      </c>
      <c r="K113" s="214">
        <v>470</v>
      </c>
      <c r="L113" s="215">
        <v>690</v>
      </c>
      <c r="M113" s="213">
        <v>1370</v>
      </c>
      <c r="N113" s="218">
        <v>1492</v>
      </c>
      <c r="O113" s="239">
        <v>2363</v>
      </c>
      <c r="P113" s="213">
        <v>987</v>
      </c>
      <c r="Q113" s="214">
        <v>1257</v>
      </c>
      <c r="R113" s="215">
        <v>1303</v>
      </c>
      <c r="S113" s="216">
        <v>1607</v>
      </c>
      <c r="T113" s="213">
        <v>573</v>
      </c>
      <c r="U113" s="217">
        <v>669</v>
      </c>
      <c r="V113" s="215">
        <v>1403</v>
      </c>
      <c r="W113" s="240">
        <v>1999</v>
      </c>
      <c r="X113" s="213">
        <v>1320</v>
      </c>
      <c r="Y113" s="217">
        <v>740</v>
      </c>
      <c r="Z113" s="215">
        <v>3378</v>
      </c>
      <c r="AA113" s="213">
        <v>2896</v>
      </c>
      <c r="AB113" s="220">
        <f t="shared" si="135"/>
        <v>17980</v>
      </c>
      <c r="AC113" s="221">
        <f t="shared" si="130"/>
        <v>19691</v>
      </c>
      <c r="AE113" s="229" t="s">
        <v>26</v>
      </c>
      <c r="AF113" s="230">
        <f t="shared" ref="AF113:BG113" si="146">SUM(AF110:AF112)</f>
        <v>8351</v>
      </c>
      <c r="AG113" s="231">
        <f t="shared" si="146"/>
        <v>12787</v>
      </c>
      <c r="AH113" s="230">
        <f t="shared" si="146"/>
        <v>4896</v>
      </c>
      <c r="AI113" s="231">
        <f t="shared" si="146"/>
        <v>5485</v>
      </c>
      <c r="AJ113" s="230">
        <f t="shared" si="146"/>
        <v>2826</v>
      </c>
      <c r="AK113" s="231">
        <f t="shared" si="146"/>
        <v>1729</v>
      </c>
      <c r="AL113" s="230">
        <f t="shared" si="146"/>
        <v>6621</v>
      </c>
      <c r="AM113" s="231">
        <f t="shared" si="146"/>
        <v>12007</v>
      </c>
      <c r="AN113" s="230">
        <f t="shared" si="146"/>
        <v>1885</v>
      </c>
      <c r="AO113" s="231">
        <f t="shared" si="146"/>
        <v>802</v>
      </c>
      <c r="AP113" s="230">
        <f t="shared" si="146"/>
        <v>4283</v>
      </c>
      <c r="AQ113" s="231">
        <f t="shared" si="146"/>
        <v>3152</v>
      </c>
      <c r="AR113" s="230">
        <f t="shared" si="146"/>
        <v>6916</v>
      </c>
      <c r="AS113" s="231">
        <f t="shared" si="146"/>
        <v>6273</v>
      </c>
      <c r="AT113" s="230">
        <f t="shared" si="146"/>
        <v>3778</v>
      </c>
      <c r="AU113" s="231">
        <f t="shared" si="146"/>
        <v>4384</v>
      </c>
      <c r="AV113" s="230">
        <f t="shared" si="146"/>
        <v>4307</v>
      </c>
      <c r="AW113" s="231">
        <f t="shared" si="146"/>
        <v>5847</v>
      </c>
      <c r="AX113" s="230">
        <f t="shared" si="146"/>
        <v>3108</v>
      </c>
      <c r="AY113" s="231">
        <f t="shared" si="146"/>
        <v>1236</v>
      </c>
      <c r="AZ113" s="230">
        <f t="shared" si="146"/>
        <v>7786</v>
      </c>
      <c r="BA113" s="231">
        <f t="shared" si="146"/>
        <v>4670</v>
      </c>
      <c r="BB113" s="230">
        <f t="shared" si="146"/>
        <v>7542</v>
      </c>
      <c r="BC113" s="231">
        <f t="shared" si="146"/>
        <v>2417</v>
      </c>
      <c r="BD113" s="230">
        <f t="shared" si="146"/>
        <v>11881</v>
      </c>
      <c r="BE113" s="231">
        <f t="shared" si="146"/>
        <v>13661</v>
      </c>
      <c r="BF113" s="232">
        <f t="shared" si="146"/>
        <v>74180</v>
      </c>
      <c r="BG113" s="233">
        <f t="shared" si="146"/>
        <v>74450</v>
      </c>
      <c r="BI113" s="212" t="s">
        <v>35</v>
      </c>
      <c r="BJ113" s="204">
        <f t="shared" ref="BJ113:CK113" si="147">B113/B126</f>
        <v>4.3597591403572972E-2</v>
      </c>
      <c r="BK113" s="205">
        <f t="shared" si="147"/>
        <v>4.5296866488919472E-2</v>
      </c>
      <c r="BL113" s="206">
        <f t="shared" si="147"/>
        <v>4.8867994556476557E-2</v>
      </c>
      <c r="BM113" s="207">
        <f t="shared" si="147"/>
        <v>5.8547551558987394E-2</v>
      </c>
      <c r="BN113" s="204">
        <f t="shared" si="147"/>
        <v>5.2315093205051115E-2</v>
      </c>
      <c r="BO113" s="205">
        <f t="shared" si="147"/>
        <v>6.5244051999018893E-2</v>
      </c>
      <c r="BP113" s="206">
        <f t="shared" si="147"/>
        <v>6.6098374179355865E-2</v>
      </c>
      <c r="BQ113" s="207">
        <f t="shared" si="147"/>
        <v>7.1750375438011008E-2</v>
      </c>
      <c r="BR113" s="204">
        <f t="shared" si="147"/>
        <v>6.0619534607973917E-2</v>
      </c>
      <c r="BS113" s="205">
        <f t="shared" si="147"/>
        <v>5.6585600770527329E-2</v>
      </c>
      <c r="BT113" s="206">
        <f t="shared" si="147"/>
        <v>5.6785449757221627E-2</v>
      </c>
      <c r="BU113" s="204">
        <f t="shared" si="147"/>
        <v>6.0735026820942499E-2</v>
      </c>
      <c r="BV113" s="208">
        <f t="shared" si="147"/>
        <v>5.5390555390555388E-2</v>
      </c>
      <c r="BW113" s="209">
        <f t="shared" si="147"/>
        <v>6.3620698939206285E-2</v>
      </c>
      <c r="BX113" s="204">
        <f t="shared" si="147"/>
        <v>5.9583459100513131E-2</v>
      </c>
      <c r="BY113" s="205">
        <f t="shared" si="147"/>
        <v>6.0374639769452447E-2</v>
      </c>
      <c r="BZ113" s="206">
        <f t="shared" si="147"/>
        <v>5.9254206457480675E-2</v>
      </c>
      <c r="CA113" s="207">
        <f t="shared" si="147"/>
        <v>6.5171546759672322E-2</v>
      </c>
      <c r="CB113" s="204">
        <f t="shared" si="147"/>
        <v>6.2181226261530116E-2</v>
      </c>
      <c r="CC113" s="205">
        <f t="shared" si="147"/>
        <v>5.4532116074339748E-2</v>
      </c>
      <c r="CD113" s="206">
        <f t="shared" si="147"/>
        <v>5.7500000000000002E-2</v>
      </c>
      <c r="CE113" s="207">
        <f t="shared" si="147"/>
        <v>6.5126734866749206E-2</v>
      </c>
      <c r="CF113" s="204">
        <f t="shared" si="147"/>
        <v>5.4692355500310749E-2</v>
      </c>
      <c r="CG113" s="205">
        <f t="shared" si="147"/>
        <v>4.5130206745136306E-2</v>
      </c>
      <c r="CH113" s="206">
        <f t="shared" si="147"/>
        <v>5.7644067507380423E-2</v>
      </c>
      <c r="CI113" s="204">
        <f t="shared" si="147"/>
        <v>5.9500328731097965E-2</v>
      </c>
      <c r="CJ113" s="210">
        <f t="shared" si="147"/>
        <v>5.4900092823293764E-2</v>
      </c>
      <c r="CK113" s="211">
        <f t="shared" si="147"/>
        <v>6.0224123904306925E-2</v>
      </c>
    </row>
    <row r="114" spans="1:89" ht="13.5" thickTop="1" x14ac:dyDescent="0.2">
      <c r="A114" s="202" t="s">
        <v>36</v>
      </c>
      <c r="B114" s="235">
        <v>2217</v>
      </c>
      <c r="C114" s="223">
        <v>2144</v>
      </c>
      <c r="D114" s="224">
        <v>1159</v>
      </c>
      <c r="E114" s="225">
        <v>1156</v>
      </c>
      <c r="F114" s="222">
        <v>676</v>
      </c>
      <c r="G114" s="226">
        <v>505</v>
      </c>
      <c r="H114" s="224">
        <v>1953</v>
      </c>
      <c r="I114" s="225">
        <v>2928</v>
      </c>
      <c r="J114" s="222">
        <v>494</v>
      </c>
      <c r="K114" s="223">
        <v>365</v>
      </c>
      <c r="L114" s="224">
        <v>962</v>
      </c>
      <c r="M114" s="222">
        <v>1067</v>
      </c>
      <c r="N114" s="227">
        <v>1824</v>
      </c>
      <c r="O114" s="236">
        <v>1974</v>
      </c>
      <c r="P114" s="222">
        <v>962</v>
      </c>
      <c r="Q114" s="223">
        <v>1192</v>
      </c>
      <c r="R114" s="224">
        <v>1276</v>
      </c>
      <c r="S114" s="225">
        <v>1525</v>
      </c>
      <c r="T114" s="222">
        <v>746</v>
      </c>
      <c r="U114" s="226">
        <v>473</v>
      </c>
      <c r="V114" s="224">
        <v>2076</v>
      </c>
      <c r="W114" s="237">
        <v>1451</v>
      </c>
      <c r="X114" s="222">
        <v>1431</v>
      </c>
      <c r="Y114" s="226">
        <v>700</v>
      </c>
      <c r="Z114" s="224">
        <v>3419</v>
      </c>
      <c r="AA114" s="222">
        <v>3302</v>
      </c>
      <c r="AB114" s="220">
        <f t="shared" si="135"/>
        <v>19195</v>
      </c>
      <c r="AC114" s="221">
        <f t="shared" si="130"/>
        <v>18782</v>
      </c>
      <c r="BI114" s="202" t="s">
        <v>36</v>
      </c>
      <c r="BJ114" s="204">
        <f t="shared" ref="BJ114:CK114" si="148">B114/B126</f>
        <v>3.6877474300542265E-2</v>
      </c>
      <c r="BK114" s="205">
        <f t="shared" si="148"/>
        <v>6.1466127691293254E-2</v>
      </c>
      <c r="BL114" s="206">
        <f t="shared" si="148"/>
        <v>4.7795785393212088E-2</v>
      </c>
      <c r="BM114" s="207">
        <f t="shared" si="148"/>
        <v>5.6494966278956116E-2</v>
      </c>
      <c r="BN114" s="204">
        <f t="shared" si="148"/>
        <v>5.0811785929043896E-2</v>
      </c>
      <c r="BO114" s="205">
        <f t="shared" si="148"/>
        <v>6.1932793720873194E-2</v>
      </c>
      <c r="BP114" s="206">
        <f t="shared" si="148"/>
        <v>6.7129550063589186E-2</v>
      </c>
      <c r="BQ114" s="207">
        <f t="shared" si="148"/>
        <v>6.9795714047340945E-2</v>
      </c>
      <c r="BR114" s="204">
        <f t="shared" si="148"/>
        <v>7.3217726396917149E-2</v>
      </c>
      <c r="BS114" s="205">
        <f t="shared" si="148"/>
        <v>4.3944136768601011E-2</v>
      </c>
      <c r="BT114" s="206">
        <f t="shared" si="148"/>
        <v>7.9170438647024929E-2</v>
      </c>
      <c r="BU114" s="204">
        <f t="shared" si="148"/>
        <v>4.7302389502150106E-2</v>
      </c>
      <c r="BV114" s="208">
        <f t="shared" si="148"/>
        <v>6.771606771606771E-2</v>
      </c>
      <c r="BW114" s="209">
        <f t="shared" si="148"/>
        <v>5.3147380324161324E-2</v>
      </c>
      <c r="BX114" s="204">
        <f t="shared" si="148"/>
        <v>5.8074252942952008E-2</v>
      </c>
      <c r="BY114" s="205">
        <f t="shared" si="148"/>
        <v>5.7252641690682039E-2</v>
      </c>
      <c r="BZ114" s="206">
        <f t="shared" si="148"/>
        <v>5.8026375625284218E-2</v>
      </c>
      <c r="CA114" s="207">
        <f t="shared" si="148"/>
        <v>6.1846054018979642E-2</v>
      </c>
      <c r="CB114" s="204">
        <f t="shared" si="148"/>
        <v>8.0954964731416168E-2</v>
      </c>
      <c r="CC114" s="205">
        <f t="shared" si="148"/>
        <v>3.8555591783501791E-2</v>
      </c>
      <c r="CD114" s="206">
        <f t="shared" si="148"/>
        <v>8.5081967213114756E-2</v>
      </c>
      <c r="CE114" s="207">
        <f t="shared" si="148"/>
        <v>4.7273082687170134E-2</v>
      </c>
      <c r="CF114" s="204">
        <f t="shared" si="148"/>
        <v>5.9291485394655064E-2</v>
      </c>
      <c r="CG114" s="205">
        <f t="shared" si="148"/>
        <v>4.2690736110264076E-2</v>
      </c>
      <c r="CH114" s="206">
        <f t="shared" si="148"/>
        <v>5.8343714271087525E-2</v>
      </c>
      <c r="CI114" s="204">
        <f t="shared" si="148"/>
        <v>6.7841880341880337E-2</v>
      </c>
      <c r="CJ114" s="210">
        <f t="shared" si="148"/>
        <v>5.860997117592457E-2</v>
      </c>
      <c r="CK114" s="211">
        <f t="shared" si="148"/>
        <v>5.7443984316220234E-2</v>
      </c>
    </row>
    <row r="115" spans="1:89" x14ac:dyDescent="0.2">
      <c r="A115" s="212" t="s">
        <v>37</v>
      </c>
      <c r="B115" s="238">
        <v>2446</v>
      </c>
      <c r="C115" s="214">
        <v>2694</v>
      </c>
      <c r="D115" s="215">
        <v>1461</v>
      </c>
      <c r="E115" s="216">
        <v>1482</v>
      </c>
      <c r="F115" s="213">
        <v>895</v>
      </c>
      <c r="G115" s="217">
        <v>400</v>
      </c>
      <c r="H115" s="215">
        <v>2082</v>
      </c>
      <c r="I115" s="216">
        <v>2988</v>
      </c>
      <c r="J115" s="213">
        <v>536</v>
      </c>
      <c r="K115" s="214">
        <v>295</v>
      </c>
      <c r="L115" s="215">
        <v>1059</v>
      </c>
      <c r="M115" s="213">
        <v>947</v>
      </c>
      <c r="N115" s="218">
        <v>2029</v>
      </c>
      <c r="O115" s="239">
        <v>2007</v>
      </c>
      <c r="P115" s="213">
        <v>1064</v>
      </c>
      <c r="Q115" s="214">
        <v>1148</v>
      </c>
      <c r="R115" s="215">
        <v>1449</v>
      </c>
      <c r="S115" s="216">
        <v>1779</v>
      </c>
      <c r="T115" s="213">
        <v>987</v>
      </c>
      <c r="U115" s="217">
        <v>400</v>
      </c>
      <c r="V115" s="215">
        <v>2352</v>
      </c>
      <c r="W115" s="240">
        <v>1369</v>
      </c>
      <c r="X115" s="213">
        <v>2040</v>
      </c>
      <c r="Y115" s="217">
        <v>699</v>
      </c>
      <c r="Z115" s="215">
        <v>3959</v>
      </c>
      <c r="AA115" s="213">
        <v>3244</v>
      </c>
      <c r="AB115" s="220">
        <f t="shared" si="135"/>
        <v>22359</v>
      </c>
      <c r="AC115" s="221">
        <f t="shared" si="130"/>
        <v>19452</v>
      </c>
      <c r="BI115" s="212" t="s">
        <v>37</v>
      </c>
      <c r="BJ115" s="204">
        <f t="shared" ref="BJ115:CK115" si="149">B115/B126</f>
        <v>4.0686649589141352E-2</v>
      </c>
      <c r="BK115" s="205">
        <f t="shared" si="149"/>
        <v>7.7234024253891809E-2</v>
      </c>
      <c r="BL115" s="206">
        <f t="shared" si="149"/>
        <v>6.0249907212668562E-2</v>
      </c>
      <c r="BM115" s="207">
        <f t="shared" si="149"/>
        <v>7.2426937738246502E-2</v>
      </c>
      <c r="BN115" s="204">
        <f t="shared" si="149"/>
        <v>6.7273000601322908E-2</v>
      </c>
      <c r="BO115" s="205">
        <f t="shared" si="149"/>
        <v>4.905567819475104E-2</v>
      </c>
      <c r="BP115" s="206">
        <f t="shared" si="149"/>
        <v>7.1563606365792454E-2</v>
      </c>
      <c r="BQ115" s="207">
        <f t="shared" si="149"/>
        <v>7.1225954089294649E-2</v>
      </c>
      <c r="BR115" s="204">
        <f t="shared" si="149"/>
        <v>7.9442715280865564E-2</v>
      </c>
      <c r="BS115" s="205">
        <f t="shared" si="149"/>
        <v>3.551649410065013E-2</v>
      </c>
      <c r="BT115" s="206">
        <f t="shared" si="149"/>
        <v>8.7153320714344493E-2</v>
      </c>
      <c r="BU115" s="204">
        <f t="shared" si="149"/>
        <v>4.1982533138271931E-2</v>
      </c>
      <c r="BV115" s="208">
        <f t="shared" si="149"/>
        <v>7.532670032670033E-2</v>
      </c>
      <c r="BW115" s="209">
        <f t="shared" si="149"/>
        <v>5.40358623660546E-2</v>
      </c>
      <c r="BX115" s="204">
        <f t="shared" si="149"/>
        <v>6.423181406580139E-2</v>
      </c>
      <c r="BY115" s="205">
        <f t="shared" si="149"/>
        <v>5.5139289145052832E-2</v>
      </c>
      <c r="BZ115" s="206">
        <f t="shared" si="149"/>
        <v>6.5893587994542979E-2</v>
      </c>
      <c r="CA115" s="207">
        <f t="shared" si="149"/>
        <v>7.2146970557222814E-2</v>
      </c>
      <c r="CB115" s="204">
        <f t="shared" si="149"/>
        <v>0.10710797612588172</v>
      </c>
      <c r="CC115" s="205">
        <f t="shared" si="149"/>
        <v>3.2605151613955004E-2</v>
      </c>
      <c r="CD115" s="206">
        <f t="shared" si="149"/>
        <v>9.6393442622950826E-2</v>
      </c>
      <c r="CE115" s="207">
        <f t="shared" si="149"/>
        <v>4.4601550791685672E-2</v>
      </c>
      <c r="CF115" s="204">
        <f t="shared" si="149"/>
        <v>8.4524549409571159E-2</v>
      </c>
      <c r="CG115" s="205">
        <f t="shared" si="149"/>
        <v>4.2629749344392266E-2</v>
      </c>
      <c r="CH115" s="206">
        <f t="shared" si="149"/>
        <v>6.755857408576646E-2</v>
      </c>
      <c r="CI115" s="204">
        <f t="shared" si="149"/>
        <v>6.6650230111768571E-2</v>
      </c>
      <c r="CJ115" s="210">
        <f t="shared" si="149"/>
        <v>6.8270921881870145E-2</v>
      </c>
      <c r="CK115" s="211">
        <f t="shared" si="149"/>
        <v>5.9493152109419446E-2</v>
      </c>
    </row>
    <row r="116" spans="1:89" x14ac:dyDescent="0.2">
      <c r="A116" s="202" t="s">
        <v>30</v>
      </c>
      <c r="B116" s="235">
        <v>2676</v>
      </c>
      <c r="C116" s="223">
        <v>4417</v>
      </c>
      <c r="D116" s="224">
        <v>1926</v>
      </c>
      <c r="E116" s="225">
        <v>1891</v>
      </c>
      <c r="F116" s="222">
        <v>1196</v>
      </c>
      <c r="G116" s="226">
        <v>578</v>
      </c>
      <c r="H116" s="224">
        <v>2234</v>
      </c>
      <c r="I116" s="225">
        <v>4151</v>
      </c>
      <c r="J116" s="222">
        <v>810</v>
      </c>
      <c r="K116" s="223">
        <v>292</v>
      </c>
      <c r="L116" s="224">
        <v>1526</v>
      </c>
      <c r="M116" s="222">
        <v>1156</v>
      </c>
      <c r="N116" s="227">
        <v>2361</v>
      </c>
      <c r="O116" s="236">
        <v>2035</v>
      </c>
      <c r="P116" s="222">
        <v>1340</v>
      </c>
      <c r="Q116" s="223">
        <v>1324</v>
      </c>
      <c r="R116" s="224">
        <v>1431</v>
      </c>
      <c r="S116" s="225">
        <v>1988</v>
      </c>
      <c r="T116" s="222">
        <v>1104</v>
      </c>
      <c r="U116" s="226">
        <v>425</v>
      </c>
      <c r="V116" s="224">
        <v>2199</v>
      </c>
      <c r="W116" s="237">
        <v>1427</v>
      </c>
      <c r="X116" s="222">
        <v>2737</v>
      </c>
      <c r="Y116" s="226">
        <v>615</v>
      </c>
      <c r="Z116" s="224">
        <v>4398</v>
      </c>
      <c r="AA116" s="222">
        <v>4263</v>
      </c>
      <c r="AB116" s="220">
        <f t="shared" si="135"/>
        <v>25938</v>
      </c>
      <c r="AC116" s="221">
        <f t="shared" si="130"/>
        <v>24562</v>
      </c>
      <c r="BI116" s="202" t="s">
        <v>30</v>
      </c>
      <c r="BJ116" s="204">
        <f t="shared" ref="BJ116:CK116" si="150">B116/B126</f>
        <v>4.4512458830965766E-2</v>
      </c>
      <c r="BK116" s="205">
        <f t="shared" si="150"/>
        <v>0.1266305438490869</v>
      </c>
      <c r="BL116" s="206">
        <f t="shared" si="150"/>
        <v>7.9425955709513787E-2</v>
      </c>
      <c r="BM116" s="207">
        <f t="shared" si="150"/>
        <v>9.2415208679503466E-2</v>
      </c>
      <c r="BN116" s="204">
        <f t="shared" si="150"/>
        <v>8.9897775105231503E-2</v>
      </c>
      <c r="BO116" s="205">
        <f t="shared" si="150"/>
        <v>7.0885454991415256E-2</v>
      </c>
      <c r="BP116" s="206">
        <f t="shared" si="150"/>
        <v>7.6788230845907954E-2</v>
      </c>
      <c r="BQ116" s="207">
        <f t="shared" si="150"/>
        <v>9.8948773569164025E-2</v>
      </c>
      <c r="BR116" s="204">
        <f t="shared" si="150"/>
        <v>0.12005335704757671</v>
      </c>
      <c r="BS116" s="205">
        <f t="shared" si="150"/>
        <v>3.5155309414880806E-2</v>
      </c>
      <c r="BT116" s="206">
        <f t="shared" si="150"/>
        <v>0.12558637149205826</v>
      </c>
      <c r="BU116" s="204">
        <f t="shared" si="150"/>
        <v>5.1247949638693086E-2</v>
      </c>
      <c r="BV116" s="208">
        <f t="shared" si="150"/>
        <v>8.7652212652212652E-2</v>
      </c>
      <c r="BW116" s="209">
        <f t="shared" si="150"/>
        <v>5.4789725916751922E-2</v>
      </c>
      <c r="BX116" s="204">
        <f t="shared" si="150"/>
        <v>8.0893450045276191E-2</v>
      </c>
      <c r="BY116" s="205">
        <f t="shared" si="150"/>
        <v>6.3592699327569641E-2</v>
      </c>
      <c r="BZ116" s="206">
        <f t="shared" si="150"/>
        <v>6.5075034106412008E-2</v>
      </c>
      <c r="CA116" s="207">
        <f t="shared" si="150"/>
        <v>8.062292156703707E-2</v>
      </c>
      <c r="CB116" s="204">
        <f t="shared" si="150"/>
        <v>0.11980466630493761</v>
      </c>
      <c r="CC116" s="205">
        <f t="shared" si="150"/>
        <v>3.4642973589827195E-2</v>
      </c>
      <c r="CD116" s="206">
        <f t="shared" si="150"/>
        <v>9.0122950819672129E-2</v>
      </c>
      <c r="CE116" s="207">
        <f t="shared" si="150"/>
        <v>4.6491170912881997E-2</v>
      </c>
      <c r="CF116" s="204">
        <f t="shared" si="150"/>
        <v>0.11340377045784131</v>
      </c>
      <c r="CG116" s="205">
        <f t="shared" si="150"/>
        <v>3.7506861011160575E-2</v>
      </c>
      <c r="CH116" s="206">
        <f t="shared" si="150"/>
        <v>7.5049913823996173E-2</v>
      </c>
      <c r="CI116" s="204">
        <f t="shared" si="150"/>
        <v>8.7586291913214986E-2</v>
      </c>
      <c r="CJ116" s="210">
        <f t="shared" si="150"/>
        <v>7.9199032683570272E-2</v>
      </c>
      <c r="CK116" s="211">
        <f t="shared" si="150"/>
        <v>7.5121879606804456E-2</v>
      </c>
    </row>
    <row r="117" spans="1:89" x14ac:dyDescent="0.2">
      <c r="A117" s="212" t="s">
        <v>32</v>
      </c>
      <c r="B117" s="238">
        <v>2813</v>
      </c>
      <c r="C117" s="214">
        <v>3892</v>
      </c>
      <c r="D117" s="215">
        <v>1680</v>
      </c>
      <c r="E117" s="216">
        <v>1737</v>
      </c>
      <c r="F117" s="213">
        <v>908</v>
      </c>
      <c r="G117" s="217">
        <v>542</v>
      </c>
      <c r="H117" s="215">
        <v>2309</v>
      </c>
      <c r="I117" s="216">
        <v>4035</v>
      </c>
      <c r="J117" s="213">
        <v>585</v>
      </c>
      <c r="K117" s="214">
        <v>276</v>
      </c>
      <c r="L117" s="215">
        <v>1649</v>
      </c>
      <c r="M117" s="213">
        <v>956</v>
      </c>
      <c r="N117" s="218">
        <v>2531</v>
      </c>
      <c r="O117" s="239">
        <v>1963</v>
      </c>
      <c r="P117" s="213">
        <v>1309</v>
      </c>
      <c r="Q117" s="214">
        <v>1402</v>
      </c>
      <c r="R117" s="215">
        <v>1486</v>
      </c>
      <c r="S117" s="216">
        <v>1816</v>
      </c>
      <c r="T117" s="213">
        <v>1122</v>
      </c>
      <c r="U117" s="217">
        <v>390</v>
      </c>
      <c r="V117" s="215">
        <v>3197</v>
      </c>
      <c r="W117" s="240">
        <v>1557</v>
      </c>
      <c r="X117" s="213">
        <v>2656</v>
      </c>
      <c r="Y117" s="217">
        <v>961</v>
      </c>
      <c r="Z117" s="215">
        <v>4070</v>
      </c>
      <c r="AA117" s="213">
        <v>4854</v>
      </c>
      <c r="AB117" s="220">
        <f t="shared" si="135"/>
        <v>26315</v>
      </c>
      <c r="AC117" s="221">
        <f t="shared" si="130"/>
        <v>24381</v>
      </c>
      <c r="BI117" s="212" t="s">
        <v>32</v>
      </c>
      <c r="BJ117" s="204">
        <f t="shared" ref="BJ117:CK117" si="151">B117/B126</f>
        <v>4.6791310422835089E-2</v>
      </c>
      <c r="BK117" s="205">
        <f t="shared" si="151"/>
        <v>0.11157936985751556</v>
      </c>
      <c r="BL117" s="206">
        <f t="shared" si="151"/>
        <v>6.9281207472473086E-2</v>
      </c>
      <c r="BM117" s="207">
        <f t="shared" si="151"/>
        <v>8.4889062652722114E-2</v>
      </c>
      <c r="BN117" s="204">
        <f t="shared" si="151"/>
        <v>6.8250150330727608E-2</v>
      </c>
      <c r="BO117" s="205">
        <f t="shared" si="151"/>
        <v>6.6470443953887667E-2</v>
      </c>
      <c r="BP117" s="206">
        <f t="shared" si="151"/>
        <v>7.9366170556491256E-2</v>
      </c>
      <c r="BQ117" s="207">
        <f t="shared" si="151"/>
        <v>9.6183642821386861E-2</v>
      </c>
      <c r="BR117" s="204">
        <f t="shared" si="151"/>
        <v>8.6705202312138727E-2</v>
      </c>
      <c r="BS117" s="205">
        <f t="shared" si="151"/>
        <v>3.3228991090777753E-2</v>
      </c>
      <c r="BT117" s="206">
        <f t="shared" si="151"/>
        <v>0.13570899514443255</v>
      </c>
      <c r="BU117" s="204">
        <f t="shared" si="151"/>
        <v>4.2381522365562793E-2</v>
      </c>
      <c r="BV117" s="208">
        <f t="shared" si="151"/>
        <v>9.3963468963468966E-2</v>
      </c>
      <c r="BW117" s="209">
        <f t="shared" si="151"/>
        <v>5.2851219643530234E-2</v>
      </c>
      <c r="BX117" s="204">
        <f t="shared" si="151"/>
        <v>7.9022034409900396E-2</v>
      </c>
      <c r="BY117" s="205">
        <f t="shared" si="151"/>
        <v>6.7339097022094146E-2</v>
      </c>
      <c r="BZ117" s="206">
        <f t="shared" si="151"/>
        <v>6.7576170986812192E-2</v>
      </c>
      <c r="CA117" s="207">
        <f t="shared" si="151"/>
        <v>7.3647497769486578E-2</v>
      </c>
      <c r="CB117" s="204">
        <f t="shared" si="151"/>
        <v>0.12175800325556159</v>
      </c>
      <c r="CC117" s="205">
        <f t="shared" si="151"/>
        <v>3.1790022823606129E-2</v>
      </c>
      <c r="CD117" s="206">
        <f t="shared" si="151"/>
        <v>0.13102459016393442</v>
      </c>
      <c r="CE117" s="207">
        <f t="shared" si="151"/>
        <v>5.0726526356942726E-2</v>
      </c>
      <c r="CF117" s="204">
        <f t="shared" si="151"/>
        <v>0.11004764864304951</v>
      </c>
      <c r="CG117" s="205">
        <f t="shared" si="151"/>
        <v>5.8608282002805392E-2</v>
      </c>
      <c r="CH117" s="206">
        <f t="shared" si="151"/>
        <v>6.9452739714339351E-2</v>
      </c>
      <c r="CI117" s="204">
        <f t="shared" si="151"/>
        <v>9.9728796844181455E-2</v>
      </c>
      <c r="CJ117" s="210">
        <f t="shared" si="151"/>
        <v>8.0350163662123206E-2</v>
      </c>
      <c r="CK117" s="211">
        <f t="shared" si="151"/>
        <v>7.456829845670139E-2</v>
      </c>
    </row>
    <row r="118" spans="1:89" x14ac:dyDescent="0.2">
      <c r="A118" s="202" t="s">
        <v>34</v>
      </c>
      <c r="B118" s="235">
        <v>2862</v>
      </c>
      <c r="C118" s="223">
        <v>4478</v>
      </c>
      <c r="D118" s="224">
        <v>1290</v>
      </c>
      <c r="E118" s="225">
        <v>1857</v>
      </c>
      <c r="F118" s="222">
        <v>722</v>
      </c>
      <c r="G118" s="226">
        <v>609</v>
      </c>
      <c r="H118" s="224">
        <v>2078</v>
      </c>
      <c r="I118" s="225">
        <v>3821</v>
      </c>
      <c r="J118" s="222">
        <v>490</v>
      </c>
      <c r="K118" s="223">
        <v>234</v>
      </c>
      <c r="L118" s="224">
        <v>1108</v>
      </c>
      <c r="M118" s="222">
        <v>1040</v>
      </c>
      <c r="N118" s="227">
        <v>2024</v>
      </c>
      <c r="O118" s="236">
        <v>2275</v>
      </c>
      <c r="P118" s="222">
        <v>1129</v>
      </c>
      <c r="Q118" s="223">
        <v>1658</v>
      </c>
      <c r="R118" s="224">
        <v>1390</v>
      </c>
      <c r="S118" s="225">
        <v>2043</v>
      </c>
      <c r="T118" s="222">
        <v>882</v>
      </c>
      <c r="U118" s="226">
        <v>421</v>
      </c>
      <c r="V118" s="224">
        <v>2390</v>
      </c>
      <c r="W118" s="237">
        <v>1686</v>
      </c>
      <c r="X118" s="222">
        <v>2149</v>
      </c>
      <c r="Y118" s="226">
        <v>841</v>
      </c>
      <c r="Z118" s="224">
        <v>3413</v>
      </c>
      <c r="AA118" s="222">
        <v>4544</v>
      </c>
      <c r="AB118" s="220">
        <f t="shared" si="135"/>
        <v>21927</v>
      </c>
      <c r="AC118" s="221">
        <f t="shared" si="130"/>
        <v>25507</v>
      </c>
      <c r="BI118" s="202" t="s">
        <v>34</v>
      </c>
      <c r="BJ118" s="204">
        <f t="shared" ref="BJ118:CK118" si="152">B118/B126</f>
        <v>4.7606374130875942E-2</v>
      </c>
      <c r="BK118" s="205">
        <f t="shared" si="152"/>
        <v>0.12837934692239328</v>
      </c>
      <c r="BL118" s="206">
        <f t="shared" si="152"/>
        <v>5.3198070023506121E-2</v>
      </c>
      <c r="BM118" s="207">
        <f t="shared" si="152"/>
        <v>9.0753592024240048E-2</v>
      </c>
      <c r="BN118" s="204">
        <f t="shared" si="152"/>
        <v>5.4269392663860494E-2</v>
      </c>
      <c r="BO118" s="205">
        <f t="shared" si="152"/>
        <v>7.4687270051508464E-2</v>
      </c>
      <c r="BP118" s="206">
        <f t="shared" si="152"/>
        <v>7.1426116247894689E-2</v>
      </c>
      <c r="BQ118" s="207">
        <f t="shared" si="152"/>
        <v>9.1082453338418634E-2</v>
      </c>
      <c r="BR118" s="204">
        <f t="shared" si="152"/>
        <v>7.2624870312731585E-2</v>
      </c>
      <c r="BS118" s="205">
        <f t="shared" si="152"/>
        <v>2.8172405490007223E-2</v>
      </c>
      <c r="BT118" s="206">
        <f t="shared" si="152"/>
        <v>9.1185910624639946E-2</v>
      </c>
      <c r="BU118" s="204">
        <f t="shared" si="152"/>
        <v>4.610542182027752E-2</v>
      </c>
      <c r="BV118" s="208">
        <f t="shared" si="152"/>
        <v>7.5141075141075139E-2</v>
      </c>
      <c r="BW118" s="209">
        <f t="shared" si="152"/>
        <v>6.125141349415756E-2</v>
      </c>
      <c r="BX118" s="204">
        <f t="shared" si="152"/>
        <v>6.8155750075460306E-2</v>
      </c>
      <c r="BY118" s="205">
        <f t="shared" si="152"/>
        <v>7.9634966378482233E-2</v>
      </c>
      <c r="BZ118" s="206">
        <f t="shared" si="152"/>
        <v>6.3210550250113684E-2</v>
      </c>
      <c r="CA118" s="207">
        <f t="shared" si="152"/>
        <v>8.2853434990672395E-2</v>
      </c>
      <c r="CB118" s="204">
        <f t="shared" si="152"/>
        <v>9.5713510580575145E-2</v>
      </c>
      <c r="CC118" s="205">
        <f t="shared" si="152"/>
        <v>3.4316922073687646E-2</v>
      </c>
      <c r="CD118" s="206">
        <f t="shared" si="152"/>
        <v>9.7950819672131151E-2</v>
      </c>
      <c r="CE118" s="207">
        <f t="shared" si="152"/>
        <v>5.4929302143741449E-2</v>
      </c>
      <c r="CF118" s="204">
        <f t="shared" si="152"/>
        <v>8.9040812098611977E-2</v>
      </c>
      <c r="CG118" s="205">
        <f t="shared" si="152"/>
        <v>5.1289870098188695E-2</v>
      </c>
      <c r="CH118" s="206">
        <f t="shared" si="152"/>
        <v>5.8241326939813313E-2</v>
      </c>
      <c r="CI118" s="204">
        <f t="shared" si="152"/>
        <v>9.3359631821170283E-2</v>
      </c>
      <c r="CJ118" s="210">
        <f t="shared" si="152"/>
        <v>6.6951854023156968E-2</v>
      </c>
      <c r="CK118" s="211">
        <f t="shared" si="152"/>
        <v>7.8012123733033192E-2</v>
      </c>
    </row>
    <row r="119" spans="1:89" x14ac:dyDescent="0.2">
      <c r="A119" s="212" t="s">
        <v>38</v>
      </c>
      <c r="B119" s="238">
        <v>2595</v>
      </c>
      <c r="C119" s="214">
        <v>3595</v>
      </c>
      <c r="D119" s="215">
        <v>939</v>
      </c>
      <c r="E119" s="216">
        <v>1614</v>
      </c>
      <c r="F119" s="213">
        <v>497</v>
      </c>
      <c r="G119" s="217">
        <v>473</v>
      </c>
      <c r="H119" s="215">
        <v>1618</v>
      </c>
      <c r="I119" s="216">
        <v>3472</v>
      </c>
      <c r="J119" s="213">
        <v>281</v>
      </c>
      <c r="K119" s="214">
        <v>216</v>
      </c>
      <c r="L119" s="215">
        <v>784</v>
      </c>
      <c r="M119" s="213">
        <v>875</v>
      </c>
      <c r="N119" s="218">
        <v>1563</v>
      </c>
      <c r="O119" s="239">
        <v>2185</v>
      </c>
      <c r="P119" s="213">
        <v>966</v>
      </c>
      <c r="Q119" s="214">
        <v>1598</v>
      </c>
      <c r="R119" s="215">
        <v>1024</v>
      </c>
      <c r="S119" s="216">
        <v>1487</v>
      </c>
      <c r="T119" s="213">
        <v>618</v>
      </c>
      <c r="U119" s="217">
        <v>473</v>
      </c>
      <c r="V119" s="215">
        <v>2501</v>
      </c>
      <c r="W119" s="240">
        <v>1529</v>
      </c>
      <c r="X119" s="213">
        <v>1524</v>
      </c>
      <c r="Y119" s="217">
        <v>806</v>
      </c>
      <c r="Z119" s="215">
        <v>2831</v>
      </c>
      <c r="AA119" s="213">
        <v>3350</v>
      </c>
      <c r="AB119" s="220">
        <f t="shared" si="135"/>
        <v>17741</v>
      </c>
      <c r="AC119" s="221">
        <f t="shared" si="130"/>
        <v>21673</v>
      </c>
      <c r="BI119" s="212" t="s">
        <v>38</v>
      </c>
      <c r="BJ119" s="204">
        <f t="shared" ref="BJ119:CK119" si="153">B119/B126</f>
        <v>4.3165108619714558E-2</v>
      </c>
      <c r="BK119" s="205">
        <f t="shared" si="153"/>
        <v>0.10306470571371233</v>
      </c>
      <c r="BL119" s="206">
        <f t="shared" si="153"/>
        <v>3.8723246319435856E-2</v>
      </c>
      <c r="BM119" s="207">
        <f t="shared" si="153"/>
        <v>7.8877920046916239E-2</v>
      </c>
      <c r="BN119" s="204">
        <f t="shared" si="153"/>
        <v>3.7357185808779315E-2</v>
      </c>
      <c r="BO119" s="205">
        <f t="shared" si="153"/>
        <v>5.8008339465293109E-2</v>
      </c>
      <c r="BP119" s="206">
        <f t="shared" si="153"/>
        <v>5.561475268965043E-2</v>
      </c>
      <c r="BQ119" s="207">
        <f t="shared" si="153"/>
        <v>8.2763223761054563E-2</v>
      </c>
      <c r="BR119" s="204">
        <f t="shared" si="153"/>
        <v>4.1648139914035869E-2</v>
      </c>
      <c r="BS119" s="205">
        <f t="shared" si="153"/>
        <v>2.6005297375391284E-2</v>
      </c>
      <c r="BT119" s="206">
        <f t="shared" si="153"/>
        <v>6.4521438564727182E-2</v>
      </c>
      <c r="BU119" s="204">
        <f t="shared" si="153"/>
        <v>3.8790619319945027E-2</v>
      </c>
      <c r="BV119" s="208">
        <f t="shared" si="153"/>
        <v>5.8026433026433025E-2</v>
      </c>
      <c r="BW119" s="209">
        <f t="shared" si="153"/>
        <v>5.8828280652630446E-2</v>
      </c>
      <c r="BX119" s="204">
        <f t="shared" si="153"/>
        <v>5.8315725928161789E-2</v>
      </c>
      <c r="BY119" s="205">
        <f t="shared" si="153"/>
        <v>7.6753121998078766E-2</v>
      </c>
      <c r="BZ119" s="206">
        <f t="shared" si="153"/>
        <v>4.6566621191450656E-2</v>
      </c>
      <c r="CA119" s="207">
        <f t="shared" si="153"/>
        <v>6.030497201719523E-2</v>
      </c>
      <c r="CB119" s="204">
        <f t="shared" si="153"/>
        <v>6.7064568638090072E-2</v>
      </c>
      <c r="CC119" s="205">
        <f t="shared" si="153"/>
        <v>3.8555591783501791E-2</v>
      </c>
      <c r="CD119" s="206">
        <f t="shared" si="153"/>
        <v>0.10249999999999999</v>
      </c>
      <c r="CE119" s="207">
        <f t="shared" si="153"/>
        <v>4.981429595360657E-2</v>
      </c>
      <c r="CF119" s="204">
        <f t="shared" si="153"/>
        <v>6.3144810441267865E-2</v>
      </c>
      <c r="CG119" s="205">
        <f t="shared" si="153"/>
        <v>4.915533329267549E-2</v>
      </c>
      <c r="CH119" s="206">
        <f t="shared" si="153"/>
        <v>4.830975580621491E-2</v>
      </c>
      <c r="CI119" s="204">
        <f t="shared" si="153"/>
        <v>6.8828073635765943E-2</v>
      </c>
      <c r="CJ119" s="210">
        <f t="shared" si="153"/>
        <v>5.4170330744051982E-2</v>
      </c>
      <c r="CK119" s="211">
        <f t="shared" si="153"/>
        <v>6.6285990420905175E-2</v>
      </c>
    </row>
    <row r="120" spans="1:89" x14ac:dyDescent="0.2">
      <c r="A120" s="202" t="s">
        <v>39</v>
      </c>
      <c r="B120" s="235">
        <v>459</v>
      </c>
      <c r="C120" s="223">
        <v>1860</v>
      </c>
      <c r="D120" s="224">
        <v>232</v>
      </c>
      <c r="E120" s="225">
        <v>1201</v>
      </c>
      <c r="F120" s="222">
        <v>118</v>
      </c>
      <c r="G120" s="226">
        <v>385</v>
      </c>
      <c r="H120" s="224">
        <v>576</v>
      </c>
      <c r="I120" s="225">
        <v>2344</v>
      </c>
      <c r="J120" s="222">
        <v>171</v>
      </c>
      <c r="K120" s="223">
        <v>114</v>
      </c>
      <c r="L120" s="224">
        <v>369</v>
      </c>
      <c r="M120" s="222">
        <v>540</v>
      </c>
      <c r="N120" s="227">
        <v>960</v>
      </c>
      <c r="O120" s="236">
        <v>1297</v>
      </c>
      <c r="P120" s="222">
        <v>630</v>
      </c>
      <c r="Q120" s="223">
        <v>1063</v>
      </c>
      <c r="R120" s="224">
        <v>759</v>
      </c>
      <c r="S120" s="225">
        <v>1065</v>
      </c>
      <c r="T120" s="222">
        <v>431</v>
      </c>
      <c r="U120" s="226">
        <v>322</v>
      </c>
      <c r="V120" s="224">
        <v>2149</v>
      </c>
      <c r="W120" s="237">
        <v>1044</v>
      </c>
      <c r="X120" s="222">
        <v>1112</v>
      </c>
      <c r="Y120" s="226">
        <v>695</v>
      </c>
      <c r="Z120" s="224">
        <v>1813</v>
      </c>
      <c r="AA120" s="222">
        <v>2697</v>
      </c>
      <c r="AB120" s="220">
        <f t="shared" si="135"/>
        <v>9779</v>
      </c>
      <c r="AC120" s="221">
        <f t="shared" si="130"/>
        <v>14627</v>
      </c>
      <c r="BI120" s="202" t="s">
        <v>39</v>
      </c>
      <c r="BJ120" s="204">
        <f t="shared" ref="BJ120:CK120" si="154">B120/B126</f>
        <v>7.6349845304235003E-3</v>
      </c>
      <c r="BK120" s="205">
        <f t="shared" si="154"/>
        <v>5.3324159284424189E-2</v>
      </c>
      <c r="BL120" s="206">
        <f t="shared" si="154"/>
        <v>9.5674048414367604E-3</v>
      </c>
      <c r="BM120" s="207">
        <f t="shared" si="154"/>
        <v>5.8694164793275341E-2</v>
      </c>
      <c r="BN120" s="204">
        <f t="shared" si="154"/>
        <v>8.8695129284425741E-3</v>
      </c>
      <c r="BO120" s="205">
        <f t="shared" si="154"/>
        <v>4.7216090262447878E-2</v>
      </c>
      <c r="BP120" s="206">
        <f t="shared" si="154"/>
        <v>1.9798576977279759E-2</v>
      </c>
      <c r="BQ120" s="207">
        <f t="shared" si="154"/>
        <v>5.5874710972324854E-2</v>
      </c>
      <c r="BR120" s="204">
        <f t="shared" si="154"/>
        <v>2.5344597598932858E-2</v>
      </c>
      <c r="BS120" s="205">
        <f t="shared" si="154"/>
        <v>1.3725018059234288E-2</v>
      </c>
      <c r="BT120" s="206">
        <f t="shared" si="154"/>
        <v>3.0367870957122872E-2</v>
      </c>
      <c r="BU120" s="204">
        <f t="shared" si="154"/>
        <v>2.3939353637451789E-2</v>
      </c>
      <c r="BV120" s="208">
        <f t="shared" si="154"/>
        <v>3.5640035640035643E-2</v>
      </c>
      <c r="BW120" s="209">
        <f t="shared" si="154"/>
        <v>3.4920036616229604E-2</v>
      </c>
      <c r="BX120" s="204">
        <f t="shared" si="154"/>
        <v>3.8031995170540296E-2</v>
      </c>
      <c r="BY120" s="205">
        <f t="shared" si="154"/>
        <v>5.10566762728146E-2</v>
      </c>
      <c r="BZ120" s="206">
        <f t="shared" si="154"/>
        <v>3.4515688949522512E-2</v>
      </c>
      <c r="CA120" s="207">
        <f t="shared" si="154"/>
        <v>4.3190850839484145E-2</v>
      </c>
      <c r="CB120" s="204">
        <f t="shared" si="154"/>
        <v>4.6771568095496471E-2</v>
      </c>
      <c r="CC120" s="205">
        <f t="shared" si="154"/>
        <v>2.6247147049233779E-2</v>
      </c>
      <c r="CD120" s="206">
        <f t="shared" si="154"/>
        <v>8.8073770491803274E-2</v>
      </c>
      <c r="CE120" s="207">
        <f t="shared" si="154"/>
        <v>3.401316218153385E-2</v>
      </c>
      <c r="CF120" s="204">
        <f t="shared" si="154"/>
        <v>4.6074166148746633E-2</v>
      </c>
      <c r="CG120" s="205">
        <f t="shared" si="154"/>
        <v>4.2385802280905042E-2</v>
      </c>
      <c r="CH120" s="206">
        <f t="shared" si="154"/>
        <v>3.0938038600023889E-2</v>
      </c>
      <c r="CI120" s="204">
        <f t="shared" si="154"/>
        <v>5.5411735700197237E-2</v>
      </c>
      <c r="CJ120" s="210">
        <f t="shared" si="154"/>
        <v>2.9859177292491084E-2</v>
      </c>
      <c r="CK120" s="211">
        <f t="shared" si="154"/>
        <v>4.4736085538992297E-2</v>
      </c>
    </row>
    <row r="121" spans="1:89" x14ac:dyDescent="0.2">
      <c r="A121" s="212" t="s">
        <v>40</v>
      </c>
      <c r="B121" s="238">
        <v>0</v>
      </c>
      <c r="C121" s="214">
        <v>1431</v>
      </c>
      <c r="D121" s="215">
        <v>3</v>
      </c>
      <c r="E121" s="216">
        <v>572</v>
      </c>
      <c r="F121" s="213">
        <v>11</v>
      </c>
      <c r="G121" s="217">
        <v>159</v>
      </c>
      <c r="H121" s="215">
        <v>18</v>
      </c>
      <c r="I121" s="216">
        <v>1054</v>
      </c>
      <c r="J121" s="213">
        <v>13</v>
      </c>
      <c r="K121" s="214">
        <v>43</v>
      </c>
      <c r="L121" s="215">
        <v>63</v>
      </c>
      <c r="M121" s="213">
        <v>86</v>
      </c>
      <c r="N121" s="218">
        <v>107</v>
      </c>
      <c r="O121" s="239">
        <v>215</v>
      </c>
      <c r="P121" s="213">
        <v>137</v>
      </c>
      <c r="Q121" s="214">
        <v>118</v>
      </c>
      <c r="R121" s="215">
        <v>68</v>
      </c>
      <c r="S121" s="216">
        <v>75</v>
      </c>
      <c r="T121" s="213">
        <v>26</v>
      </c>
      <c r="U121" s="217">
        <v>7</v>
      </c>
      <c r="V121" s="215">
        <v>52</v>
      </c>
      <c r="W121" s="240">
        <v>11</v>
      </c>
      <c r="X121" s="213">
        <v>75</v>
      </c>
      <c r="Y121" s="217">
        <v>14</v>
      </c>
      <c r="Z121" s="215">
        <v>0</v>
      </c>
      <c r="AA121" s="213">
        <v>0</v>
      </c>
      <c r="AB121" s="220">
        <f t="shared" si="135"/>
        <v>573</v>
      </c>
      <c r="AC121" s="221">
        <f t="shared" si="130"/>
        <v>3785</v>
      </c>
      <c r="BI121" s="212" t="s">
        <v>40</v>
      </c>
      <c r="BJ121" s="204">
        <f t="shared" ref="BJ121:CK121" si="155">B121/B126</f>
        <v>0</v>
      </c>
      <c r="BK121" s="205">
        <f t="shared" si="155"/>
        <v>4.1025199965597316E-2</v>
      </c>
      <c r="BL121" s="206">
        <f t="shared" si="155"/>
        <v>1.2371644191513053E-4</v>
      </c>
      <c r="BM121" s="207">
        <f t="shared" si="155"/>
        <v>2.795425667090216E-2</v>
      </c>
      <c r="BN121" s="204">
        <f t="shared" si="155"/>
        <v>8.2681900180396877E-4</v>
      </c>
      <c r="BO121" s="205">
        <f t="shared" si="155"/>
        <v>1.9499632082413541E-2</v>
      </c>
      <c r="BP121" s="206">
        <f t="shared" si="155"/>
        <v>6.1870553053999246E-4</v>
      </c>
      <c r="BQ121" s="207">
        <f t="shared" si="155"/>
        <v>2.5124550070320134E-2</v>
      </c>
      <c r="BR121" s="204">
        <f t="shared" si="155"/>
        <v>1.9267822736030828E-3</v>
      </c>
      <c r="BS121" s="205">
        <f t="shared" si="155"/>
        <v>5.1769804960269681E-3</v>
      </c>
      <c r="BT121" s="206">
        <f t="shared" si="155"/>
        <v>5.1847584560941488E-3</v>
      </c>
      <c r="BU121" s="204">
        <f t="shared" si="155"/>
        <v>3.8125637274460254E-3</v>
      </c>
      <c r="BV121" s="208">
        <f t="shared" si="155"/>
        <v>3.972378972378972E-3</v>
      </c>
      <c r="BW121" s="209">
        <f t="shared" si="155"/>
        <v>5.7885951214258794E-3</v>
      </c>
      <c r="BX121" s="204">
        <f t="shared" si="155"/>
        <v>8.2704497434349534E-3</v>
      </c>
      <c r="BY121" s="205">
        <f t="shared" si="155"/>
        <v>5.6676272814601344E-3</v>
      </c>
      <c r="BZ121" s="206">
        <f t="shared" si="155"/>
        <v>3.0923146884947704E-3</v>
      </c>
      <c r="CA121" s="207">
        <f t="shared" si="155"/>
        <v>3.0416092140481792E-3</v>
      </c>
      <c r="CB121" s="204">
        <f t="shared" si="155"/>
        <v>2.8214867064568637E-3</v>
      </c>
      <c r="CC121" s="205">
        <f t="shared" si="155"/>
        <v>5.7059015324421262E-4</v>
      </c>
      <c r="CD121" s="206">
        <f t="shared" si="155"/>
        <v>2.1311475409836068E-3</v>
      </c>
      <c r="CE121" s="207">
        <f t="shared" si="155"/>
        <v>3.5837622988206161E-4</v>
      </c>
      <c r="CF121" s="204">
        <f t="shared" si="155"/>
        <v>3.1075201988812928E-3</v>
      </c>
      <c r="CG121" s="205">
        <f t="shared" si="155"/>
        <v>8.5381472220528141E-4</v>
      </c>
      <c r="CH121" s="206">
        <f t="shared" si="155"/>
        <v>0</v>
      </c>
      <c r="CI121" s="204">
        <f t="shared" si="155"/>
        <v>0</v>
      </c>
      <c r="CJ121" s="210">
        <f t="shared" si="155"/>
        <v>1.7495969514876154E-3</v>
      </c>
      <c r="CK121" s="211">
        <f t="shared" si="155"/>
        <v>1.1576268801879118E-2</v>
      </c>
    </row>
    <row r="122" spans="1:89" x14ac:dyDescent="0.2">
      <c r="A122" s="202" t="s">
        <v>41</v>
      </c>
      <c r="B122" s="235">
        <v>0</v>
      </c>
      <c r="C122" s="223">
        <v>0</v>
      </c>
      <c r="D122" s="224">
        <v>0</v>
      </c>
      <c r="E122" s="225">
        <v>0</v>
      </c>
      <c r="F122" s="222">
        <v>0</v>
      </c>
      <c r="G122" s="226">
        <v>0</v>
      </c>
      <c r="H122" s="224">
        <v>0</v>
      </c>
      <c r="I122" s="225">
        <v>0</v>
      </c>
      <c r="J122" s="222">
        <v>0</v>
      </c>
      <c r="K122" s="226">
        <v>0</v>
      </c>
      <c r="L122" s="224">
        <v>0</v>
      </c>
      <c r="M122" s="222">
        <v>0</v>
      </c>
      <c r="N122" s="227">
        <v>0</v>
      </c>
      <c r="O122" s="236">
        <v>0</v>
      </c>
      <c r="P122" s="222">
        <v>0</v>
      </c>
      <c r="Q122" s="226">
        <v>0</v>
      </c>
      <c r="R122" s="224">
        <v>0</v>
      </c>
      <c r="S122" s="225">
        <v>0</v>
      </c>
      <c r="T122" s="222">
        <v>0</v>
      </c>
      <c r="U122" s="226">
        <v>0</v>
      </c>
      <c r="V122" s="224">
        <v>0</v>
      </c>
      <c r="W122" s="225">
        <v>0</v>
      </c>
      <c r="X122" s="222">
        <v>0</v>
      </c>
      <c r="Y122" s="226">
        <v>0</v>
      </c>
      <c r="Z122" s="224">
        <v>0</v>
      </c>
      <c r="AA122" s="222">
        <v>0</v>
      </c>
      <c r="AB122" s="220">
        <f t="shared" si="135"/>
        <v>0</v>
      </c>
      <c r="AC122" s="221">
        <f t="shared" si="130"/>
        <v>0</v>
      </c>
      <c r="BI122" s="202" t="s">
        <v>41</v>
      </c>
      <c r="BJ122" s="204">
        <f t="shared" ref="BJ122:CK122" si="156">B122/B126</f>
        <v>0</v>
      </c>
      <c r="BK122" s="205">
        <f t="shared" si="156"/>
        <v>0</v>
      </c>
      <c r="BL122" s="206">
        <f t="shared" si="156"/>
        <v>0</v>
      </c>
      <c r="BM122" s="207">
        <f t="shared" si="156"/>
        <v>0</v>
      </c>
      <c r="BN122" s="204">
        <f t="shared" si="156"/>
        <v>0</v>
      </c>
      <c r="BO122" s="205">
        <f t="shared" si="156"/>
        <v>0</v>
      </c>
      <c r="BP122" s="206">
        <f t="shared" si="156"/>
        <v>0</v>
      </c>
      <c r="BQ122" s="207">
        <f t="shared" si="156"/>
        <v>0</v>
      </c>
      <c r="BR122" s="204">
        <f t="shared" si="156"/>
        <v>0</v>
      </c>
      <c r="BS122" s="205">
        <f t="shared" si="156"/>
        <v>0</v>
      </c>
      <c r="BT122" s="206">
        <f t="shared" si="156"/>
        <v>0</v>
      </c>
      <c r="BU122" s="204">
        <f t="shared" si="156"/>
        <v>0</v>
      </c>
      <c r="BV122" s="208">
        <f t="shared" si="156"/>
        <v>0</v>
      </c>
      <c r="BW122" s="209">
        <f t="shared" si="156"/>
        <v>0</v>
      </c>
      <c r="BX122" s="204">
        <f t="shared" si="156"/>
        <v>0</v>
      </c>
      <c r="BY122" s="205">
        <f t="shared" si="156"/>
        <v>0</v>
      </c>
      <c r="BZ122" s="206">
        <f t="shared" si="156"/>
        <v>0</v>
      </c>
      <c r="CA122" s="207">
        <f t="shared" si="156"/>
        <v>0</v>
      </c>
      <c r="CB122" s="204">
        <f t="shared" si="156"/>
        <v>0</v>
      </c>
      <c r="CC122" s="205">
        <f t="shared" si="156"/>
        <v>0</v>
      </c>
      <c r="CD122" s="206">
        <f t="shared" si="156"/>
        <v>0</v>
      </c>
      <c r="CE122" s="207">
        <f t="shared" si="156"/>
        <v>0</v>
      </c>
      <c r="CF122" s="204">
        <f t="shared" si="156"/>
        <v>0</v>
      </c>
      <c r="CG122" s="205">
        <f t="shared" si="156"/>
        <v>0</v>
      </c>
      <c r="CH122" s="206">
        <f t="shared" si="156"/>
        <v>0</v>
      </c>
      <c r="CI122" s="204">
        <f t="shared" si="156"/>
        <v>0</v>
      </c>
      <c r="CJ122" s="210">
        <f t="shared" si="156"/>
        <v>0</v>
      </c>
      <c r="CK122" s="211">
        <f t="shared" si="156"/>
        <v>0</v>
      </c>
    </row>
    <row r="123" spans="1:89" x14ac:dyDescent="0.2">
      <c r="A123" s="212" t="s">
        <v>42</v>
      </c>
      <c r="B123" s="238"/>
      <c r="C123" s="214"/>
      <c r="D123" s="215"/>
      <c r="E123" s="216"/>
      <c r="F123" s="213"/>
      <c r="G123" s="217"/>
      <c r="H123" s="215"/>
      <c r="I123" s="216"/>
      <c r="J123" s="213"/>
      <c r="K123" s="217"/>
      <c r="L123" s="215"/>
      <c r="M123" s="213"/>
      <c r="N123" s="218"/>
      <c r="O123" s="219"/>
      <c r="P123" s="213"/>
      <c r="Q123" s="217"/>
      <c r="R123" s="215"/>
      <c r="S123" s="216"/>
      <c r="T123" s="213"/>
      <c r="U123" s="217"/>
      <c r="V123" s="215"/>
      <c r="W123" s="216"/>
      <c r="X123" s="213"/>
      <c r="Y123" s="217"/>
      <c r="Z123" s="215"/>
      <c r="AA123" s="213"/>
      <c r="AB123" s="220"/>
      <c r="AC123" s="221">
        <f t="shared" si="130"/>
        <v>0</v>
      </c>
      <c r="BI123" s="212" t="s">
        <v>42</v>
      </c>
      <c r="BJ123" s="204">
        <f t="shared" ref="BJ123:CK123" si="157">B123/B126</f>
        <v>0</v>
      </c>
      <c r="BK123" s="205">
        <f t="shared" si="157"/>
        <v>0</v>
      </c>
      <c r="BL123" s="206">
        <f t="shared" si="157"/>
        <v>0</v>
      </c>
      <c r="BM123" s="207">
        <f t="shared" si="157"/>
        <v>0</v>
      </c>
      <c r="BN123" s="204">
        <f t="shared" si="157"/>
        <v>0</v>
      </c>
      <c r="BO123" s="205">
        <f t="shared" si="157"/>
        <v>0</v>
      </c>
      <c r="BP123" s="206">
        <f t="shared" si="157"/>
        <v>0</v>
      </c>
      <c r="BQ123" s="207">
        <f t="shared" si="157"/>
        <v>0</v>
      </c>
      <c r="BR123" s="204">
        <f t="shared" si="157"/>
        <v>0</v>
      </c>
      <c r="BS123" s="205">
        <f t="shared" si="157"/>
        <v>0</v>
      </c>
      <c r="BT123" s="206">
        <f t="shared" si="157"/>
        <v>0</v>
      </c>
      <c r="BU123" s="204">
        <f t="shared" si="157"/>
        <v>0</v>
      </c>
      <c r="BV123" s="208">
        <f t="shared" si="157"/>
        <v>0</v>
      </c>
      <c r="BW123" s="209">
        <f t="shared" si="157"/>
        <v>0</v>
      </c>
      <c r="BX123" s="204">
        <f t="shared" si="157"/>
        <v>0</v>
      </c>
      <c r="BY123" s="205">
        <f t="shared" si="157"/>
        <v>0</v>
      </c>
      <c r="BZ123" s="206">
        <f t="shared" si="157"/>
        <v>0</v>
      </c>
      <c r="CA123" s="207">
        <f t="shared" si="157"/>
        <v>0</v>
      </c>
      <c r="CB123" s="204">
        <f t="shared" si="157"/>
        <v>0</v>
      </c>
      <c r="CC123" s="205">
        <f t="shared" si="157"/>
        <v>0</v>
      </c>
      <c r="CD123" s="206">
        <f t="shared" si="157"/>
        <v>0</v>
      </c>
      <c r="CE123" s="207">
        <f t="shared" si="157"/>
        <v>0</v>
      </c>
      <c r="CF123" s="204">
        <f t="shared" si="157"/>
        <v>0</v>
      </c>
      <c r="CG123" s="205">
        <f t="shared" si="157"/>
        <v>0</v>
      </c>
      <c r="CH123" s="206">
        <f t="shared" si="157"/>
        <v>0</v>
      </c>
      <c r="CI123" s="204">
        <f t="shared" si="157"/>
        <v>0</v>
      </c>
      <c r="CJ123" s="210">
        <f t="shared" si="157"/>
        <v>0</v>
      </c>
      <c r="CK123" s="211">
        <f t="shared" si="157"/>
        <v>0</v>
      </c>
    </row>
    <row r="124" spans="1:89" x14ac:dyDescent="0.2">
      <c r="A124" s="202" t="s">
        <v>43</v>
      </c>
      <c r="B124" s="235"/>
      <c r="C124" s="223"/>
      <c r="D124" s="224"/>
      <c r="E124" s="225"/>
      <c r="F124" s="222"/>
      <c r="G124" s="226"/>
      <c r="H124" s="224"/>
      <c r="I124" s="225"/>
      <c r="J124" s="222"/>
      <c r="K124" s="226"/>
      <c r="L124" s="224"/>
      <c r="M124" s="222"/>
      <c r="N124" s="227"/>
      <c r="O124" s="228"/>
      <c r="P124" s="222"/>
      <c r="Q124" s="226"/>
      <c r="R124" s="224"/>
      <c r="S124" s="225"/>
      <c r="T124" s="222"/>
      <c r="U124" s="226"/>
      <c r="V124" s="224"/>
      <c r="W124" s="225"/>
      <c r="X124" s="222"/>
      <c r="Y124" s="226"/>
      <c r="Z124" s="224"/>
      <c r="AA124" s="222"/>
      <c r="AB124" s="220"/>
      <c r="AC124" s="221"/>
      <c r="BI124" s="202" t="s">
        <v>43</v>
      </c>
      <c r="BJ124" s="204">
        <f t="shared" ref="BJ124:CK124" si="158">B124/B126</f>
        <v>0</v>
      </c>
      <c r="BK124" s="205">
        <f t="shared" si="158"/>
        <v>0</v>
      </c>
      <c r="BL124" s="206">
        <f t="shared" si="158"/>
        <v>0</v>
      </c>
      <c r="BM124" s="207">
        <f t="shared" si="158"/>
        <v>0</v>
      </c>
      <c r="BN124" s="204">
        <f t="shared" si="158"/>
        <v>0</v>
      </c>
      <c r="BO124" s="205">
        <f t="shared" si="158"/>
        <v>0</v>
      </c>
      <c r="BP124" s="206">
        <f t="shared" si="158"/>
        <v>0</v>
      </c>
      <c r="BQ124" s="207">
        <f t="shared" si="158"/>
        <v>0</v>
      </c>
      <c r="BR124" s="204">
        <f t="shared" si="158"/>
        <v>0</v>
      </c>
      <c r="BS124" s="205">
        <f t="shared" si="158"/>
        <v>0</v>
      </c>
      <c r="BT124" s="206">
        <f t="shared" si="158"/>
        <v>0</v>
      </c>
      <c r="BU124" s="204">
        <f t="shared" si="158"/>
        <v>0</v>
      </c>
      <c r="BV124" s="208">
        <f t="shared" si="158"/>
        <v>0</v>
      </c>
      <c r="BW124" s="209">
        <f t="shared" si="158"/>
        <v>0</v>
      </c>
      <c r="BX124" s="204">
        <f t="shared" si="158"/>
        <v>0</v>
      </c>
      <c r="BY124" s="205">
        <f t="shared" si="158"/>
        <v>0</v>
      </c>
      <c r="BZ124" s="206">
        <f t="shared" si="158"/>
        <v>0</v>
      </c>
      <c r="CA124" s="207">
        <f t="shared" si="158"/>
        <v>0</v>
      </c>
      <c r="CB124" s="204">
        <f t="shared" si="158"/>
        <v>0</v>
      </c>
      <c r="CC124" s="205">
        <f t="shared" si="158"/>
        <v>0</v>
      </c>
      <c r="CD124" s="206">
        <f t="shared" si="158"/>
        <v>0</v>
      </c>
      <c r="CE124" s="207">
        <f t="shared" si="158"/>
        <v>0</v>
      </c>
      <c r="CF124" s="204">
        <f t="shared" si="158"/>
        <v>0</v>
      </c>
      <c r="CG124" s="205">
        <f t="shared" si="158"/>
        <v>0</v>
      </c>
      <c r="CH124" s="206">
        <f t="shared" si="158"/>
        <v>0</v>
      </c>
      <c r="CI124" s="204">
        <f t="shared" si="158"/>
        <v>0</v>
      </c>
      <c r="CJ124" s="210">
        <f t="shared" si="158"/>
        <v>0</v>
      </c>
      <c r="CK124" s="211">
        <f t="shared" si="158"/>
        <v>0</v>
      </c>
    </row>
    <row r="125" spans="1:89" ht="13.5" thickBot="1" x14ac:dyDescent="0.25">
      <c r="A125" s="212" t="s">
        <v>44</v>
      </c>
      <c r="B125" s="238"/>
      <c r="C125" s="214"/>
      <c r="D125" s="215"/>
      <c r="E125" s="216"/>
      <c r="F125" s="213"/>
      <c r="G125" s="217"/>
      <c r="H125" s="215"/>
      <c r="I125" s="216"/>
      <c r="J125" s="213"/>
      <c r="K125" s="217"/>
      <c r="L125" s="215"/>
      <c r="M125" s="213"/>
      <c r="N125" s="218"/>
      <c r="O125" s="219"/>
      <c r="P125" s="213"/>
      <c r="Q125" s="217"/>
      <c r="R125" s="215"/>
      <c r="S125" s="216"/>
      <c r="T125" s="213"/>
      <c r="U125" s="217"/>
      <c r="V125" s="215"/>
      <c r="W125" s="216"/>
      <c r="X125" s="213"/>
      <c r="Y125" s="217"/>
      <c r="Z125" s="215"/>
      <c r="AA125" s="213"/>
      <c r="AB125" s="220"/>
      <c r="AC125" s="221"/>
      <c r="BI125" s="212" t="s">
        <v>44</v>
      </c>
      <c r="BJ125" s="204">
        <f t="shared" ref="BJ125:CK125" si="159">B125/B126</f>
        <v>0</v>
      </c>
      <c r="BK125" s="205">
        <f t="shared" si="159"/>
        <v>0</v>
      </c>
      <c r="BL125" s="206">
        <f t="shared" si="159"/>
        <v>0</v>
      </c>
      <c r="BM125" s="207">
        <f t="shared" si="159"/>
        <v>0</v>
      </c>
      <c r="BN125" s="204">
        <f t="shared" si="159"/>
        <v>0</v>
      </c>
      <c r="BO125" s="205">
        <f t="shared" si="159"/>
        <v>0</v>
      </c>
      <c r="BP125" s="206">
        <f t="shared" si="159"/>
        <v>0</v>
      </c>
      <c r="BQ125" s="207">
        <f t="shared" si="159"/>
        <v>0</v>
      </c>
      <c r="BR125" s="204">
        <f t="shared" si="159"/>
        <v>0</v>
      </c>
      <c r="BS125" s="205">
        <f t="shared" si="159"/>
        <v>0</v>
      </c>
      <c r="BT125" s="206">
        <f t="shared" si="159"/>
        <v>0</v>
      </c>
      <c r="BU125" s="204">
        <f t="shared" si="159"/>
        <v>0</v>
      </c>
      <c r="BV125" s="208">
        <f t="shared" si="159"/>
        <v>0</v>
      </c>
      <c r="BW125" s="209">
        <f t="shared" si="159"/>
        <v>0</v>
      </c>
      <c r="BX125" s="204">
        <f t="shared" si="159"/>
        <v>0</v>
      </c>
      <c r="BY125" s="205">
        <f t="shared" si="159"/>
        <v>0</v>
      </c>
      <c r="BZ125" s="206">
        <f t="shared" si="159"/>
        <v>0</v>
      </c>
      <c r="CA125" s="207">
        <f t="shared" si="159"/>
        <v>0</v>
      </c>
      <c r="CB125" s="204">
        <f t="shared" si="159"/>
        <v>0</v>
      </c>
      <c r="CC125" s="205">
        <f t="shared" si="159"/>
        <v>0</v>
      </c>
      <c r="CD125" s="206">
        <f t="shared" si="159"/>
        <v>0</v>
      </c>
      <c r="CE125" s="207">
        <f t="shared" si="159"/>
        <v>0</v>
      </c>
      <c r="CF125" s="204">
        <f t="shared" si="159"/>
        <v>0</v>
      </c>
      <c r="CG125" s="205">
        <f t="shared" si="159"/>
        <v>0</v>
      </c>
      <c r="CH125" s="206">
        <f t="shared" si="159"/>
        <v>0</v>
      </c>
      <c r="CI125" s="204">
        <f t="shared" si="159"/>
        <v>0</v>
      </c>
      <c r="CJ125" s="210">
        <f t="shared" si="159"/>
        <v>0</v>
      </c>
      <c r="CK125" s="211">
        <f t="shared" si="159"/>
        <v>0</v>
      </c>
    </row>
    <row r="126" spans="1:89" ht="14.25" thickTop="1" thickBot="1" x14ac:dyDescent="0.25">
      <c r="A126" s="229" t="s">
        <v>26</v>
      </c>
      <c r="B126" s="144">
        <f>SUM(B103:B125)</f>
        <v>60118</v>
      </c>
      <c r="C126" s="144">
        <f t="shared" ref="C126:AA126" si="160">SUM(C103:C125)</f>
        <v>34881</v>
      </c>
      <c r="D126" s="144">
        <f t="shared" si="160"/>
        <v>24249</v>
      </c>
      <c r="E126" s="144">
        <f t="shared" si="160"/>
        <v>20462</v>
      </c>
      <c r="F126" s="144">
        <f t="shared" si="160"/>
        <v>13304</v>
      </c>
      <c r="G126" s="144">
        <f t="shared" si="160"/>
        <v>8154</v>
      </c>
      <c r="H126" s="144">
        <f t="shared" si="160"/>
        <v>29093</v>
      </c>
      <c r="I126" s="144">
        <f t="shared" si="160"/>
        <v>41951</v>
      </c>
      <c r="J126" s="144">
        <f t="shared" si="160"/>
        <v>6747</v>
      </c>
      <c r="K126" s="144">
        <f t="shared" si="160"/>
        <v>8306</v>
      </c>
      <c r="L126" s="144">
        <f t="shared" si="160"/>
        <v>12151</v>
      </c>
      <c r="M126" s="144">
        <f t="shared" si="160"/>
        <v>22557</v>
      </c>
      <c r="N126" s="144">
        <f t="shared" si="160"/>
        <v>26936</v>
      </c>
      <c r="O126" s="144">
        <f t="shared" si="160"/>
        <v>37142</v>
      </c>
      <c r="P126" s="144">
        <f t="shared" si="160"/>
        <v>16565</v>
      </c>
      <c r="Q126" s="144">
        <f t="shared" si="160"/>
        <v>20820</v>
      </c>
      <c r="R126" s="144">
        <f t="shared" si="160"/>
        <v>21990</v>
      </c>
      <c r="S126" s="144">
        <f t="shared" si="160"/>
        <v>24658</v>
      </c>
      <c r="T126" s="144">
        <f t="shared" si="160"/>
        <v>9215</v>
      </c>
      <c r="U126" s="144">
        <f t="shared" si="160"/>
        <v>12268</v>
      </c>
      <c r="V126" s="144">
        <f t="shared" si="160"/>
        <v>24400</v>
      </c>
      <c r="W126" s="144">
        <f t="shared" si="160"/>
        <v>30694</v>
      </c>
      <c r="X126" s="144">
        <f t="shared" si="160"/>
        <v>24135</v>
      </c>
      <c r="Y126" s="144">
        <f t="shared" si="160"/>
        <v>16397</v>
      </c>
      <c r="Z126" s="144">
        <f t="shared" si="160"/>
        <v>58601</v>
      </c>
      <c r="AA126" s="144">
        <f t="shared" si="160"/>
        <v>48672</v>
      </c>
      <c r="AB126" s="232">
        <f>SUM(AB102:AB125)</f>
        <v>327504</v>
      </c>
      <c r="AC126" s="233">
        <f>SUM(AC102:AC125)</f>
        <v>326962</v>
      </c>
      <c r="BI126" s="229" t="s">
        <v>26</v>
      </c>
      <c r="BJ126" s="241">
        <f>SUM(BJ102:BJ125)</f>
        <v>1</v>
      </c>
      <c r="BK126" s="242">
        <f t="shared" ref="BK126:CK126" si="161">SUM(BK102:BK125)</f>
        <v>1</v>
      </c>
      <c r="BL126" s="241">
        <f t="shared" si="161"/>
        <v>1</v>
      </c>
      <c r="BM126" s="242">
        <f t="shared" si="161"/>
        <v>0.99999999999999989</v>
      </c>
      <c r="BN126" s="241">
        <f t="shared" si="161"/>
        <v>1</v>
      </c>
      <c r="BO126" s="242">
        <f t="shared" si="161"/>
        <v>1.0000000000000002</v>
      </c>
      <c r="BP126" s="241">
        <f t="shared" si="161"/>
        <v>1</v>
      </c>
      <c r="BQ126" s="242">
        <f t="shared" si="161"/>
        <v>1</v>
      </c>
      <c r="BR126" s="241">
        <f t="shared" si="161"/>
        <v>0.99999999999999989</v>
      </c>
      <c r="BS126" s="242">
        <f t="shared" si="161"/>
        <v>1</v>
      </c>
      <c r="BT126" s="241">
        <f t="shared" si="161"/>
        <v>1</v>
      </c>
      <c r="BU126" s="242">
        <f t="shared" si="161"/>
        <v>1.0000000000000002</v>
      </c>
      <c r="BV126" s="241">
        <f t="shared" si="161"/>
        <v>1</v>
      </c>
      <c r="BW126" s="242">
        <f t="shared" si="161"/>
        <v>1</v>
      </c>
      <c r="BX126" s="241">
        <f t="shared" si="161"/>
        <v>1</v>
      </c>
      <c r="BY126" s="242">
        <f t="shared" si="161"/>
        <v>0.99999999999999989</v>
      </c>
      <c r="BZ126" s="241">
        <f t="shared" si="161"/>
        <v>1</v>
      </c>
      <c r="CA126" s="242">
        <f t="shared" si="161"/>
        <v>1.0000000000000002</v>
      </c>
      <c r="CB126" s="241">
        <f t="shared" si="161"/>
        <v>1</v>
      </c>
      <c r="CC126" s="242">
        <f t="shared" si="161"/>
        <v>1</v>
      </c>
      <c r="CD126" s="241">
        <f t="shared" si="161"/>
        <v>1</v>
      </c>
      <c r="CE126" s="242">
        <f t="shared" si="161"/>
        <v>1.0000000000000002</v>
      </c>
      <c r="CF126" s="241">
        <f t="shared" si="161"/>
        <v>1</v>
      </c>
      <c r="CG126" s="242">
        <f t="shared" si="161"/>
        <v>1.0000000000000002</v>
      </c>
      <c r="CH126" s="241">
        <f t="shared" si="161"/>
        <v>1</v>
      </c>
      <c r="CI126" s="242">
        <f t="shared" si="161"/>
        <v>0.99999999999999978</v>
      </c>
      <c r="CJ126" s="241">
        <f t="shared" si="161"/>
        <v>1</v>
      </c>
      <c r="CK126" s="242">
        <f t="shared" si="161"/>
        <v>1</v>
      </c>
    </row>
    <row r="127" spans="1:89" ht="13.5" thickTop="1" x14ac:dyDescent="0.2">
      <c r="A127" s="244"/>
    </row>
    <row r="129" spans="1:89" x14ac:dyDescent="0.2">
      <c r="A129" s="172">
        <f>+A98+1</f>
        <v>43501</v>
      </c>
      <c r="B129" s="172"/>
      <c r="C129" s="172"/>
      <c r="D129" s="172"/>
      <c r="BI129" s="174">
        <f>+BI98+1</f>
        <v>43501</v>
      </c>
      <c r="BJ129" s="174"/>
      <c r="BK129" s="174"/>
      <c r="BL129" s="174"/>
    </row>
    <row r="130" spans="1:89" ht="13.5" thickBot="1" x14ac:dyDescent="0.25">
      <c r="AE130" s="175" t="s">
        <v>1</v>
      </c>
    </row>
    <row r="131" spans="1:89" ht="14.25" thickTop="1" thickBot="1" x14ac:dyDescent="0.25">
      <c r="A131" s="176" t="s">
        <v>2</v>
      </c>
      <c r="B131" s="177" t="s">
        <v>3</v>
      </c>
      <c r="C131" s="178"/>
      <c r="D131" s="177" t="s">
        <v>4</v>
      </c>
      <c r="E131" s="178"/>
      <c r="F131" s="177" t="s">
        <v>5</v>
      </c>
      <c r="G131" s="178"/>
      <c r="H131" s="177" t="s">
        <v>6</v>
      </c>
      <c r="I131" s="178"/>
      <c r="J131" s="177" t="s">
        <v>7</v>
      </c>
      <c r="K131" s="178"/>
      <c r="L131" s="177" t="s">
        <v>8</v>
      </c>
      <c r="M131" s="178"/>
      <c r="N131" s="177" t="s">
        <v>9</v>
      </c>
      <c r="O131" s="178"/>
      <c r="P131" s="177" t="s">
        <v>10</v>
      </c>
      <c r="Q131" s="178"/>
      <c r="R131" s="177" t="s">
        <v>11</v>
      </c>
      <c r="S131" s="178"/>
      <c r="T131" s="177" t="s">
        <v>12</v>
      </c>
      <c r="U131" s="178"/>
      <c r="V131" s="177" t="s">
        <v>13</v>
      </c>
      <c r="W131" s="178"/>
      <c r="X131" s="177" t="s">
        <v>14</v>
      </c>
      <c r="Y131" s="178"/>
      <c r="Z131" s="177" t="s">
        <v>15</v>
      </c>
      <c r="AA131" s="178"/>
      <c r="AB131" s="179" t="s">
        <v>16</v>
      </c>
      <c r="AC131" s="180"/>
      <c r="AE131" s="176" t="s">
        <v>2</v>
      </c>
      <c r="AF131" s="177" t="s">
        <v>3</v>
      </c>
      <c r="AG131" s="178"/>
      <c r="AH131" s="177" t="s">
        <v>4</v>
      </c>
      <c r="AI131" s="178"/>
      <c r="AJ131" s="177" t="s">
        <v>5</v>
      </c>
      <c r="AK131" s="178"/>
      <c r="AL131" s="177" t="s">
        <v>6</v>
      </c>
      <c r="AM131" s="178"/>
      <c r="AN131" s="177" t="s">
        <v>7</v>
      </c>
      <c r="AO131" s="178"/>
      <c r="AP131" s="177" t="s">
        <v>8</v>
      </c>
      <c r="AQ131" s="178"/>
      <c r="AR131" s="177" t="s">
        <v>9</v>
      </c>
      <c r="AS131" s="178"/>
      <c r="AT131" s="177" t="s">
        <v>10</v>
      </c>
      <c r="AU131" s="178"/>
      <c r="AV131" s="177" t="s">
        <v>11</v>
      </c>
      <c r="AW131" s="178"/>
      <c r="AX131" s="177" t="s">
        <v>12</v>
      </c>
      <c r="AY131" s="178"/>
      <c r="AZ131" s="177" t="s">
        <v>13</v>
      </c>
      <c r="BA131" s="178"/>
      <c r="BB131" s="177" t="s">
        <v>14</v>
      </c>
      <c r="BC131" s="178"/>
      <c r="BD131" s="177" t="s">
        <v>15</v>
      </c>
      <c r="BE131" s="178"/>
      <c r="BF131" s="179" t="s">
        <v>16</v>
      </c>
      <c r="BG131" s="180"/>
      <c r="BI131" s="176" t="s">
        <v>2</v>
      </c>
      <c r="BJ131" s="177" t="s">
        <v>3</v>
      </c>
      <c r="BK131" s="178"/>
      <c r="BL131" s="177" t="s">
        <v>4</v>
      </c>
      <c r="BM131" s="178"/>
      <c r="BN131" s="177" t="s">
        <v>5</v>
      </c>
      <c r="BO131" s="178"/>
      <c r="BP131" s="177" t="s">
        <v>6</v>
      </c>
      <c r="BQ131" s="178"/>
      <c r="BR131" s="177" t="s">
        <v>7</v>
      </c>
      <c r="BS131" s="178"/>
      <c r="BT131" s="177" t="s">
        <v>8</v>
      </c>
      <c r="BU131" s="178"/>
      <c r="BV131" s="177" t="s">
        <v>9</v>
      </c>
      <c r="BW131" s="178"/>
      <c r="BX131" s="177" t="s">
        <v>10</v>
      </c>
      <c r="BY131" s="178"/>
      <c r="BZ131" s="177" t="s">
        <v>11</v>
      </c>
      <c r="CA131" s="178"/>
      <c r="CB131" s="177" t="s">
        <v>12</v>
      </c>
      <c r="CC131" s="178"/>
      <c r="CD131" s="177" t="s">
        <v>13</v>
      </c>
      <c r="CE131" s="178"/>
      <c r="CF131" s="177" t="s">
        <v>14</v>
      </c>
      <c r="CG131" s="178"/>
      <c r="CH131" s="177" t="s">
        <v>15</v>
      </c>
      <c r="CI131" s="178"/>
      <c r="CJ131" s="177" t="s">
        <v>16</v>
      </c>
      <c r="CK131" s="178"/>
    </row>
    <row r="132" spans="1:89" ht="15" thickTop="1" thickBot="1" x14ac:dyDescent="0.3">
      <c r="A132" s="182"/>
      <c r="B132" s="183" t="s">
        <v>17</v>
      </c>
      <c r="C132" s="184" t="s">
        <v>18</v>
      </c>
      <c r="D132" s="185" t="s">
        <v>17</v>
      </c>
      <c r="E132" s="186" t="s">
        <v>18</v>
      </c>
      <c r="F132" s="183" t="s">
        <v>17</v>
      </c>
      <c r="G132" s="184" t="s">
        <v>18</v>
      </c>
      <c r="H132" s="185" t="s">
        <v>17</v>
      </c>
      <c r="I132" s="186" t="s">
        <v>18</v>
      </c>
      <c r="J132" s="183" t="s">
        <v>17</v>
      </c>
      <c r="K132" s="184" t="s">
        <v>18</v>
      </c>
      <c r="L132" s="185" t="s">
        <v>17</v>
      </c>
      <c r="M132" s="183" t="s">
        <v>18</v>
      </c>
      <c r="N132" s="187" t="s">
        <v>17</v>
      </c>
      <c r="O132" s="188" t="s">
        <v>18</v>
      </c>
      <c r="P132" s="183" t="s">
        <v>17</v>
      </c>
      <c r="Q132" s="184" t="s">
        <v>18</v>
      </c>
      <c r="R132" s="185" t="s">
        <v>17</v>
      </c>
      <c r="S132" s="186" t="s">
        <v>18</v>
      </c>
      <c r="T132" s="183" t="s">
        <v>17</v>
      </c>
      <c r="U132" s="184" t="s">
        <v>18</v>
      </c>
      <c r="V132" s="185" t="s">
        <v>17</v>
      </c>
      <c r="W132" s="186" t="s">
        <v>18</v>
      </c>
      <c r="X132" s="183" t="s">
        <v>17</v>
      </c>
      <c r="Y132" s="184" t="s">
        <v>18</v>
      </c>
      <c r="Z132" s="185" t="s">
        <v>17</v>
      </c>
      <c r="AA132" s="183" t="s">
        <v>18</v>
      </c>
      <c r="AB132" s="189" t="s">
        <v>17</v>
      </c>
      <c r="AC132" s="190" t="s">
        <v>18</v>
      </c>
      <c r="AE132" s="182"/>
      <c r="AF132" s="183" t="s">
        <v>17</v>
      </c>
      <c r="AG132" s="184" t="s">
        <v>18</v>
      </c>
      <c r="AH132" s="185" t="s">
        <v>17</v>
      </c>
      <c r="AI132" s="186" t="s">
        <v>18</v>
      </c>
      <c r="AJ132" s="183" t="s">
        <v>17</v>
      </c>
      <c r="AK132" s="184" t="s">
        <v>18</v>
      </c>
      <c r="AL132" s="185" t="s">
        <v>17</v>
      </c>
      <c r="AM132" s="186" t="s">
        <v>18</v>
      </c>
      <c r="AN132" s="183" t="s">
        <v>17</v>
      </c>
      <c r="AO132" s="184" t="s">
        <v>18</v>
      </c>
      <c r="AP132" s="185" t="s">
        <v>17</v>
      </c>
      <c r="AQ132" s="183" t="s">
        <v>18</v>
      </c>
      <c r="AR132" s="187" t="s">
        <v>17</v>
      </c>
      <c r="AS132" s="188" t="s">
        <v>18</v>
      </c>
      <c r="AT132" s="183" t="s">
        <v>17</v>
      </c>
      <c r="AU132" s="184" t="s">
        <v>18</v>
      </c>
      <c r="AV132" s="185" t="s">
        <v>17</v>
      </c>
      <c r="AW132" s="186" t="s">
        <v>18</v>
      </c>
      <c r="AX132" s="183" t="s">
        <v>17</v>
      </c>
      <c r="AY132" s="184" t="s">
        <v>18</v>
      </c>
      <c r="AZ132" s="185" t="s">
        <v>17</v>
      </c>
      <c r="BA132" s="186" t="s">
        <v>18</v>
      </c>
      <c r="BB132" s="183" t="s">
        <v>17</v>
      </c>
      <c r="BC132" s="184" t="s">
        <v>18</v>
      </c>
      <c r="BD132" s="185" t="s">
        <v>17</v>
      </c>
      <c r="BE132" s="183" t="s">
        <v>18</v>
      </c>
      <c r="BF132" s="189" t="s">
        <v>17</v>
      </c>
      <c r="BG132" s="190" t="s">
        <v>18</v>
      </c>
      <c r="BI132" s="182"/>
      <c r="BJ132" s="183" t="s">
        <v>17</v>
      </c>
      <c r="BK132" s="184" t="s">
        <v>18</v>
      </c>
      <c r="BL132" s="185" t="s">
        <v>17</v>
      </c>
      <c r="BM132" s="186" t="s">
        <v>18</v>
      </c>
      <c r="BN132" s="183" t="s">
        <v>17</v>
      </c>
      <c r="BO132" s="184" t="s">
        <v>18</v>
      </c>
      <c r="BP132" s="185" t="s">
        <v>17</v>
      </c>
      <c r="BQ132" s="186" t="s">
        <v>18</v>
      </c>
      <c r="BR132" s="183" t="s">
        <v>17</v>
      </c>
      <c r="BS132" s="184" t="s">
        <v>18</v>
      </c>
      <c r="BT132" s="185" t="s">
        <v>17</v>
      </c>
      <c r="BU132" s="183" t="s">
        <v>18</v>
      </c>
      <c r="BV132" s="187" t="s">
        <v>17</v>
      </c>
      <c r="BW132" s="188" t="s">
        <v>18</v>
      </c>
      <c r="BX132" s="183" t="s">
        <v>17</v>
      </c>
      <c r="BY132" s="184" t="s">
        <v>18</v>
      </c>
      <c r="BZ132" s="185" t="s">
        <v>17</v>
      </c>
      <c r="CA132" s="186" t="s">
        <v>18</v>
      </c>
      <c r="CB132" s="183" t="s">
        <v>17</v>
      </c>
      <c r="CC132" s="184" t="s">
        <v>18</v>
      </c>
      <c r="CD132" s="185" t="s">
        <v>17</v>
      </c>
      <c r="CE132" s="186" t="s">
        <v>18</v>
      </c>
      <c r="CF132" s="183" t="s">
        <v>17</v>
      </c>
      <c r="CG132" s="184" t="s">
        <v>18</v>
      </c>
      <c r="CH132" s="185" t="s">
        <v>17</v>
      </c>
      <c r="CI132" s="183" t="s">
        <v>18</v>
      </c>
      <c r="CJ132" s="187" t="s">
        <v>17</v>
      </c>
      <c r="CK132" s="188" t="s">
        <v>18</v>
      </c>
    </row>
    <row r="133" spans="1:89" ht="13.5" thickTop="1" x14ac:dyDescent="0.2">
      <c r="A133" s="192" t="s">
        <v>19</v>
      </c>
      <c r="B133" s="193"/>
      <c r="C133" s="194"/>
      <c r="D133" s="195"/>
      <c r="E133" s="196"/>
      <c r="F133" s="193"/>
      <c r="G133" s="197"/>
      <c r="H133" s="195"/>
      <c r="I133" s="196"/>
      <c r="J133" s="193"/>
      <c r="K133" s="197"/>
      <c r="L133" s="195"/>
      <c r="M133" s="193"/>
      <c r="N133" s="198"/>
      <c r="O133" s="199"/>
      <c r="P133" s="193"/>
      <c r="Q133" s="197"/>
      <c r="R133" s="195"/>
      <c r="S133" s="196"/>
      <c r="T133" s="193"/>
      <c r="U133" s="197"/>
      <c r="V133" s="195"/>
      <c r="W133" s="196"/>
      <c r="X133" s="193"/>
      <c r="Y133" s="197"/>
      <c r="Z133" s="195"/>
      <c r="AA133" s="193"/>
      <c r="AB133" s="200">
        <f>B133+D133+F133+H133+J133+L133+N133+P133+R133+T133+V133+X133+Z133</f>
        <v>0</v>
      </c>
      <c r="AC133" s="201">
        <f>C133+E133+G133+I133+K133+M133+O133+Q133+S133+U133+W133+Y133+AA133</f>
        <v>0</v>
      </c>
      <c r="AE133" s="202" t="str">
        <f>$AE$9</f>
        <v>07:00 - 07:59</v>
      </c>
      <c r="AF133" s="193">
        <f>SUMIF($A$9:$A$32,$AE133,B$133:B$156)</f>
        <v>2114</v>
      </c>
      <c r="AG133" s="194">
        <f t="shared" ref="AG133:BE135" si="162">SUMIF($A$9:$A$32,$AE133,C$133:C$156)</f>
        <v>868</v>
      </c>
      <c r="AH133" s="195">
        <f t="shared" si="162"/>
        <v>737</v>
      </c>
      <c r="AI133" s="196">
        <f t="shared" si="162"/>
        <v>597</v>
      </c>
      <c r="AJ133" s="193">
        <f t="shared" si="162"/>
        <v>305</v>
      </c>
      <c r="AK133" s="197">
        <f t="shared" si="162"/>
        <v>245</v>
      </c>
      <c r="AL133" s="195">
        <f t="shared" si="162"/>
        <v>797</v>
      </c>
      <c r="AM133" s="196">
        <f t="shared" si="162"/>
        <v>1274</v>
      </c>
      <c r="AN133" s="193">
        <f t="shared" si="162"/>
        <v>86</v>
      </c>
      <c r="AO133" s="197">
        <f t="shared" si="162"/>
        <v>279</v>
      </c>
      <c r="AP133" s="195">
        <f t="shared" si="162"/>
        <v>238</v>
      </c>
      <c r="AQ133" s="193">
        <f t="shared" si="162"/>
        <v>858</v>
      </c>
      <c r="AR133" s="198">
        <f t="shared" si="162"/>
        <v>913</v>
      </c>
      <c r="AS133" s="199">
        <f t="shared" si="162"/>
        <v>1250</v>
      </c>
      <c r="AT133" s="193">
        <f t="shared" si="162"/>
        <v>571</v>
      </c>
      <c r="AU133" s="197">
        <f t="shared" si="162"/>
        <v>599</v>
      </c>
      <c r="AV133" s="195">
        <f t="shared" si="162"/>
        <v>866</v>
      </c>
      <c r="AW133" s="196">
        <f t="shared" si="162"/>
        <v>761</v>
      </c>
      <c r="AX133" s="193">
        <f t="shared" si="162"/>
        <v>230</v>
      </c>
      <c r="AY133" s="197">
        <f t="shared" si="162"/>
        <v>326</v>
      </c>
      <c r="AZ133" s="195">
        <f t="shared" si="162"/>
        <v>852</v>
      </c>
      <c r="BA133" s="196">
        <f t="shared" si="162"/>
        <v>912</v>
      </c>
      <c r="BB133" s="193">
        <f t="shared" si="162"/>
        <v>806</v>
      </c>
      <c r="BC133" s="197">
        <f t="shared" si="162"/>
        <v>549</v>
      </c>
      <c r="BD133" s="195">
        <f t="shared" si="162"/>
        <v>1801</v>
      </c>
      <c r="BE133" s="193">
        <f t="shared" si="162"/>
        <v>1443</v>
      </c>
      <c r="BF133" s="200">
        <f>AF133+AH133+AJ133+AL133+AN133+AP133+AR133+AT133+AV133+AX133+AZ133+BB133+BD133</f>
        <v>10316</v>
      </c>
      <c r="BG133" s="201">
        <f>AG133+AI133+AK133+AM133+AO133+AQ133+AS133+AU133+AW133+AY133+BA133+BC133+BE133</f>
        <v>9961</v>
      </c>
      <c r="BI133" s="192" t="s">
        <v>19</v>
      </c>
      <c r="BJ133" s="204">
        <f t="shared" ref="BJ133:CK133" si="163">B133/B157</f>
        <v>0</v>
      </c>
      <c r="BK133" s="205">
        <f t="shared" si="163"/>
        <v>0</v>
      </c>
      <c r="BL133" s="206">
        <f t="shared" si="163"/>
        <v>0</v>
      </c>
      <c r="BM133" s="207">
        <f t="shared" si="163"/>
        <v>0</v>
      </c>
      <c r="BN133" s="204">
        <f t="shared" si="163"/>
        <v>0</v>
      </c>
      <c r="BO133" s="205">
        <f t="shared" si="163"/>
        <v>0</v>
      </c>
      <c r="BP133" s="206">
        <f t="shared" si="163"/>
        <v>0</v>
      </c>
      <c r="BQ133" s="207">
        <f t="shared" si="163"/>
        <v>0</v>
      </c>
      <c r="BR133" s="204">
        <f t="shared" si="163"/>
        <v>0</v>
      </c>
      <c r="BS133" s="205">
        <f t="shared" si="163"/>
        <v>0</v>
      </c>
      <c r="BT133" s="206">
        <f t="shared" si="163"/>
        <v>0</v>
      </c>
      <c r="BU133" s="204">
        <f t="shared" si="163"/>
        <v>0</v>
      </c>
      <c r="BV133" s="208">
        <f t="shared" si="163"/>
        <v>0</v>
      </c>
      <c r="BW133" s="209">
        <f t="shared" si="163"/>
        <v>0</v>
      </c>
      <c r="BX133" s="204">
        <f t="shared" si="163"/>
        <v>0</v>
      </c>
      <c r="BY133" s="205">
        <f t="shared" si="163"/>
        <v>0</v>
      </c>
      <c r="BZ133" s="206">
        <f t="shared" si="163"/>
        <v>0</v>
      </c>
      <c r="CA133" s="207">
        <f t="shared" si="163"/>
        <v>0</v>
      </c>
      <c r="CB133" s="204">
        <f t="shared" si="163"/>
        <v>0</v>
      </c>
      <c r="CC133" s="205">
        <f t="shared" si="163"/>
        <v>0</v>
      </c>
      <c r="CD133" s="206">
        <f t="shared" si="163"/>
        <v>0</v>
      </c>
      <c r="CE133" s="207">
        <f t="shared" si="163"/>
        <v>0</v>
      </c>
      <c r="CF133" s="204">
        <f t="shared" si="163"/>
        <v>0</v>
      </c>
      <c r="CG133" s="205">
        <f t="shared" si="163"/>
        <v>0</v>
      </c>
      <c r="CH133" s="206">
        <f t="shared" si="163"/>
        <v>0</v>
      </c>
      <c r="CI133" s="204">
        <f t="shared" si="163"/>
        <v>0</v>
      </c>
      <c r="CJ133" s="210">
        <f t="shared" si="163"/>
        <v>0</v>
      </c>
      <c r="CK133" s="211">
        <f t="shared" si="163"/>
        <v>0</v>
      </c>
    </row>
    <row r="134" spans="1:89" x14ac:dyDescent="0.2">
      <c r="A134" s="212" t="s">
        <v>21</v>
      </c>
      <c r="B134" s="213">
        <v>422</v>
      </c>
      <c r="C134" s="214">
        <v>2</v>
      </c>
      <c r="D134" s="215">
        <v>129</v>
      </c>
      <c r="E134" s="216">
        <v>0</v>
      </c>
      <c r="F134" s="213">
        <v>55</v>
      </c>
      <c r="G134" s="217">
        <v>0</v>
      </c>
      <c r="H134" s="215">
        <v>191</v>
      </c>
      <c r="I134" s="216">
        <v>7</v>
      </c>
      <c r="J134" s="213">
        <v>9</v>
      </c>
      <c r="K134" s="217">
        <v>2</v>
      </c>
      <c r="L134" s="215">
        <v>5</v>
      </c>
      <c r="M134" s="213">
        <v>17</v>
      </c>
      <c r="N134" s="218">
        <v>41</v>
      </c>
      <c r="O134" s="219">
        <v>22</v>
      </c>
      <c r="P134" s="213">
        <v>15</v>
      </c>
      <c r="Q134" s="217">
        <v>10</v>
      </c>
      <c r="R134" s="215">
        <v>9</v>
      </c>
      <c r="S134" s="216">
        <v>18</v>
      </c>
      <c r="T134" s="213">
        <v>0</v>
      </c>
      <c r="U134" s="217">
        <v>0</v>
      </c>
      <c r="V134" s="215">
        <v>3</v>
      </c>
      <c r="W134" s="216">
        <v>0</v>
      </c>
      <c r="X134" s="213">
        <v>3</v>
      </c>
      <c r="Y134" s="217">
        <v>0</v>
      </c>
      <c r="Z134" s="215">
        <v>0</v>
      </c>
      <c r="AA134" s="213">
        <v>0</v>
      </c>
      <c r="AB134" s="220">
        <f>B134+D134+F134+H134+J134+L134+N134+P134+R134+T134+V134+X134+Z134</f>
        <v>882</v>
      </c>
      <c r="AC134" s="221">
        <f t="shared" ref="AC134:AC154" si="164">C134+E134+G134+I134+K134+M134+O134+Q134+S134+U134+W134+Y134+AA134</f>
        <v>78</v>
      </c>
      <c r="AE134" s="212" t="str">
        <f>$AE$10</f>
        <v>08:00 - 08:59</v>
      </c>
      <c r="AF134" s="193">
        <f>SUMIF($A$9:$A$32,$AE134,B$133:B$156)</f>
        <v>2498</v>
      </c>
      <c r="AG134" s="214">
        <f t="shared" si="162"/>
        <v>995</v>
      </c>
      <c r="AH134" s="215">
        <f t="shared" si="162"/>
        <v>843</v>
      </c>
      <c r="AI134" s="216">
        <f t="shared" si="162"/>
        <v>618</v>
      </c>
      <c r="AJ134" s="213">
        <f t="shared" si="162"/>
        <v>362</v>
      </c>
      <c r="AK134" s="217">
        <f t="shared" si="162"/>
        <v>241</v>
      </c>
      <c r="AL134" s="215">
        <f t="shared" si="162"/>
        <v>1005</v>
      </c>
      <c r="AM134" s="216">
        <f t="shared" si="162"/>
        <v>1278</v>
      </c>
      <c r="AN134" s="213">
        <f t="shared" si="162"/>
        <v>157</v>
      </c>
      <c r="AO134" s="217">
        <f t="shared" si="162"/>
        <v>295</v>
      </c>
      <c r="AP134" s="215">
        <f t="shared" si="162"/>
        <v>221</v>
      </c>
      <c r="AQ134" s="213">
        <f t="shared" si="162"/>
        <v>968</v>
      </c>
      <c r="AR134" s="218">
        <f t="shared" si="162"/>
        <v>992</v>
      </c>
      <c r="AS134" s="219">
        <f t="shared" si="162"/>
        <v>1474</v>
      </c>
      <c r="AT134" s="213">
        <f t="shared" si="162"/>
        <v>639</v>
      </c>
      <c r="AU134" s="217">
        <f t="shared" si="162"/>
        <v>637</v>
      </c>
      <c r="AV134" s="215">
        <f t="shared" si="162"/>
        <v>970</v>
      </c>
      <c r="AW134" s="216">
        <f t="shared" si="162"/>
        <v>831</v>
      </c>
      <c r="AX134" s="213">
        <f t="shared" si="162"/>
        <v>267</v>
      </c>
      <c r="AY134" s="217">
        <f t="shared" si="162"/>
        <v>290</v>
      </c>
      <c r="AZ134" s="215">
        <f t="shared" si="162"/>
        <v>692</v>
      </c>
      <c r="BA134" s="216">
        <f t="shared" si="162"/>
        <v>1026</v>
      </c>
      <c r="BB134" s="213">
        <f t="shared" si="162"/>
        <v>700</v>
      </c>
      <c r="BC134" s="217">
        <f t="shared" si="162"/>
        <v>483</v>
      </c>
      <c r="BD134" s="215">
        <f t="shared" si="162"/>
        <v>2084</v>
      </c>
      <c r="BE134" s="213">
        <f t="shared" si="162"/>
        <v>1972</v>
      </c>
      <c r="BF134" s="220">
        <f>SUM(AF134,AH134,AJ134,AL134,AN134,AP134,AR134,AT134,AV134,AX134,AZ134,BB134,BD134)</f>
        <v>11430</v>
      </c>
      <c r="BG134" s="221">
        <f>SUM(AG134,AI134,AK134,AM134,AO134,AQ134,AS134,AU134,AW134,AY134,BA134,BC134,BE134)</f>
        <v>11108</v>
      </c>
      <c r="BI134" s="212" t="s">
        <v>21</v>
      </c>
      <c r="BJ134" s="204">
        <f t="shared" ref="BJ134:CK134" si="165">B134/B157</f>
        <v>1.1195415716029077E-2</v>
      </c>
      <c r="BK134" s="205">
        <f t="shared" si="165"/>
        <v>9.0049527239981984E-5</v>
      </c>
      <c r="BL134" s="206">
        <f t="shared" si="165"/>
        <v>9.5506033908343817E-3</v>
      </c>
      <c r="BM134" s="207">
        <f t="shared" si="165"/>
        <v>0</v>
      </c>
      <c r="BN134" s="204">
        <f t="shared" si="165"/>
        <v>8.9532801562754363E-3</v>
      </c>
      <c r="BO134" s="205">
        <f t="shared" si="165"/>
        <v>0</v>
      </c>
      <c r="BP134" s="206">
        <f t="shared" si="165"/>
        <v>8.3468076738189914E-3</v>
      </c>
      <c r="BQ134" s="207">
        <f t="shared" si="165"/>
        <v>2.500089288903175E-4</v>
      </c>
      <c r="BR134" s="204">
        <f t="shared" si="165"/>
        <v>3.3771106941838649E-3</v>
      </c>
      <c r="BS134" s="205">
        <f t="shared" si="165"/>
        <v>5.2576235541535224E-4</v>
      </c>
      <c r="BT134" s="206">
        <f t="shared" si="165"/>
        <v>9.0530508781459351E-4</v>
      </c>
      <c r="BU134" s="204">
        <f t="shared" si="165"/>
        <v>1.362507012903743E-3</v>
      </c>
      <c r="BV134" s="208">
        <f t="shared" si="165"/>
        <v>2.3591691121468438E-3</v>
      </c>
      <c r="BW134" s="209">
        <f t="shared" si="165"/>
        <v>9.5407433106379288E-4</v>
      </c>
      <c r="BX134" s="204">
        <f t="shared" si="165"/>
        <v>1.4154949514013401E-3</v>
      </c>
      <c r="BY134" s="205">
        <f t="shared" si="165"/>
        <v>7.8995181293941067E-4</v>
      </c>
      <c r="BZ134" s="206">
        <f t="shared" si="165"/>
        <v>5.7851770906987212E-4</v>
      </c>
      <c r="CA134" s="207">
        <f t="shared" si="165"/>
        <v>1.0665402618948866E-3</v>
      </c>
      <c r="CB134" s="204">
        <f t="shared" si="165"/>
        <v>0</v>
      </c>
      <c r="CC134" s="205">
        <f t="shared" si="165"/>
        <v>0</v>
      </c>
      <c r="CD134" s="206">
        <f t="shared" si="165"/>
        <v>1.8811136192626034E-4</v>
      </c>
      <c r="CE134" s="207">
        <f t="shared" si="165"/>
        <v>0</v>
      </c>
      <c r="CF134" s="204">
        <f t="shared" si="165"/>
        <v>2.3751088591560446E-4</v>
      </c>
      <c r="CG134" s="205">
        <f t="shared" si="165"/>
        <v>0</v>
      </c>
      <c r="CH134" s="206">
        <f t="shared" si="165"/>
        <v>0</v>
      </c>
      <c r="CI134" s="204">
        <f t="shared" si="165"/>
        <v>0</v>
      </c>
      <c r="CJ134" s="210">
        <f t="shared" si="165"/>
        <v>4.4061226121013507E-3</v>
      </c>
      <c r="CK134" s="211">
        <f t="shared" si="165"/>
        <v>3.9012679120714231E-4</v>
      </c>
    </row>
    <row r="135" spans="1:89" ht="13.5" thickBot="1" x14ac:dyDescent="0.25">
      <c r="A135" s="202" t="s">
        <v>23</v>
      </c>
      <c r="B135" s="222">
        <v>1856</v>
      </c>
      <c r="C135" s="223">
        <v>2</v>
      </c>
      <c r="D135" s="224">
        <v>666</v>
      </c>
      <c r="E135" s="225">
        <v>46</v>
      </c>
      <c r="F135" s="222">
        <v>245</v>
      </c>
      <c r="G135" s="226">
        <v>25</v>
      </c>
      <c r="H135" s="224">
        <v>872</v>
      </c>
      <c r="I135" s="225">
        <v>230</v>
      </c>
      <c r="J135" s="222">
        <v>40</v>
      </c>
      <c r="K135" s="226">
        <v>33</v>
      </c>
      <c r="L135" s="224">
        <v>55</v>
      </c>
      <c r="M135" s="222">
        <v>263</v>
      </c>
      <c r="N135" s="227">
        <v>307</v>
      </c>
      <c r="O135" s="228">
        <v>487</v>
      </c>
      <c r="P135" s="222">
        <v>218</v>
      </c>
      <c r="Q135" s="226">
        <v>302</v>
      </c>
      <c r="R135" s="224">
        <v>280</v>
      </c>
      <c r="S135" s="225">
        <v>336</v>
      </c>
      <c r="T135" s="222">
        <v>47</v>
      </c>
      <c r="U135" s="226">
        <v>167</v>
      </c>
      <c r="V135" s="224">
        <v>198</v>
      </c>
      <c r="W135" s="225">
        <v>445</v>
      </c>
      <c r="X135" s="222">
        <v>232</v>
      </c>
      <c r="Y135" s="226">
        <v>314</v>
      </c>
      <c r="Z135" s="224">
        <v>740</v>
      </c>
      <c r="AA135" s="222">
        <v>519</v>
      </c>
      <c r="AB135" s="220">
        <f>B135+D135+F135+H135+J135+L135+N135+P135+R135+T135+V135+X135+Z135</f>
        <v>5756</v>
      </c>
      <c r="AC135" s="221">
        <f t="shared" si="164"/>
        <v>3169</v>
      </c>
      <c r="AE135" s="202" t="str">
        <f>$AE$11</f>
        <v>09:00 - 09:59</v>
      </c>
      <c r="AF135" s="193">
        <f>SUMIF($A$9:$A$32,$AE135,B$133:B$156)</f>
        <v>2573</v>
      </c>
      <c r="AG135" s="223">
        <f t="shared" si="162"/>
        <v>1110</v>
      </c>
      <c r="AH135" s="224">
        <f t="shared" si="162"/>
        <v>929</v>
      </c>
      <c r="AI135" s="225">
        <f t="shared" si="162"/>
        <v>551</v>
      </c>
      <c r="AJ135" s="222">
        <f t="shared" si="162"/>
        <v>376</v>
      </c>
      <c r="AK135" s="226">
        <f t="shared" si="162"/>
        <v>209</v>
      </c>
      <c r="AL135" s="224">
        <f t="shared" si="162"/>
        <v>1212</v>
      </c>
      <c r="AM135" s="225">
        <f t="shared" si="162"/>
        <v>1502</v>
      </c>
      <c r="AN135" s="222">
        <f t="shared" si="162"/>
        <v>184</v>
      </c>
      <c r="AO135" s="226">
        <f t="shared" si="162"/>
        <v>464</v>
      </c>
      <c r="AP135" s="224">
        <f t="shared" si="162"/>
        <v>183</v>
      </c>
      <c r="AQ135" s="222">
        <f t="shared" si="162"/>
        <v>896</v>
      </c>
      <c r="AR135" s="227">
        <f t="shared" si="162"/>
        <v>1002</v>
      </c>
      <c r="AS135" s="228">
        <f t="shared" si="162"/>
        <v>1553</v>
      </c>
      <c r="AT135" s="222">
        <f t="shared" si="162"/>
        <v>669</v>
      </c>
      <c r="AU135" s="226">
        <f t="shared" si="162"/>
        <v>656</v>
      </c>
      <c r="AV135" s="224">
        <f t="shared" si="162"/>
        <v>1173</v>
      </c>
      <c r="AW135" s="225">
        <f t="shared" si="162"/>
        <v>828</v>
      </c>
      <c r="AX135" s="222">
        <f t="shared" si="162"/>
        <v>176</v>
      </c>
      <c r="AY135" s="226">
        <f t="shared" si="162"/>
        <v>255</v>
      </c>
      <c r="AZ135" s="224">
        <f t="shared" si="162"/>
        <v>601</v>
      </c>
      <c r="BA135" s="225">
        <f t="shared" si="162"/>
        <v>1424</v>
      </c>
      <c r="BB135" s="222">
        <f t="shared" si="162"/>
        <v>732</v>
      </c>
      <c r="BC135" s="226">
        <f t="shared" si="162"/>
        <v>449</v>
      </c>
      <c r="BD135" s="224">
        <f t="shared" si="162"/>
        <v>2197</v>
      </c>
      <c r="BE135" s="222">
        <f t="shared" si="162"/>
        <v>1577</v>
      </c>
      <c r="BF135" s="220">
        <f>SUM(AF135,AH135,AJ135,AL135,AN135,AP135,AR135,AT135,AV135,AX135,AZ135,BB135,BD135)</f>
        <v>12007</v>
      </c>
      <c r="BG135" s="221">
        <f>SUM(AG135,AI135,AK135,AM135,AO135,AQ135,AS135,AU135,AW135,AY135,BA135,BC135,BE135)</f>
        <v>11474</v>
      </c>
      <c r="BI135" s="202" t="s">
        <v>23</v>
      </c>
      <c r="BJ135" s="204">
        <f t="shared" ref="BJ135:CK135" si="166">B135/B157</f>
        <v>4.9238605613625509E-2</v>
      </c>
      <c r="BK135" s="205">
        <f t="shared" si="166"/>
        <v>9.0049527239981984E-5</v>
      </c>
      <c r="BL135" s="206">
        <f t="shared" si="166"/>
        <v>4.930776634337751E-2</v>
      </c>
      <c r="BM135" s="207">
        <f t="shared" si="166"/>
        <v>4.1921079012120664E-3</v>
      </c>
      <c r="BN135" s="204">
        <f t="shared" si="166"/>
        <v>3.9882793423408759E-2</v>
      </c>
      <c r="BO135" s="205">
        <f t="shared" si="166"/>
        <v>6.4699792960662529E-3</v>
      </c>
      <c r="BP135" s="206">
        <f t="shared" si="166"/>
        <v>3.8106891578901368E-2</v>
      </c>
      <c r="BQ135" s="207">
        <f t="shared" si="166"/>
        <v>8.2145790921104318E-3</v>
      </c>
      <c r="BR135" s="204">
        <f t="shared" si="166"/>
        <v>1.50093808630394E-2</v>
      </c>
      <c r="BS135" s="205">
        <f t="shared" si="166"/>
        <v>8.6750788643533121E-3</v>
      </c>
      <c r="BT135" s="206">
        <f t="shared" si="166"/>
        <v>9.9583559659605289E-3</v>
      </c>
      <c r="BU135" s="204">
        <f t="shared" si="166"/>
        <v>2.1078784964334376E-2</v>
      </c>
      <c r="BV135" s="208">
        <f t="shared" si="166"/>
        <v>1.7664997986075147E-2</v>
      </c>
      <c r="BW135" s="209">
        <f t="shared" si="166"/>
        <v>2.1119736328548504E-2</v>
      </c>
      <c r="BX135" s="204">
        <f t="shared" si="166"/>
        <v>2.0571859960366142E-2</v>
      </c>
      <c r="BY135" s="205">
        <f t="shared" si="166"/>
        <v>2.3856544750770203E-2</v>
      </c>
      <c r="BZ135" s="206">
        <f t="shared" si="166"/>
        <v>1.7998328726618242E-2</v>
      </c>
      <c r="CA135" s="207">
        <f t="shared" si="166"/>
        <v>1.9908751555371217E-2</v>
      </c>
      <c r="CB135" s="204">
        <f t="shared" si="166"/>
        <v>1.3690649577628895E-2</v>
      </c>
      <c r="CC135" s="205">
        <f t="shared" si="166"/>
        <v>3.614718614718615E-2</v>
      </c>
      <c r="CD135" s="206">
        <f t="shared" si="166"/>
        <v>1.2415349887133182E-2</v>
      </c>
      <c r="CE135" s="207">
        <f t="shared" si="166"/>
        <v>2.3022401572766308E-2</v>
      </c>
      <c r="CF135" s="204">
        <f t="shared" si="166"/>
        <v>1.8367508510806745E-2</v>
      </c>
      <c r="CG135" s="205">
        <f t="shared" si="166"/>
        <v>3.7023935856620685E-2</v>
      </c>
      <c r="CH135" s="206">
        <f t="shared" si="166"/>
        <v>2.0432957808703335E-2</v>
      </c>
      <c r="CI135" s="204">
        <f t="shared" si="166"/>
        <v>1.5454247684840544E-2</v>
      </c>
      <c r="CJ135" s="210">
        <f t="shared" si="166"/>
        <v>2.875469586763648E-2</v>
      </c>
      <c r="CK135" s="211">
        <f t="shared" si="166"/>
        <v>1.5850151299172232E-2</v>
      </c>
    </row>
    <row r="136" spans="1:89" ht="14.25" thickTop="1" thickBot="1" x14ac:dyDescent="0.25">
      <c r="A136" s="212" t="s">
        <v>25</v>
      </c>
      <c r="B136" s="213">
        <v>2175</v>
      </c>
      <c r="C136" s="214">
        <v>482</v>
      </c>
      <c r="D136" s="215">
        <v>829</v>
      </c>
      <c r="E136" s="216">
        <v>331</v>
      </c>
      <c r="F136" s="213">
        <v>307</v>
      </c>
      <c r="G136" s="217">
        <v>168</v>
      </c>
      <c r="H136" s="215">
        <v>817</v>
      </c>
      <c r="I136" s="216">
        <v>733</v>
      </c>
      <c r="J136" s="213">
        <v>76</v>
      </c>
      <c r="K136" s="217">
        <v>151</v>
      </c>
      <c r="L136" s="215">
        <v>177</v>
      </c>
      <c r="M136" s="213">
        <v>748</v>
      </c>
      <c r="N136" s="218">
        <v>691</v>
      </c>
      <c r="O136" s="219">
        <v>1109</v>
      </c>
      <c r="P136" s="213">
        <v>458</v>
      </c>
      <c r="Q136" s="217">
        <v>536</v>
      </c>
      <c r="R136" s="215">
        <v>646</v>
      </c>
      <c r="S136" s="216">
        <v>718</v>
      </c>
      <c r="T136" s="213">
        <v>187</v>
      </c>
      <c r="U136" s="217">
        <v>365</v>
      </c>
      <c r="V136" s="215">
        <v>591</v>
      </c>
      <c r="W136" s="216">
        <v>1054</v>
      </c>
      <c r="X136" s="213">
        <v>703</v>
      </c>
      <c r="Y136" s="217">
        <v>562</v>
      </c>
      <c r="Z136" s="215">
        <v>1536</v>
      </c>
      <c r="AA136" s="213">
        <v>1274</v>
      </c>
      <c r="AB136" s="220">
        <f>B136+D136+F136+H136+J136+L136+N136+P136+R136+T136+V136+X136+Z136</f>
        <v>9193</v>
      </c>
      <c r="AC136" s="221">
        <f t="shared" si="164"/>
        <v>8231</v>
      </c>
      <c r="AE136" s="229" t="s">
        <v>26</v>
      </c>
      <c r="AF136" s="230">
        <f t="shared" ref="AF136:BG136" si="167">SUM(AF133:AF135)</f>
        <v>7185</v>
      </c>
      <c r="AG136" s="231">
        <f t="shared" si="167"/>
        <v>2973</v>
      </c>
      <c r="AH136" s="230">
        <f t="shared" si="167"/>
        <v>2509</v>
      </c>
      <c r="AI136" s="231">
        <f t="shared" si="167"/>
        <v>1766</v>
      </c>
      <c r="AJ136" s="230">
        <f t="shared" si="167"/>
        <v>1043</v>
      </c>
      <c r="AK136" s="231">
        <f t="shared" si="167"/>
        <v>695</v>
      </c>
      <c r="AL136" s="230">
        <f t="shared" si="167"/>
        <v>3014</v>
      </c>
      <c r="AM136" s="231">
        <f t="shared" si="167"/>
        <v>4054</v>
      </c>
      <c r="AN136" s="230">
        <f t="shared" si="167"/>
        <v>427</v>
      </c>
      <c r="AO136" s="231">
        <f t="shared" si="167"/>
        <v>1038</v>
      </c>
      <c r="AP136" s="230">
        <f t="shared" si="167"/>
        <v>642</v>
      </c>
      <c r="AQ136" s="231">
        <f t="shared" si="167"/>
        <v>2722</v>
      </c>
      <c r="AR136" s="230">
        <f t="shared" si="167"/>
        <v>2907</v>
      </c>
      <c r="AS136" s="231">
        <f t="shared" si="167"/>
        <v>4277</v>
      </c>
      <c r="AT136" s="230">
        <f t="shared" si="167"/>
        <v>1879</v>
      </c>
      <c r="AU136" s="231">
        <f t="shared" si="167"/>
        <v>1892</v>
      </c>
      <c r="AV136" s="230">
        <f t="shared" si="167"/>
        <v>3009</v>
      </c>
      <c r="AW136" s="231">
        <f t="shared" si="167"/>
        <v>2420</v>
      </c>
      <c r="AX136" s="230">
        <f t="shared" si="167"/>
        <v>673</v>
      </c>
      <c r="AY136" s="231">
        <f t="shared" si="167"/>
        <v>871</v>
      </c>
      <c r="AZ136" s="230">
        <f t="shared" si="167"/>
        <v>2145</v>
      </c>
      <c r="BA136" s="231">
        <f t="shared" si="167"/>
        <v>3362</v>
      </c>
      <c r="BB136" s="230">
        <f t="shared" si="167"/>
        <v>2238</v>
      </c>
      <c r="BC136" s="231">
        <f t="shared" si="167"/>
        <v>1481</v>
      </c>
      <c r="BD136" s="230">
        <f t="shared" si="167"/>
        <v>6082</v>
      </c>
      <c r="BE136" s="231">
        <f t="shared" si="167"/>
        <v>4992</v>
      </c>
      <c r="BF136" s="232">
        <f t="shared" si="167"/>
        <v>33753</v>
      </c>
      <c r="BG136" s="233">
        <f t="shared" si="167"/>
        <v>32543</v>
      </c>
      <c r="BI136" s="212" t="s">
        <v>25</v>
      </c>
      <c r="BJ136" s="204">
        <f t="shared" ref="BJ136:CK136" si="168">B136/B157</f>
        <v>5.7701490953467396E-2</v>
      </c>
      <c r="BK136" s="205">
        <f t="shared" si="168"/>
        <v>2.1701936064835659E-2</v>
      </c>
      <c r="BL136" s="206">
        <f t="shared" si="168"/>
        <v>6.1375583031020954E-2</v>
      </c>
      <c r="BM136" s="207">
        <f t="shared" si="168"/>
        <v>3.0164950332634648E-2</v>
      </c>
      <c r="BN136" s="204">
        <f t="shared" si="168"/>
        <v>4.9975581963210156E-2</v>
      </c>
      <c r="BO136" s="205">
        <f t="shared" si="168"/>
        <v>4.3478260869565216E-2</v>
      </c>
      <c r="BP136" s="206">
        <f t="shared" si="168"/>
        <v>3.5703360573351398E-2</v>
      </c>
      <c r="BQ136" s="207">
        <f t="shared" si="168"/>
        <v>2.6179506410943246E-2</v>
      </c>
      <c r="BR136" s="204">
        <f t="shared" si="168"/>
        <v>2.8517823639774859E-2</v>
      </c>
      <c r="BS136" s="205">
        <f t="shared" si="168"/>
        <v>3.9695057833859099E-2</v>
      </c>
      <c r="BT136" s="206">
        <f t="shared" si="168"/>
        <v>3.2047800108636608E-2</v>
      </c>
      <c r="BU136" s="204">
        <f t="shared" si="168"/>
        <v>5.995030856776469E-2</v>
      </c>
      <c r="BV136" s="208">
        <f t="shared" si="168"/>
        <v>3.9760630646182175E-2</v>
      </c>
      <c r="BW136" s="209">
        <f t="shared" si="168"/>
        <v>4.8094019688624833E-2</v>
      </c>
      <c r="BX136" s="204">
        <f t="shared" si="168"/>
        <v>4.3219779182787584E-2</v>
      </c>
      <c r="BY136" s="205">
        <f t="shared" si="168"/>
        <v>4.2341417173552415E-2</v>
      </c>
      <c r="BZ136" s="206">
        <f t="shared" si="168"/>
        <v>4.1524715562126377E-2</v>
      </c>
      <c r="CA136" s="207">
        <f t="shared" si="168"/>
        <v>4.2543106002251585E-2</v>
      </c>
      <c r="CB136" s="204">
        <f t="shared" si="168"/>
        <v>5.447130789397029E-2</v>
      </c>
      <c r="CC136" s="205">
        <f t="shared" si="168"/>
        <v>7.9004329004329008E-2</v>
      </c>
      <c r="CD136" s="206">
        <f t="shared" si="168"/>
        <v>3.7057938299473285E-2</v>
      </c>
      <c r="CE136" s="207">
        <f t="shared" si="168"/>
        <v>5.4529463500439752E-2</v>
      </c>
      <c r="CF136" s="204">
        <f t="shared" si="168"/>
        <v>5.5656717599556649E-2</v>
      </c>
      <c r="CG136" s="205">
        <f t="shared" si="168"/>
        <v>6.6265770545926195E-2</v>
      </c>
      <c r="CH136" s="206">
        <f t="shared" si="168"/>
        <v>4.241219350563287E-2</v>
      </c>
      <c r="CI136" s="204">
        <f t="shared" si="168"/>
        <v>3.7935860405562336E-2</v>
      </c>
      <c r="CJ136" s="210">
        <f t="shared" si="168"/>
        <v>4.5924586363999681E-2</v>
      </c>
      <c r="CK136" s="211">
        <f t="shared" si="168"/>
        <v>4.1168379723410108E-2</v>
      </c>
    </row>
    <row r="137" spans="1:89" ht="13.5" thickTop="1" x14ac:dyDescent="0.2">
      <c r="A137" s="202" t="s">
        <v>20</v>
      </c>
      <c r="B137" s="222">
        <v>2114</v>
      </c>
      <c r="C137" s="223">
        <v>868</v>
      </c>
      <c r="D137" s="224">
        <v>737</v>
      </c>
      <c r="E137" s="225">
        <v>597</v>
      </c>
      <c r="F137" s="222">
        <v>305</v>
      </c>
      <c r="G137" s="226">
        <v>245</v>
      </c>
      <c r="H137" s="224">
        <v>797</v>
      </c>
      <c r="I137" s="225">
        <v>1274</v>
      </c>
      <c r="J137" s="222">
        <v>86</v>
      </c>
      <c r="K137" s="226">
        <v>279</v>
      </c>
      <c r="L137" s="224">
        <v>238</v>
      </c>
      <c r="M137" s="222">
        <v>858</v>
      </c>
      <c r="N137" s="227">
        <v>913</v>
      </c>
      <c r="O137" s="228">
        <v>1250</v>
      </c>
      <c r="P137" s="222">
        <v>571</v>
      </c>
      <c r="Q137" s="226">
        <v>599</v>
      </c>
      <c r="R137" s="224">
        <v>866</v>
      </c>
      <c r="S137" s="225">
        <v>761</v>
      </c>
      <c r="T137" s="222">
        <v>230</v>
      </c>
      <c r="U137" s="226">
        <v>326</v>
      </c>
      <c r="V137" s="224">
        <v>852</v>
      </c>
      <c r="W137" s="225">
        <v>912</v>
      </c>
      <c r="X137" s="222">
        <v>806</v>
      </c>
      <c r="Y137" s="226">
        <v>549</v>
      </c>
      <c r="Z137" s="224">
        <v>1801</v>
      </c>
      <c r="AA137" s="222">
        <v>1443</v>
      </c>
      <c r="AB137" s="220">
        <f t="shared" ref="AB137:AB153" si="169">B137+D137+F137+H137+J137+L137+N137+P137+R137+T137+V137+X137+Z137</f>
        <v>10316</v>
      </c>
      <c r="AC137" s="221">
        <f t="shared" si="164"/>
        <v>9961</v>
      </c>
      <c r="BI137" s="202" t="s">
        <v>20</v>
      </c>
      <c r="BJ137" s="204">
        <f t="shared" ref="BJ137:CK137" si="170">B137/B157</f>
        <v>5.6083196264657506E-2</v>
      </c>
      <c r="BK137" s="205">
        <f t="shared" si="170"/>
        <v>3.9081494822152181E-2</v>
      </c>
      <c r="BL137" s="206">
        <f t="shared" si="170"/>
        <v>5.4564299992596432E-2</v>
      </c>
      <c r="BM137" s="207">
        <f t="shared" si="170"/>
        <v>5.4406269935295723E-2</v>
      </c>
      <c r="BN137" s="204">
        <f t="shared" si="170"/>
        <v>4.96500081393456E-2</v>
      </c>
      <c r="BO137" s="205">
        <f t="shared" si="170"/>
        <v>6.3405797101449279E-2</v>
      </c>
      <c r="BP137" s="206">
        <f t="shared" si="170"/>
        <v>3.4829349298605955E-2</v>
      </c>
      <c r="BQ137" s="207">
        <f t="shared" si="170"/>
        <v>4.5501625058037787E-2</v>
      </c>
      <c r="BR137" s="204">
        <f t="shared" si="170"/>
        <v>3.2270168855534707E-2</v>
      </c>
      <c r="BS137" s="205">
        <f t="shared" si="170"/>
        <v>7.3343848580441642E-2</v>
      </c>
      <c r="BT137" s="206">
        <f t="shared" si="170"/>
        <v>4.3092522179974654E-2</v>
      </c>
      <c r="BU137" s="204">
        <f t="shared" si="170"/>
        <v>6.876653041596538E-2</v>
      </c>
      <c r="BV137" s="208">
        <f t="shared" si="170"/>
        <v>5.2534668277806548E-2</v>
      </c>
      <c r="BW137" s="209">
        <f t="shared" si="170"/>
        <v>5.420876881044278E-2</v>
      </c>
      <c r="BX137" s="204">
        <f t="shared" si="170"/>
        <v>5.3883174483344343E-2</v>
      </c>
      <c r="BY137" s="205">
        <f t="shared" si="170"/>
        <v>4.7318113595070703E-2</v>
      </c>
      <c r="BZ137" s="206">
        <f t="shared" si="170"/>
        <v>5.5666259561612134E-2</v>
      </c>
      <c r="CA137" s="207">
        <f t="shared" si="170"/>
        <v>4.5090952183444923E-2</v>
      </c>
      <c r="CB137" s="204">
        <f t="shared" si="170"/>
        <v>6.6996795805418008E-2</v>
      </c>
      <c r="CC137" s="205">
        <f t="shared" si="170"/>
        <v>7.0562770562770563E-2</v>
      </c>
      <c r="CD137" s="206">
        <f t="shared" si="170"/>
        <v>5.3423626787057941E-2</v>
      </c>
      <c r="CE137" s="207">
        <f t="shared" si="170"/>
        <v>4.7182989290703088E-2</v>
      </c>
      <c r="CF137" s="204">
        <f t="shared" si="170"/>
        <v>6.3811258015992398E-2</v>
      </c>
      <c r="CG137" s="205">
        <f t="shared" si="170"/>
        <v>6.4732932437212592E-2</v>
      </c>
      <c r="CH137" s="206">
        <f t="shared" si="170"/>
        <v>4.9729401369560416E-2</v>
      </c>
      <c r="CI137" s="204">
        <f t="shared" si="170"/>
        <v>4.2968168418545095E-2</v>
      </c>
      <c r="CJ137" s="210">
        <f t="shared" si="170"/>
        <v>5.1534649508432583E-2</v>
      </c>
      <c r="CK137" s="211">
        <f t="shared" si="170"/>
        <v>4.9821191887363392E-2</v>
      </c>
    </row>
    <row r="138" spans="1:89" ht="13.5" thickBot="1" x14ac:dyDescent="0.25">
      <c r="A138" s="212" t="s">
        <v>22</v>
      </c>
      <c r="B138" s="213">
        <v>2498</v>
      </c>
      <c r="C138" s="214">
        <v>995</v>
      </c>
      <c r="D138" s="215">
        <v>843</v>
      </c>
      <c r="E138" s="216">
        <v>618</v>
      </c>
      <c r="F138" s="213">
        <v>362</v>
      </c>
      <c r="G138" s="217">
        <v>241</v>
      </c>
      <c r="H138" s="215">
        <v>1005</v>
      </c>
      <c r="I138" s="216">
        <v>1278</v>
      </c>
      <c r="J138" s="213">
        <v>157</v>
      </c>
      <c r="K138" s="217">
        <v>295</v>
      </c>
      <c r="L138" s="215">
        <v>221</v>
      </c>
      <c r="M138" s="213">
        <v>968</v>
      </c>
      <c r="N138" s="218">
        <v>992</v>
      </c>
      <c r="O138" s="219">
        <v>1474</v>
      </c>
      <c r="P138" s="213">
        <v>639</v>
      </c>
      <c r="Q138" s="217">
        <v>637</v>
      </c>
      <c r="R138" s="215">
        <v>970</v>
      </c>
      <c r="S138" s="216">
        <v>831</v>
      </c>
      <c r="T138" s="213">
        <v>267</v>
      </c>
      <c r="U138" s="217">
        <v>290</v>
      </c>
      <c r="V138" s="215">
        <v>692</v>
      </c>
      <c r="W138" s="216">
        <v>1026</v>
      </c>
      <c r="X138" s="213">
        <v>700</v>
      </c>
      <c r="Y138" s="217">
        <v>483</v>
      </c>
      <c r="Z138" s="215">
        <v>2084</v>
      </c>
      <c r="AA138" s="213">
        <v>1972</v>
      </c>
      <c r="AB138" s="220">
        <f t="shared" si="169"/>
        <v>11430</v>
      </c>
      <c r="AC138" s="221">
        <f t="shared" si="164"/>
        <v>11108</v>
      </c>
      <c r="AE138" s="175" t="s">
        <v>27</v>
      </c>
      <c r="BI138" s="212" t="s">
        <v>22</v>
      </c>
      <c r="BJ138" s="204">
        <f t="shared" ref="BJ138:CK138" si="171">B138/B157</f>
        <v>6.6270493977821407E-2</v>
      </c>
      <c r="BK138" s="205">
        <f t="shared" si="171"/>
        <v>4.4799639801891042E-2</v>
      </c>
      <c r="BL138" s="206">
        <f t="shared" si="171"/>
        <v>6.241208262382468E-2</v>
      </c>
      <c r="BM138" s="207">
        <f t="shared" si="171"/>
        <v>5.6320058324979494E-2</v>
      </c>
      <c r="BN138" s="204">
        <f t="shared" si="171"/>
        <v>5.8928862119485594E-2</v>
      </c>
      <c r="BO138" s="205">
        <f t="shared" si="171"/>
        <v>6.2370600414078672E-2</v>
      </c>
      <c r="BP138" s="206">
        <f t="shared" si="171"/>
        <v>4.3919066555958571E-2</v>
      </c>
      <c r="BQ138" s="207">
        <f t="shared" si="171"/>
        <v>4.5644487303117966E-2</v>
      </c>
      <c r="BR138" s="204">
        <f t="shared" si="171"/>
        <v>5.8911819887429641E-2</v>
      </c>
      <c r="BS138" s="205">
        <f t="shared" si="171"/>
        <v>7.7549947423764462E-2</v>
      </c>
      <c r="BT138" s="206">
        <f t="shared" si="171"/>
        <v>4.0014484881405035E-2</v>
      </c>
      <c r="BU138" s="204">
        <f t="shared" si="171"/>
        <v>7.7582752264166069E-2</v>
      </c>
      <c r="BV138" s="208">
        <f t="shared" si="171"/>
        <v>5.7080384371943148E-2</v>
      </c>
      <c r="BW138" s="209">
        <f t="shared" si="171"/>
        <v>6.3922980181274125E-2</v>
      </c>
      <c r="BX138" s="204">
        <f t="shared" si="171"/>
        <v>6.0300084929697087E-2</v>
      </c>
      <c r="BY138" s="205">
        <f t="shared" si="171"/>
        <v>5.0319930484240459E-2</v>
      </c>
      <c r="BZ138" s="206">
        <f t="shared" si="171"/>
        <v>6.2351353088641766E-2</v>
      </c>
      <c r="CA138" s="207">
        <f t="shared" si="171"/>
        <v>4.9238608757480595E-2</v>
      </c>
      <c r="CB138" s="204">
        <f t="shared" si="171"/>
        <v>7.7774541217593945E-2</v>
      </c>
      <c r="CC138" s="205">
        <f t="shared" si="171"/>
        <v>6.2770562770562768E-2</v>
      </c>
      <c r="CD138" s="206">
        <f t="shared" si="171"/>
        <v>4.3391020817657389E-2</v>
      </c>
      <c r="CE138" s="207">
        <f t="shared" si="171"/>
        <v>5.3080862952040973E-2</v>
      </c>
      <c r="CF138" s="204">
        <f t="shared" si="171"/>
        <v>5.5419206713641041E-2</v>
      </c>
      <c r="CG138" s="205">
        <f t="shared" si="171"/>
        <v>5.6950831269897417E-2</v>
      </c>
      <c r="CH138" s="206">
        <f t="shared" si="171"/>
        <v>5.7543627126132098E-2</v>
      </c>
      <c r="CI138" s="204">
        <f t="shared" si="171"/>
        <v>5.8720185808295862E-2</v>
      </c>
      <c r="CJ138" s="210">
        <f t="shared" si="171"/>
        <v>5.7099752218048118E-2</v>
      </c>
      <c r="CK138" s="211">
        <f t="shared" si="171"/>
        <v>5.5558056368319703E-2</v>
      </c>
    </row>
    <row r="139" spans="1:89" ht="14.25" thickTop="1" thickBot="1" x14ac:dyDescent="0.25">
      <c r="A139" s="202" t="s">
        <v>24</v>
      </c>
      <c r="B139" s="222">
        <v>2573</v>
      </c>
      <c r="C139" s="223">
        <v>1110</v>
      </c>
      <c r="D139" s="224">
        <v>929</v>
      </c>
      <c r="E139" s="225">
        <v>551</v>
      </c>
      <c r="F139" s="222">
        <v>376</v>
      </c>
      <c r="G139" s="226">
        <v>209</v>
      </c>
      <c r="H139" s="224">
        <v>1212</v>
      </c>
      <c r="I139" s="225">
        <v>1502</v>
      </c>
      <c r="J139" s="222">
        <v>184</v>
      </c>
      <c r="K139" s="226">
        <v>464</v>
      </c>
      <c r="L139" s="224">
        <v>183</v>
      </c>
      <c r="M139" s="222">
        <v>896</v>
      </c>
      <c r="N139" s="227">
        <v>1002</v>
      </c>
      <c r="O139" s="228">
        <v>1553</v>
      </c>
      <c r="P139" s="222">
        <v>669</v>
      </c>
      <c r="Q139" s="226">
        <v>656</v>
      </c>
      <c r="R139" s="224">
        <v>1173</v>
      </c>
      <c r="S139" s="225">
        <v>828</v>
      </c>
      <c r="T139" s="222">
        <v>176</v>
      </c>
      <c r="U139" s="226">
        <v>255</v>
      </c>
      <c r="V139" s="224">
        <v>601</v>
      </c>
      <c r="W139" s="225">
        <v>1424</v>
      </c>
      <c r="X139" s="222">
        <v>732</v>
      </c>
      <c r="Y139" s="226">
        <v>449</v>
      </c>
      <c r="Z139" s="224">
        <v>2197</v>
      </c>
      <c r="AA139" s="222">
        <v>1577</v>
      </c>
      <c r="AB139" s="220">
        <f t="shared" si="169"/>
        <v>12007</v>
      </c>
      <c r="AC139" s="221">
        <f t="shared" si="164"/>
        <v>11474</v>
      </c>
      <c r="AE139" s="176" t="s">
        <v>2</v>
      </c>
      <c r="AF139" s="177" t="s">
        <v>3</v>
      </c>
      <c r="AG139" s="178"/>
      <c r="AH139" s="177" t="s">
        <v>4</v>
      </c>
      <c r="AI139" s="178"/>
      <c r="AJ139" s="177" t="s">
        <v>5</v>
      </c>
      <c r="AK139" s="178"/>
      <c r="AL139" s="177" t="s">
        <v>6</v>
      </c>
      <c r="AM139" s="178"/>
      <c r="AN139" s="177" t="s">
        <v>7</v>
      </c>
      <c r="AO139" s="178"/>
      <c r="AP139" s="177" t="s">
        <v>8</v>
      </c>
      <c r="AQ139" s="178"/>
      <c r="AR139" s="177" t="s">
        <v>9</v>
      </c>
      <c r="AS139" s="178"/>
      <c r="AT139" s="177" t="s">
        <v>10</v>
      </c>
      <c r="AU139" s="178"/>
      <c r="AV139" s="177" t="s">
        <v>11</v>
      </c>
      <c r="AW139" s="178"/>
      <c r="AX139" s="177" t="s">
        <v>12</v>
      </c>
      <c r="AY139" s="178"/>
      <c r="AZ139" s="177" t="s">
        <v>13</v>
      </c>
      <c r="BA139" s="178"/>
      <c r="BB139" s="177" t="s">
        <v>14</v>
      </c>
      <c r="BC139" s="178"/>
      <c r="BD139" s="177" t="s">
        <v>15</v>
      </c>
      <c r="BE139" s="178"/>
      <c r="BF139" s="179" t="s">
        <v>16</v>
      </c>
      <c r="BG139" s="180"/>
      <c r="BI139" s="202" t="s">
        <v>24</v>
      </c>
      <c r="BJ139" s="204">
        <f t="shared" ref="BJ139:CK139" si="172">B139/B157</f>
        <v>6.8260200562423726E-2</v>
      </c>
      <c r="BK139" s="205">
        <f t="shared" si="172"/>
        <v>4.9977487618190007E-2</v>
      </c>
      <c r="BL139" s="206">
        <f t="shared" si="172"/>
        <v>6.8779151551047607E-2</v>
      </c>
      <c r="BM139" s="207">
        <f t="shared" si="172"/>
        <v>5.0214162034083659E-2</v>
      </c>
      <c r="BN139" s="204">
        <f t="shared" si="172"/>
        <v>6.1207878886537524E-2</v>
      </c>
      <c r="BO139" s="205">
        <f t="shared" si="172"/>
        <v>5.4089026915113872E-2</v>
      </c>
      <c r="BP139" s="206">
        <f t="shared" si="172"/>
        <v>5.296508324957392E-2</v>
      </c>
      <c r="BQ139" s="207">
        <f t="shared" si="172"/>
        <v>5.3644773027608131E-2</v>
      </c>
      <c r="BR139" s="204">
        <f t="shared" si="172"/>
        <v>6.9043151969981245E-2</v>
      </c>
      <c r="BS139" s="205">
        <f t="shared" si="172"/>
        <v>0.12197686645636173</v>
      </c>
      <c r="BT139" s="206">
        <f t="shared" si="172"/>
        <v>3.3134166214014125E-2</v>
      </c>
      <c r="BU139" s="204">
        <f t="shared" si="172"/>
        <v>7.1812134327161978E-2</v>
      </c>
      <c r="BV139" s="208">
        <f t="shared" si="172"/>
        <v>5.7655791472466772E-2</v>
      </c>
      <c r="BW139" s="209">
        <f t="shared" si="172"/>
        <v>6.73489743700941E-2</v>
      </c>
      <c r="BX139" s="204">
        <f t="shared" si="172"/>
        <v>6.3131074832499759E-2</v>
      </c>
      <c r="BY139" s="205">
        <f t="shared" si="172"/>
        <v>5.1820838928825344E-2</v>
      </c>
      <c r="BZ139" s="206">
        <f t="shared" si="172"/>
        <v>7.5400141415439992E-2</v>
      </c>
      <c r="CA139" s="207">
        <f t="shared" si="172"/>
        <v>4.9060852047164781E-2</v>
      </c>
      <c r="CB139" s="204">
        <f t="shared" si="172"/>
        <v>5.1267113311972035E-2</v>
      </c>
      <c r="CC139" s="205">
        <f t="shared" si="172"/>
        <v>5.5194805194805192E-2</v>
      </c>
      <c r="CD139" s="206">
        <f t="shared" si="172"/>
        <v>3.7684976172560822E-2</v>
      </c>
      <c r="CE139" s="207">
        <f t="shared" si="172"/>
        <v>7.3671685032852194E-2</v>
      </c>
      <c r="CF139" s="204">
        <f t="shared" si="172"/>
        <v>5.7952656163407487E-2</v>
      </c>
      <c r="CG139" s="205">
        <f t="shared" si="172"/>
        <v>5.2941870062492631E-2</v>
      </c>
      <c r="CH139" s="206">
        <f t="shared" si="172"/>
        <v>6.0663795007731391E-2</v>
      </c>
      <c r="CI139" s="204">
        <f t="shared" si="172"/>
        <v>4.6958282464342076E-2</v>
      </c>
      <c r="CJ139" s="210">
        <f t="shared" si="172"/>
        <v>5.9982215650227801E-2</v>
      </c>
      <c r="CK139" s="211">
        <f t="shared" si="172"/>
        <v>5.7388651311676295E-2</v>
      </c>
    </row>
    <row r="140" spans="1:89" ht="15" thickTop="1" thickBot="1" x14ac:dyDescent="0.3">
      <c r="A140" s="212" t="s">
        <v>28</v>
      </c>
      <c r="B140" s="213">
        <v>2393</v>
      </c>
      <c r="C140" s="214">
        <v>1108</v>
      </c>
      <c r="D140" s="215">
        <v>940</v>
      </c>
      <c r="E140" s="216">
        <v>494</v>
      </c>
      <c r="F140" s="213">
        <v>394</v>
      </c>
      <c r="G140" s="217">
        <v>253</v>
      </c>
      <c r="H140" s="215">
        <v>1378</v>
      </c>
      <c r="I140" s="216">
        <v>1528</v>
      </c>
      <c r="J140" s="213">
        <v>200</v>
      </c>
      <c r="K140" s="217">
        <v>361</v>
      </c>
      <c r="L140" s="215">
        <v>198</v>
      </c>
      <c r="M140" s="213">
        <v>828</v>
      </c>
      <c r="N140" s="218">
        <v>900</v>
      </c>
      <c r="O140" s="219">
        <v>1449</v>
      </c>
      <c r="P140" s="213">
        <v>655</v>
      </c>
      <c r="Q140" s="217">
        <v>565</v>
      </c>
      <c r="R140" s="215">
        <v>1167</v>
      </c>
      <c r="S140" s="216">
        <v>925</v>
      </c>
      <c r="T140" s="213">
        <v>193</v>
      </c>
      <c r="U140" s="217">
        <v>256</v>
      </c>
      <c r="V140" s="215">
        <v>623</v>
      </c>
      <c r="W140" s="216">
        <v>1369</v>
      </c>
      <c r="X140" s="213">
        <v>747</v>
      </c>
      <c r="Y140" s="217">
        <v>557</v>
      </c>
      <c r="Z140" s="215">
        <v>2171</v>
      </c>
      <c r="AA140" s="213">
        <v>1991</v>
      </c>
      <c r="AB140" s="220">
        <f t="shared" si="169"/>
        <v>11959</v>
      </c>
      <c r="AC140" s="221">
        <f t="shared" si="164"/>
        <v>11684</v>
      </c>
      <c r="AE140" s="182"/>
      <c r="AF140" s="183" t="s">
        <v>17</v>
      </c>
      <c r="AG140" s="184" t="s">
        <v>18</v>
      </c>
      <c r="AH140" s="185" t="s">
        <v>17</v>
      </c>
      <c r="AI140" s="186" t="s">
        <v>18</v>
      </c>
      <c r="AJ140" s="183" t="s">
        <v>17</v>
      </c>
      <c r="AK140" s="184" t="s">
        <v>18</v>
      </c>
      <c r="AL140" s="185" t="s">
        <v>17</v>
      </c>
      <c r="AM140" s="186" t="s">
        <v>18</v>
      </c>
      <c r="AN140" s="183" t="s">
        <v>17</v>
      </c>
      <c r="AO140" s="184" t="s">
        <v>18</v>
      </c>
      <c r="AP140" s="185" t="s">
        <v>17</v>
      </c>
      <c r="AQ140" s="183" t="s">
        <v>18</v>
      </c>
      <c r="AR140" s="187" t="s">
        <v>17</v>
      </c>
      <c r="AS140" s="188" t="s">
        <v>18</v>
      </c>
      <c r="AT140" s="183" t="s">
        <v>17</v>
      </c>
      <c r="AU140" s="184" t="s">
        <v>18</v>
      </c>
      <c r="AV140" s="185" t="s">
        <v>17</v>
      </c>
      <c r="AW140" s="186" t="s">
        <v>18</v>
      </c>
      <c r="AX140" s="183" t="s">
        <v>17</v>
      </c>
      <c r="AY140" s="184" t="s">
        <v>18</v>
      </c>
      <c r="AZ140" s="185" t="s">
        <v>17</v>
      </c>
      <c r="BA140" s="186" t="s">
        <v>18</v>
      </c>
      <c r="BB140" s="183" t="s">
        <v>17</v>
      </c>
      <c r="BC140" s="184" t="s">
        <v>18</v>
      </c>
      <c r="BD140" s="185" t="s">
        <v>17</v>
      </c>
      <c r="BE140" s="183" t="s">
        <v>18</v>
      </c>
      <c r="BF140" s="189" t="s">
        <v>17</v>
      </c>
      <c r="BG140" s="190" t="s">
        <v>18</v>
      </c>
      <c r="BI140" s="212" t="s">
        <v>28</v>
      </c>
      <c r="BJ140" s="204">
        <f t="shared" ref="BJ140:CK140" si="173">B140/B157</f>
        <v>6.3484904759378152E-2</v>
      </c>
      <c r="BK140" s="205">
        <f t="shared" si="173"/>
        <v>4.9887438090950025E-2</v>
      </c>
      <c r="BL140" s="206">
        <f t="shared" si="173"/>
        <v>6.9593544088250539E-2</v>
      </c>
      <c r="BM140" s="207">
        <f t="shared" si="173"/>
        <v>4.5019593547799143E-2</v>
      </c>
      <c r="BN140" s="204">
        <f t="shared" si="173"/>
        <v>6.4138043301318573E-2</v>
      </c>
      <c r="BO140" s="205">
        <f t="shared" si="173"/>
        <v>6.5476190476190479E-2</v>
      </c>
      <c r="BP140" s="206">
        <f t="shared" si="173"/>
        <v>6.0219376829961105E-2</v>
      </c>
      <c r="BQ140" s="207">
        <f t="shared" si="173"/>
        <v>5.4573377620629311E-2</v>
      </c>
      <c r="BR140" s="204">
        <f t="shared" si="173"/>
        <v>7.5046904315197005E-2</v>
      </c>
      <c r="BS140" s="205">
        <f t="shared" si="173"/>
        <v>9.490010515247109E-2</v>
      </c>
      <c r="BT140" s="206">
        <f t="shared" si="173"/>
        <v>3.5850081477457905E-2</v>
      </c>
      <c r="BU140" s="204">
        <f t="shared" si="173"/>
        <v>6.6362106275547006E-2</v>
      </c>
      <c r="BV140" s="208">
        <f t="shared" si="173"/>
        <v>5.178663904712584E-2</v>
      </c>
      <c r="BW140" s="209">
        <f t="shared" si="173"/>
        <v>6.2838804805065263E-2</v>
      </c>
      <c r="BX140" s="204">
        <f t="shared" si="173"/>
        <v>6.1809946211191846E-2</v>
      </c>
      <c r="BY140" s="205">
        <f t="shared" si="173"/>
        <v>4.4632277431076707E-2</v>
      </c>
      <c r="BZ140" s="206">
        <f t="shared" si="173"/>
        <v>7.5014462942726748E-2</v>
      </c>
      <c r="CA140" s="207">
        <f t="shared" si="173"/>
        <v>5.4808319014042782E-2</v>
      </c>
      <c r="CB140" s="204">
        <f t="shared" si="173"/>
        <v>5.6219050393242063E-2</v>
      </c>
      <c r="CC140" s="205">
        <f t="shared" si="173"/>
        <v>5.5411255411255411E-2</v>
      </c>
      <c r="CD140" s="206">
        <f t="shared" si="173"/>
        <v>3.9064459493353396E-2</v>
      </c>
      <c r="CE140" s="207">
        <f t="shared" si="173"/>
        <v>7.0826219669926013E-2</v>
      </c>
      <c r="CF140" s="204">
        <f t="shared" si="173"/>
        <v>5.9140210592985513E-2</v>
      </c>
      <c r="CG140" s="205">
        <f t="shared" si="173"/>
        <v>6.5676217427190195E-2</v>
      </c>
      <c r="CH140" s="206">
        <f t="shared" si="173"/>
        <v>5.9945880273912081E-2</v>
      </c>
      <c r="CI140" s="204">
        <f t="shared" si="173"/>
        <v>5.9285948247625286E-2</v>
      </c>
      <c r="CJ140" s="210">
        <f t="shared" si="173"/>
        <v>5.9742426664535206E-2</v>
      </c>
      <c r="CK140" s="211">
        <f t="shared" si="173"/>
        <v>5.8438992672618602E-2</v>
      </c>
    </row>
    <row r="141" spans="1:89" ht="13.5" thickTop="1" x14ac:dyDescent="0.2">
      <c r="A141" s="202" t="s">
        <v>29</v>
      </c>
      <c r="B141" s="235">
        <v>2831</v>
      </c>
      <c r="C141" s="223">
        <v>1291</v>
      </c>
      <c r="D141" s="224">
        <v>1021</v>
      </c>
      <c r="E141" s="225">
        <v>548</v>
      </c>
      <c r="F141" s="222">
        <v>450</v>
      </c>
      <c r="G141" s="226">
        <v>198</v>
      </c>
      <c r="H141" s="224">
        <v>1660</v>
      </c>
      <c r="I141" s="225">
        <v>1535</v>
      </c>
      <c r="J141" s="222">
        <v>159</v>
      </c>
      <c r="K141" s="226">
        <v>331</v>
      </c>
      <c r="L141" s="224">
        <v>197</v>
      </c>
      <c r="M141" s="222">
        <v>995</v>
      </c>
      <c r="N141" s="227">
        <v>1058</v>
      </c>
      <c r="O141" s="236">
        <v>1635</v>
      </c>
      <c r="P141" s="222">
        <v>720</v>
      </c>
      <c r="Q141" s="226">
        <v>686</v>
      </c>
      <c r="R141" s="224">
        <v>1193</v>
      </c>
      <c r="S141" s="225">
        <v>917</v>
      </c>
      <c r="T141" s="222">
        <v>158</v>
      </c>
      <c r="U141" s="226">
        <v>241</v>
      </c>
      <c r="V141" s="224">
        <v>675</v>
      </c>
      <c r="W141" s="237">
        <v>1607</v>
      </c>
      <c r="X141" s="222">
        <v>664</v>
      </c>
      <c r="Y141" s="226">
        <v>488</v>
      </c>
      <c r="Z141" s="224">
        <v>2285</v>
      </c>
      <c r="AA141" s="222">
        <v>2090</v>
      </c>
      <c r="AB141" s="220">
        <f t="shared" si="169"/>
        <v>13071</v>
      </c>
      <c r="AC141" s="221">
        <f t="shared" si="164"/>
        <v>12562</v>
      </c>
      <c r="AE141" s="202" t="str">
        <f>$AE$17</f>
        <v>17:00 - 17:59</v>
      </c>
      <c r="AF141" s="193">
        <f t="shared" ref="AF141:AO143" si="174">SUMIF($A$9:$A$32,$AE141,B$133:B$156)</f>
        <v>2209</v>
      </c>
      <c r="AG141" s="194">
        <f t="shared" si="174"/>
        <v>2449</v>
      </c>
      <c r="AH141" s="195">
        <f t="shared" si="174"/>
        <v>864</v>
      </c>
      <c r="AI141" s="196">
        <f t="shared" si="174"/>
        <v>953</v>
      </c>
      <c r="AJ141" s="193">
        <f t="shared" si="174"/>
        <v>508</v>
      </c>
      <c r="AK141" s="197">
        <f t="shared" si="174"/>
        <v>334</v>
      </c>
      <c r="AL141" s="195">
        <f t="shared" si="174"/>
        <v>1647</v>
      </c>
      <c r="AM141" s="196">
        <f t="shared" si="174"/>
        <v>2458</v>
      </c>
      <c r="AN141" s="193">
        <f t="shared" si="174"/>
        <v>224</v>
      </c>
      <c r="AO141" s="197">
        <f t="shared" si="174"/>
        <v>228</v>
      </c>
      <c r="AP141" s="195">
        <f t="shared" ref="AP141:AY143" si="175">SUMIF($A$9:$A$32,$AE141,L$133:L$156)</f>
        <v>741</v>
      </c>
      <c r="AQ141" s="193">
        <f t="shared" si="175"/>
        <v>720</v>
      </c>
      <c r="AR141" s="198">
        <f t="shared" si="175"/>
        <v>1404</v>
      </c>
      <c r="AS141" s="199">
        <f t="shared" si="175"/>
        <v>1436</v>
      </c>
      <c r="AT141" s="193">
        <f t="shared" si="175"/>
        <v>707</v>
      </c>
      <c r="AU141" s="197">
        <f t="shared" si="175"/>
        <v>878</v>
      </c>
      <c r="AV141" s="195">
        <f t="shared" si="175"/>
        <v>976</v>
      </c>
      <c r="AW141" s="196">
        <f t="shared" si="175"/>
        <v>1382</v>
      </c>
      <c r="AX141" s="193">
        <f t="shared" si="175"/>
        <v>295</v>
      </c>
      <c r="AY141" s="197">
        <f t="shared" si="175"/>
        <v>249</v>
      </c>
      <c r="AZ141" s="195">
        <f t="shared" ref="AZ141:BE143" si="176">SUMIF($A$9:$A$32,$AE141,V$133:V$156)</f>
        <v>1241</v>
      </c>
      <c r="BA141" s="196">
        <f t="shared" si="176"/>
        <v>1144</v>
      </c>
      <c r="BB141" s="193">
        <f t="shared" si="176"/>
        <v>911</v>
      </c>
      <c r="BC141" s="197">
        <f t="shared" si="176"/>
        <v>512</v>
      </c>
      <c r="BD141" s="195">
        <f t="shared" si="176"/>
        <v>2724</v>
      </c>
      <c r="BE141" s="193">
        <f t="shared" si="176"/>
        <v>2525</v>
      </c>
      <c r="BF141" s="200">
        <f>AF141+AH141+AJ141+AL141+AN141+AP141+AR141+AT141+AV141+AX141+AZ141+BB141+BD141</f>
        <v>14451</v>
      </c>
      <c r="BG141" s="201">
        <f>AG141+AI141+AK141+AM141+AO141+AQ141+AS141+AU141+AW141+AY141+BA141+BC141+BE141</f>
        <v>15268</v>
      </c>
      <c r="BI141" s="202" t="s">
        <v>29</v>
      </c>
      <c r="BJ141" s="204">
        <f t="shared" ref="BJ141:CK141" si="177">B141/B157</f>
        <v>7.5104791213455716E-2</v>
      </c>
      <c r="BK141" s="205">
        <f t="shared" si="177"/>
        <v>5.8126969833408378E-2</v>
      </c>
      <c r="BL141" s="206">
        <f t="shared" si="177"/>
        <v>7.5590434589472122E-2</v>
      </c>
      <c r="BM141" s="207">
        <f t="shared" si="177"/>
        <v>4.9940763692700264E-2</v>
      </c>
      <c r="BN141" s="204">
        <f t="shared" si="177"/>
        <v>7.3254110369526296E-2</v>
      </c>
      <c r="BO141" s="205">
        <f t="shared" si="177"/>
        <v>5.124223602484472E-2</v>
      </c>
      <c r="BP141" s="206">
        <f t="shared" si="177"/>
        <v>7.2542935803871875E-2</v>
      </c>
      <c r="BQ141" s="207">
        <f t="shared" si="177"/>
        <v>5.4823386549519626E-2</v>
      </c>
      <c r="BR141" s="204">
        <f t="shared" si="177"/>
        <v>5.9662288930581613E-2</v>
      </c>
      <c r="BS141" s="205">
        <f t="shared" si="177"/>
        <v>8.7013669821240799E-2</v>
      </c>
      <c r="BT141" s="206">
        <f t="shared" si="177"/>
        <v>3.5669020459894986E-2</v>
      </c>
      <c r="BU141" s="204">
        <f t="shared" si="177"/>
        <v>7.9746733990542593E-2</v>
      </c>
      <c r="BV141" s="208">
        <f t="shared" si="177"/>
        <v>6.0878071235399046E-2</v>
      </c>
      <c r="BW141" s="209">
        <f t="shared" si="177"/>
        <v>7.0905069604059151E-2</v>
      </c>
      <c r="BX141" s="204">
        <f t="shared" si="177"/>
        <v>6.7943757667264321E-2</v>
      </c>
      <c r="BY141" s="205">
        <f t="shared" si="177"/>
        <v>5.4190694367643573E-2</v>
      </c>
      <c r="BZ141" s="206">
        <f t="shared" si="177"/>
        <v>7.6685736324484152E-2</v>
      </c>
      <c r="CA141" s="207">
        <f t="shared" si="177"/>
        <v>5.4334301119867277E-2</v>
      </c>
      <c r="CB141" s="204">
        <f t="shared" si="177"/>
        <v>4.6023885814156715E-2</v>
      </c>
      <c r="CC141" s="205">
        <f t="shared" si="177"/>
        <v>5.2164502164502163E-2</v>
      </c>
      <c r="CD141" s="206">
        <f t="shared" si="177"/>
        <v>4.232505643340858E-2</v>
      </c>
      <c r="CE141" s="207">
        <f t="shared" si="177"/>
        <v>8.3139324331315642E-2</v>
      </c>
      <c r="CF141" s="204">
        <f t="shared" si="177"/>
        <v>5.2569076082653786E-2</v>
      </c>
      <c r="CG141" s="205">
        <f t="shared" si="177"/>
        <v>5.7540384388633417E-2</v>
      </c>
      <c r="CH141" s="206">
        <f t="shared" si="177"/>
        <v>6.3093660260658269E-2</v>
      </c>
      <c r="CI141" s="204">
        <f t="shared" si="177"/>
        <v>6.2233868326236487E-2</v>
      </c>
      <c r="CJ141" s="210">
        <f t="shared" si="177"/>
        <v>6.5297538166413552E-2</v>
      </c>
      <c r="CK141" s="211">
        <f t="shared" si="177"/>
        <v>6.2830419886463096E-2</v>
      </c>
    </row>
    <row r="142" spans="1:89" x14ac:dyDescent="0.2">
      <c r="A142" s="212" t="s">
        <v>31</v>
      </c>
      <c r="B142" s="238">
        <v>2629</v>
      </c>
      <c r="C142" s="214">
        <v>1179</v>
      </c>
      <c r="D142" s="215">
        <v>900</v>
      </c>
      <c r="E142" s="216">
        <v>542</v>
      </c>
      <c r="F142" s="213">
        <v>477</v>
      </c>
      <c r="G142" s="217">
        <v>217</v>
      </c>
      <c r="H142" s="215">
        <v>1592</v>
      </c>
      <c r="I142" s="216">
        <v>1710</v>
      </c>
      <c r="J142" s="213">
        <v>151</v>
      </c>
      <c r="K142" s="214">
        <v>278</v>
      </c>
      <c r="L142" s="215">
        <v>218</v>
      </c>
      <c r="M142" s="213">
        <v>1079</v>
      </c>
      <c r="N142" s="218">
        <v>975</v>
      </c>
      <c r="O142" s="239">
        <v>1680</v>
      </c>
      <c r="P142" s="213">
        <v>691</v>
      </c>
      <c r="Q142" s="214">
        <v>702</v>
      </c>
      <c r="R142" s="215">
        <v>1142</v>
      </c>
      <c r="S142" s="216">
        <v>1022</v>
      </c>
      <c r="T142" s="224">
        <v>182</v>
      </c>
      <c r="U142" s="213">
        <v>294</v>
      </c>
      <c r="V142" s="215">
        <v>673</v>
      </c>
      <c r="W142" s="240">
        <v>1435</v>
      </c>
      <c r="X142" s="213">
        <v>708</v>
      </c>
      <c r="Y142" s="217">
        <v>474</v>
      </c>
      <c r="Z142" s="215">
        <v>2190</v>
      </c>
      <c r="AA142" s="213">
        <v>2229</v>
      </c>
      <c r="AB142" s="220">
        <f t="shared" si="169"/>
        <v>12528</v>
      </c>
      <c r="AC142" s="221">
        <f t="shared" si="164"/>
        <v>12841</v>
      </c>
      <c r="AE142" s="212" t="str">
        <f>$AE$18</f>
        <v>18:00 - 18:59</v>
      </c>
      <c r="AF142" s="193">
        <f t="shared" si="174"/>
        <v>2315</v>
      </c>
      <c r="AG142" s="214">
        <f t="shared" si="174"/>
        <v>1833</v>
      </c>
      <c r="AH142" s="215">
        <f t="shared" si="174"/>
        <v>783</v>
      </c>
      <c r="AI142" s="216">
        <f t="shared" si="174"/>
        <v>950</v>
      </c>
      <c r="AJ142" s="213">
        <f t="shared" si="174"/>
        <v>398</v>
      </c>
      <c r="AK142" s="217">
        <f t="shared" si="174"/>
        <v>259</v>
      </c>
      <c r="AL142" s="215">
        <f t="shared" si="174"/>
        <v>1637</v>
      </c>
      <c r="AM142" s="216">
        <f t="shared" si="174"/>
        <v>2269</v>
      </c>
      <c r="AN142" s="213">
        <f t="shared" si="174"/>
        <v>197</v>
      </c>
      <c r="AO142" s="217">
        <f t="shared" si="174"/>
        <v>161</v>
      </c>
      <c r="AP142" s="215">
        <f t="shared" si="175"/>
        <v>568</v>
      </c>
      <c r="AQ142" s="213">
        <f t="shared" si="175"/>
        <v>585</v>
      </c>
      <c r="AR142" s="218">
        <f t="shared" si="175"/>
        <v>1221</v>
      </c>
      <c r="AS142" s="219">
        <f t="shared" si="175"/>
        <v>1386</v>
      </c>
      <c r="AT142" s="213">
        <f t="shared" si="175"/>
        <v>606</v>
      </c>
      <c r="AU142" s="217">
        <f t="shared" si="175"/>
        <v>884</v>
      </c>
      <c r="AV142" s="215">
        <f t="shared" si="175"/>
        <v>804</v>
      </c>
      <c r="AW142" s="216">
        <f t="shared" si="175"/>
        <v>1383</v>
      </c>
      <c r="AX142" s="213">
        <f t="shared" si="175"/>
        <v>196</v>
      </c>
      <c r="AY142" s="217">
        <f t="shared" si="175"/>
        <v>277</v>
      </c>
      <c r="AZ142" s="215">
        <f t="shared" si="176"/>
        <v>1166</v>
      </c>
      <c r="BA142" s="216">
        <f t="shared" si="176"/>
        <v>969</v>
      </c>
      <c r="BB142" s="213">
        <f t="shared" si="176"/>
        <v>868</v>
      </c>
      <c r="BC142" s="217">
        <f t="shared" si="176"/>
        <v>535</v>
      </c>
      <c r="BD142" s="215">
        <f t="shared" si="176"/>
        <v>2386</v>
      </c>
      <c r="BE142" s="213">
        <f t="shared" si="176"/>
        <v>2225</v>
      </c>
      <c r="BF142" s="220">
        <f>SUM(AF142,AH142,AJ142,AL142,AN142,AP142,AR142,AT142,AV142,AX142,AZ142,BB142,BD142)</f>
        <v>13145</v>
      </c>
      <c r="BG142" s="221">
        <f>SUM(AG142,AI142,AK142,AM142,AO142,AQ142,AS142,AU142,AW142,AY142,BA142,BC142,BE142)</f>
        <v>13716</v>
      </c>
      <c r="BI142" s="212" t="s">
        <v>31</v>
      </c>
      <c r="BJ142" s="204">
        <f t="shared" ref="BJ142:CK142" si="178">B142/B157</f>
        <v>6.9745848145593467E-2</v>
      </c>
      <c r="BK142" s="205">
        <f t="shared" si="178"/>
        <v>5.3084196307969386E-2</v>
      </c>
      <c r="BL142" s="206">
        <f t="shared" si="178"/>
        <v>6.663211668023987E-2</v>
      </c>
      <c r="BM142" s="207">
        <f t="shared" si="178"/>
        <v>4.9393967009933475E-2</v>
      </c>
      <c r="BN142" s="204">
        <f t="shared" si="178"/>
        <v>7.7649356991697865E-2</v>
      </c>
      <c r="BO142" s="205">
        <f t="shared" si="178"/>
        <v>5.6159420289855072E-2</v>
      </c>
      <c r="BP142" s="206">
        <f t="shared" si="178"/>
        <v>6.9571297469737364E-2</v>
      </c>
      <c r="BQ142" s="207">
        <f t="shared" si="178"/>
        <v>6.1073609771777566E-2</v>
      </c>
      <c r="BR142" s="204">
        <f t="shared" si="178"/>
        <v>5.6660412757973733E-2</v>
      </c>
      <c r="BS142" s="205">
        <f t="shared" si="178"/>
        <v>7.3080967402733968E-2</v>
      </c>
      <c r="BT142" s="206">
        <f t="shared" si="178"/>
        <v>3.9471301828716276E-2</v>
      </c>
      <c r="BU142" s="204">
        <f t="shared" si="178"/>
        <v>8.6479121583714028E-2</v>
      </c>
      <c r="BV142" s="208">
        <f t="shared" si="178"/>
        <v>5.6102192301052997E-2</v>
      </c>
      <c r="BW142" s="209">
        <f t="shared" si="178"/>
        <v>7.2856585281235092E-2</v>
      </c>
      <c r="BX142" s="204">
        <f t="shared" si="178"/>
        <v>6.5207134094555058E-2</v>
      </c>
      <c r="BY142" s="205">
        <f t="shared" si="178"/>
        <v>5.5454617268346634E-2</v>
      </c>
      <c r="BZ142" s="206">
        <f t="shared" si="178"/>
        <v>7.3407469306421544E-2</v>
      </c>
      <c r="CA142" s="207">
        <f t="shared" si="178"/>
        <v>6.0555785980920783E-2</v>
      </c>
      <c r="CB142" s="204">
        <f t="shared" si="178"/>
        <v>5.3014855811243808E-2</v>
      </c>
      <c r="CC142" s="205">
        <f t="shared" si="178"/>
        <v>6.363636363636363E-2</v>
      </c>
      <c r="CD142" s="206">
        <f t="shared" si="178"/>
        <v>4.2199648858791072E-2</v>
      </c>
      <c r="CE142" s="207">
        <f t="shared" si="178"/>
        <v>7.424077810543743E-2</v>
      </c>
      <c r="CF142" s="204">
        <f t="shared" si="178"/>
        <v>5.6052569076082651E-2</v>
      </c>
      <c r="CG142" s="205">
        <f t="shared" si="178"/>
        <v>5.5889635656172623E-2</v>
      </c>
      <c r="CH142" s="206">
        <f t="shared" si="178"/>
        <v>6.0470510271703116E-2</v>
      </c>
      <c r="CI142" s="204">
        <f t="shared" si="178"/>
        <v>6.6372867224488583E-2</v>
      </c>
      <c r="CJ142" s="210">
        <f t="shared" si="178"/>
        <v>6.2584925265766131E-2</v>
      </c>
      <c r="CK142" s="211">
        <f t="shared" si="178"/>
        <v>6.4225873408857881E-2</v>
      </c>
    </row>
    <row r="143" spans="1:89" ht="13.5" thickBot="1" x14ac:dyDescent="0.25">
      <c r="A143" s="202" t="s">
        <v>33</v>
      </c>
      <c r="B143" s="235">
        <v>2181</v>
      </c>
      <c r="C143" s="223">
        <v>1314</v>
      </c>
      <c r="D143" s="224">
        <v>916</v>
      </c>
      <c r="E143" s="225">
        <v>602</v>
      </c>
      <c r="F143" s="222">
        <v>359</v>
      </c>
      <c r="G143" s="226">
        <v>233</v>
      </c>
      <c r="H143" s="224">
        <v>1680</v>
      </c>
      <c r="I143" s="225">
        <v>1552</v>
      </c>
      <c r="J143" s="222">
        <v>160</v>
      </c>
      <c r="K143" s="223">
        <v>240</v>
      </c>
      <c r="L143" s="224">
        <v>258</v>
      </c>
      <c r="M143" s="222">
        <v>847</v>
      </c>
      <c r="N143" s="227">
        <v>1053</v>
      </c>
      <c r="O143" s="236">
        <v>1494</v>
      </c>
      <c r="P143" s="222">
        <v>740</v>
      </c>
      <c r="Q143" s="223">
        <v>738</v>
      </c>
      <c r="R143" s="224">
        <v>1042</v>
      </c>
      <c r="S143" s="225">
        <v>931</v>
      </c>
      <c r="T143" s="222">
        <v>169</v>
      </c>
      <c r="U143" s="226">
        <v>289</v>
      </c>
      <c r="V143" s="224">
        <v>784</v>
      </c>
      <c r="W143" s="237">
        <v>1481</v>
      </c>
      <c r="X143" s="222">
        <v>660</v>
      </c>
      <c r="Y143" s="226">
        <v>476</v>
      </c>
      <c r="Z143" s="224">
        <v>2255</v>
      </c>
      <c r="AA143" s="222">
        <v>2247</v>
      </c>
      <c r="AB143" s="220">
        <f t="shared" si="169"/>
        <v>12257</v>
      </c>
      <c r="AC143" s="221">
        <f t="shared" si="164"/>
        <v>12444</v>
      </c>
      <c r="AE143" s="202" t="str">
        <f>$AE$19</f>
        <v>19:00 - 19:59</v>
      </c>
      <c r="AF143" s="193">
        <f t="shared" si="174"/>
        <v>2457</v>
      </c>
      <c r="AG143" s="223">
        <f t="shared" si="174"/>
        <v>1526</v>
      </c>
      <c r="AH143" s="224">
        <f t="shared" si="174"/>
        <v>734</v>
      </c>
      <c r="AI143" s="225">
        <f t="shared" si="174"/>
        <v>726</v>
      </c>
      <c r="AJ143" s="222">
        <f t="shared" si="174"/>
        <v>362</v>
      </c>
      <c r="AK143" s="226">
        <f t="shared" si="174"/>
        <v>245</v>
      </c>
      <c r="AL143" s="224">
        <f t="shared" si="174"/>
        <v>1496</v>
      </c>
      <c r="AM143" s="225">
        <f t="shared" si="174"/>
        <v>1988</v>
      </c>
      <c r="AN143" s="222">
        <f t="shared" si="174"/>
        <v>198</v>
      </c>
      <c r="AO143" s="226">
        <f t="shared" si="174"/>
        <v>134</v>
      </c>
      <c r="AP143" s="224">
        <f t="shared" si="175"/>
        <v>400</v>
      </c>
      <c r="AQ143" s="222">
        <f t="shared" si="175"/>
        <v>515</v>
      </c>
      <c r="AR143" s="227">
        <f t="shared" si="175"/>
        <v>1168</v>
      </c>
      <c r="AS143" s="228">
        <f t="shared" si="175"/>
        <v>1381</v>
      </c>
      <c r="AT143" s="222">
        <f t="shared" si="175"/>
        <v>609</v>
      </c>
      <c r="AU143" s="226">
        <f t="shared" si="175"/>
        <v>1007</v>
      </c>
      <c r="AV143" s="224">
        <f t="shared" si="175"/>
        <v>720</v>
      </c>
      <c r="AW143" s="225">
        <f t="shared" si="175"/>
        <v>1285</v>
      </c>
      <c r="AX143" s="222">
        <f t="shared" si="175"/>
        <v>188</v>
      </c>
      <c r="AY143" s="226">
        <f t="shared" si="175"/>
        <v>302</v>
      </c>
      <c r="AZ143" s="224">
        <f t="shared" si="176"/>
        <v>1297</v>
      </c>
      <c r="BA143" s="225">
        <f t="shared" si="176"/>
        <v>1031</v>
      </c>
      <c r="BB143" s="222">
        <f t="shared" si="176"/>
        <v>816</v>
      </c>
      <c r="BC143" s="226">
        <f t="shared" si="176"/>
        <v>565</v>
      </c>
      <c r="BD143" s="224">
        <f t="shared" si="176"/>
        <v>2229</v>
      </c>
      <c r="BE143" s="222">
        <f t="shared" si="176"/>
        <v>2281</v>
      </c>
      <c r="BF143" s="220">
        <f>SUM(AF143,AH143,AJ143,AL143,AN143,AP143,AR143,AT143,AV143,AX143,AZ143,BB143,BD143)</f>
        <v>12674</v>
      </c>
      <c r="BG143" s="221">
        <f>SUM(AG143,AI143,AK143,AM143,AO143,AQ143,AS143,AU143,AW143,AY143,BA143,BC143,BE143)</f>
        <v>12986</v>
      </c>
      <c r="BI143" s="202" t="s">
        <v>33</v>
      </c>
      <c r="BJ143" s="204">
        <f t="shared" ref="BJ143:CK143" si="179">B143/B157</f>
        <v>5.7860667480235578E-2</v>
      </c>
      <c r="BK143" s="205">
        <f t="shared" si="179"/>
        <v>5.9162539396668171E-2</v>
      </c>
      <c r="BL143" s="206">
        <f t="shared" si="179"/>
        <v>6.7816687643444146E-2</v>
      </c>
      <c r="BM143" s="207">
        <f t="shared" si="179"/>
        <v>5.4861933837601386E-2</v>
      </c>
      <c r="BN143" s="204">
        <f t="shared" si="179"/>
        <v>5.8440501383688753E-2</v>
      </c>
      <c r="BO143" s="205">
        <f t="shared" si="179"/>
        <v>6.0300207039337472E-2</v>
      </c>
      <c r="BP143" s="206">
        <f t="shared" si="179"/>
        <v>7.3416947078617317E-2</v>
      </c>
      <c r="BQ143" s="207">
        <f t="shared" si="179"/>
        <v>5.5430551091110399E-2</v>
      </c>
      <c r="BR143" s="204">
        <f t="shared" si="179"/>
        <v>6.0037523452157598E-2</v>
      </c>
      <c r="BS143" s="205">
        <f t="shared" si="179"/>
        <v>6.3091482649842268E-2</v>
      </c>
      <c r="BT143" s="206">
        <f t="shared" si="179"/>
        <v>4.6713742531233025E-2</v>
      </c>
      <c r="BU143" s="204">
        <f t="shared" si="179"/>
        <v>6.7884908231145305E-2</v>
      </c>
      <c r="BV143" s="208">
        <f t="shared" si="179"/>
        <v>6.0590367685137238E-2</v>
      </c>
      <c r="BW143" s="209">
        <f t="shared" si="179"/>
        <v>6.4790320482241204E-2</v>
      </c>
      <c r="BX143" s="204">
        <f t="shared" si="179"/>
        <v>6.9831084269132773E-2</v>
      </c>
      <c r="BY143" s="205">
        <f t="shared" si="179"/>
        <v>5.829844379492851E-2</v>
      </c>
      <c r="BZ143" s="206">
        <f t="shared" si="179"/>
        <v>6.6979494761200742E-2</v>
      </c>
      <c r="CA143" s="207">
        <f t="shared" si="179"/>
        <v>5.516383243467441E-2</v>
      </c>
      <c r="CB143" s="204">
        <f t="shared" si="179"/>
        <v>4.9228080396154963E-2</v>
      </c>
      <c r="CC143" s="205">
        <f t="shared" si="179"/>
        <v>6.2554112554112556E-2</v>
      </c>
      <c r="CD143" s="206">
        <f t="shared" si="179"/>
        <v>4.9159769250062706E-2</v>
      </c>
      <c r="CE143" s="207">
        <f t="shared" si="179"/>
        <v>7.6620621863521129E-2</v>
      </c>
      <c r="CF143" s="204">
        <f t="shared" si="179"/>
        <v>5.2252394901432984E-2</v>
      </c>
      <c r="CG143" s="205">
        <f t="shared" si="179"/>
        <v>5.612545690366702E-2</v>
      </c>
      <c r="CH143" s="206">
        <f t="shared" si="179"/>
        <v>6.226529710625138E-2</v>
      </c>
      <c r="CI143" s="204">
        <f t="shared" si="179"/>
        <v>6.6908852693326984E-2</v>
      </c>
      <c r="CJ143" s="210">
        <f t="shared" si="179"/>
        <v>6.1231116617376707E-2</v>
      </c>
      <c r="CK143" s="211">
        <f t="shared" si="179"/>
        <v>6.224022807412409E-2</v>
      </c>
    </row>
    <row r="144" spans="1:89" ht="14.25" thickTop="1" thickBot="1" x14ac:dyDescent="0.25">
      <c r="A144" s="212" t="s">
        <v>35</v>
      </c>
      <c r="B144" s="238">
        <v>2136</v>
      </c>
      <c r="C144" s="214">
        <v>1533</v>
      </c>
      <c r="D144" s="215">
        <v>818</v>
      </c>
      <c r="E144" s="216">
        <v>739</v>
      </c>
      <c r="F144" s="213">
        <v>361</v>
      </c>
      <c r="G144" s="217">
        <v>189</v>
      </c>
      <c r="H144" s="215">
        <v>1634</v>
      </c>
      <c r="I144" s="216">
        <v>1857</v>
      </c>
      <c r="J144" s="213">
        <v>162</v>
      </c>
      <c r="K144" s="214">
        <v>205</v>
      </c>
      <c r="L144" s="215">
        <v>342</v>
      </c>
      <c r="M144" s="213">
        <v>733</v>
      </c>
      <c r="N144" s="218">
        <v>1109</v>
      </c>
      <c r="O144" s="239">
        <v>1363</v>
      </c>
      <c r="P144" s="213">
        <v>759</v>
      </c>
      <c r="Q144" s="214">
        <v>783</v>
      </c>
      <c r="R144" s="215">
        <v>1083</v>
      </c>
      <c r="S144" s="216">
        <v>1085</v>
      </c>
      <c r="T144" s="213">
        <v>229</v>
      </c>
      <c r="U144" s="217">
        <v>263</v>
      </c>
      <c r="V144" s="215">
        <v>984</v>
      </c>
      <c r="W144" s="240">
        <v>1267</v>
      </c>
      <c r="X144" s="213">
        <v>742</v>
      </c>
      <c r="Y144" s="217">
        <v>402</v>
      </c>
      <c r="Z144" s="215">
        <v>2457</v>
      </c>
      <c r="AA144" s="213">
        <v>2249</v>
      </c>
      <c r="AB144" s="220">
        <f t="shared" si="169"/>
        <v>12816</v>
      </c>
      <c r="AC144" s="221">
        <f t="shared" si="164"/>
        <v>12668</v>
      </c>
      <c r="AE144" s="229" t="s">
        <v>26</v>
      </c>
      <c r="AF144" s="230">
        <f t="shared" ref="AF144:BG144" si="180">SUM(AF141:AF143)</f>
        <v>6981</v>
      </c>
      <c r="AG144" s="231">
        <f t="shared" si="180"/>
        <v>5808</v>
      </c>
      <c r="AH144" s="230">
        <f t="shared" si="180"/>
        <v>2381</v>
      </c>
      <c r="AI144" s="231">
        <f t="shared" si="180"/>
        <v>2629</v>
      </c>
      <c r="AJ144" s="230">
        <f t="shared" si="180"/>
        <v>1268</v>
      </c>
      <c r="AK144" s="231">
        <f t="shared" si="180"/>
        <v>838</v>
      </c>
      <c r="AL144" s="230">
        <f t="shared" si="180"/>
        <v>4780</v>
      </c>
      <c r="AM144" s="231">
        <f t="shared" si="180"/>
        <v>6715</v>
      </c>
      <c r="AN144" s="230">
        <f t="shared" si="180"/>
        <v>619</v>
      </c>
      <c r="AO144" s="231">
        <f t="shared" si="180"/>
        <v>523</v>
      </c>
      <c r="AP144" s="230">
        <f t="shared" si="180"/>
        <v>1709</v>
      </c>
      <c r="AQ144" s="231">
        <f t="shared" si="180"/>
        <v>1820</v>
      </c>
      <c r="AR144" s="230">
        <f t="shared" si="180"/>
        <v>3793</v>
      </c>
      <c r="AS144" s="231">
        <f t="shared" si="180"/>
        <v>4203</v>
      </c>
      <c r="AT144" s="230">
        <f t="shared" si="180"/>
        <v>1922</v>
      </c>
      <c r="AU144" s="231">
        <f t="shared" si="180"/>
        <v>2769</v>
      </c>
      <c r="AV144" s="230">
        <f t="shared" si="180"/>
        <v>2500</v>
      </c>
      <c r="AW144" s="231">
        <f t="shared" si="180"/>
        <v>4050</v>
      </c>
      <c r="AX144" s="230">
        <f t="shared" si="180"/>
        <v>679</v>
      </c>
      <c r="AY144" s="231">
        <f t="shared" si="180"/>
        <v>828</v>
      </c>
      <c r="AZ144" s="230">
        <f t="shared" si="180"/>
        <v>3704</v>
      </c>
      <c r="BA144" s="231">
        <f t="shared" si="180"/>
        <v>3144</v>
      </c>
      <c r="BB144" s="230">
        <f t="shared" si="180"/>
        <v>2595</v>
      </c>
      <c r="BC144" s="231">
        <f t="shared" si="180"/>
        <v>1612</v>
      </c>
      <c r="BD144" s="230">
        <f t="shared" si="180"/>
        <v>7339</v>
      </c>
      <c r="BE144" s="231">
        <f t="shared" si="180"/>
        <v>7031</v>
      </c>
      <c r="BF144" s="232">
        <f t="shared" si="180"/>
        <v>40270</v>
      </c>
      <c r="BG144" s="233">
        <f t="shared" si="180"/>
        <v>41970</v>
      </c>
      <c r="BI144" s="212" t="s">
        <v>35</v>
      </c>
      <c r="BJ144" s="204">
        <f t="shared" ref="BJ144:CK144" si="181">B144/B157</f>
        <v>5.6666843529474188E-2</v>
      </c>
      <c r="BK144" s="205">
        <f t="shared" si="181"/>
        <v>6.9022962629446197E-2</v>
      </c>
      <c r="BL144" s="206">
        <f t="shared" si="181"/>
        <v>6.0561190493818022E-2</v>
      </c>
      <c r="BM144" s="207">
        <f t="shared" si="181"/>
        <v>6.734712476077645E-2</v>
      </c>
      <c r="BN144" s="204">
        <f t="shared" si="181"/>
        <v>5.8766075207553316E-2</v>
      </c>
      <c r="BO144" s="205">
        <f t="shared" si="181"/>
        <v>4.8913043478260872E-2</v>
      </c>
      <c r="BP144" s="206">
        <f t="shared" si="181"/>
        <v>7.1406721146702795E-2</v>
      </c>
      <c r="BQ144" s="207">
        <f t="shared" si="181"/>
        <v>6.6323797278474234E-2</v>
      </c>
      <c r="BR144" s="204">
        <f t="shared" si="181"/>
        <v>6.078799249530957E-2</v>
      </c>
      <c r="BS144" s="205">
        <f t="shared" si="181"/>
        <v>5.3890641430073605E-2</v>
      </c>
      <c r="BT144" s="206">
        <f t="shared" si="181"/>
        <v>6.1922868006518195E-2</v>
      </c>
      <c r="BU144" s="204">
        <f t="shared" si="181"/>
        <v>5.8748096497555503E-2</v>
      </c>
      <c r="BV144" s="208">
        <f t="shared" si="181"/>
        <v>6.3812647448069512E-2</v>
      </c>
      <c r="BW144" s="209">
        <f t="shared" si="181"/>
        <v>5.9109241510906803E-2</v>
      </c>
      <c r="BX144" s="204">
        <f t="shared" si="181"/>
        <v>7.1624044540907802E-2</v>
      </c>
      <c r="BY144" s="205">
        <f t="shared" si="181"/>
        <v>6.1853226953155857E-2</v>
      </c>
      <c r="BZ144" s="206">
        <f t="shared" si="181"/>
        <v>6.9614964324741277E-2</v>
      </c>
      <c r="CA144" s="207">
        <f t="shared" si="181"/>
        <v>6.4288676897552882E-2</v>
      </c>
      <c r="CB144" s="204">
        <f t="shared" si="181"/>
        <v>6.670550538887271E-2</v>
      </c>
      <c r="CC144" s="205">
        <f t="shared" si="181"/>
        <v>5.6926406926406929E-2</v>
      </c>
      <c r="CD144" s="206">
        <f t="shared" si="181"/>
        <v>6.1700526711813392E-2</v>
      </c>
      <c r="CE144" s="207">
        <f t="shared" si="181"/>
        <v>6.5549174815044756E-2</v>
      </c>
      <c r="CF144" s="204">
        <f t="shared" si="181"/>
        <v>5.8744359116459505E-2</v>
      </c>
      <c r="CG144" s="205">
        <f t="shared" si="181"/>
        <v>4.740007074637425E-2</v>
      </c>
      <c r="CH144" s="206">
        <f t="shared" si="181"/>
        <v>6.7842942345924459E-2</v>
      </c>
      <c r="CI144" s="204">
        <f t="shared" si="181"/>
        <v>6.696840663430903E-2</v>
      </c>
      <c r="CJ144" s="210">
        <f t="shared" si="181"/>
        <v>6.4023659179921671E-2</v>
      </c>
      <c r="CK144" s="211">
        <f t="shared" si="181"/>
        <v>6.3360592192462553E-2</v>
      </c>
    </row>
    <row r="145" spans="1:89" ht="13.5" thickTop="1" x14ac:dyDescent="0.2">
      <c r="A145" s="202" t="s">
        <v>36</v>
      </c>
      <c r="B145" s="235">
        <v>1976</v>
      </c>
      <c r="C145" s="223">
        <v>1667</v>
      </c>
      <c r="D145" s="224">
        <v>812</v>
      </c>
      <c r="E145" s="225">
        <v>659</v>
      </c>
      <c r="F145" s="222">
        <v>323</v>
      </c>
      <c r="G145" s="226">
        <v>270</v>
      </c>
      <c r="H145" s="224">
        <v>1717</v>
      </c>
      <c r="I145" s="225">
        <v>2127</v>
      </c>
      <c r="J145" s="222">
        <v>172</v>
      </c>
      <c r="K145" s="223">
        <v>201</v>
      </c>
      <c r="L145" s="224">
        <v>536</v>
      </c>
      <c r="M145" s="222">
        <v>663</v>
      </c>
      <c r="N145" s="227">
        <v>1366</v>
      </c>
      <c r="O145" s="236">
        <v>1372</v>
      </c>
      <c r="P145" s="222">
        <v>778</v>
      </c>
      <c r="Q145" s="223">
        <v>840</v>
      </c>
      <c r="R145" s="224">
        <v>1143</v>
      </c>
      <c r="S145" s="225">
        <v>1130</v>
      </c>
      <c r="T145" s="222">
        <v>279</v>
      </c>
      <c r="U145" s="226">
        <v>209</v>
      </c>
      <c r="V145" s="224">
        <v>1450</v>
      </c>
      <c r="W145" s="237">
        <v>1099</v>
      </c>
      <c r="X145" s="222">
        <v>863</v>
      </c>
      <c r="Y145" s="226">
        <v>368</v>
      </c>
      <c r="Z145" s="224">
        <v>2445</v>
      </c>
      <c r="AA145" s="222">
        <v>2473</v>
      </c>
      <c r="AB145" s="220">
        <f t="shared" si="169"/>
        <v>13860</v>
      </c>
      <c r="AC145" s="221">
        <f t="shared" si="164"/>
        <v>13078</v>
      </c>
      <c r="BI145" s="202" t="s">
        <v>36</v>
      </c>
      <c r="BJ145" s="204">
        <f t="shared" ref="BJ145:CK145" si="182">B145/B157</f>
        <v>5.2422136148989232E-2</v>
      </c>
      <c r="BK145" s="205">
        <f t="shared" si="182"/>
        <v>7.505628095452499E-2</v>
      </c>
      <c r="BL145" s="206">
        <f t="shared" si="182"/>
        <v>6.011697638261642E-2</v>
      </c>
      <c r="BM145" s="207">
        <f t="shared" si="182"/>
        <v>6.0056502323885902E-2</v>
      </c>
      <c r="BN145" s="204">
        <f t="shared" si="182"/>
        <v>5.2580172554126649E-2</v>
      </c>
      <c r="BO145" s="205">
        <f t="shared" si="182"/>
        <v>6.9875776397515521E-2</v>
      </c>
      <c r="BP145" s="206">
        <f t="shared" si="182"/>
        <v>7.5033867936896384E-2</v>
      </c>
      <c r="BQ145" s="207">
        <f t="shared" si="182"/>
        <v>7.5966998821386481E-2</v>
      </c>
      <c r="BR145" s="204">
        <f t="shared" si="182"/>
        <v>6.4540337711069415E-2</v>
      </c>
      <c r="BS145" s="205">
        <f t="shared" si="182"/>
        <v>5.28391167192429E-2</v>
      </c>
      <c r="BT145" s="206">
        <f t="shared" si="182"/>
        <v>9.7048705413724429E-2</v>
      </c>
      <c r="BU145" s="204">
        <f t="shared" si="182"/>
        <v>5.3137773503245972E-2</v>
      </c>
      <c r="BV145" s="208">
        <f t="shared" si="182"/>
        <v>7.8600609931526552E-2</v>
      </c>
      <c r="BW145" s="209">
        <f t="shared" si="182"/>
        <v>5.9499544646341995E-2</v>
      </c>
      <c r="BX145" s="204">
        <f t="shared" si="182"/>
        <v>7.3417004812682832E-2</v>
      </c>
      <c r="BY145" s="205">
        <f t="shared" si="182"/>
        <v>6.6355952286910505E-2</v>
      </c>
      <c r="BZ145" s="206">
        <f t="shared" si="182"/>
        <v>7.3471749051873758E-2</v>
      </c>
      <c r="CA145" s="207">
        <f t="shared" si="182"/>
        <v>6.6955027552290103E-2</v>
      </c>
      <c r="CB145" s="204">
        <f t="shared" si="182"/>
        <v>8.1270026216137492E-2</v>
      </c>
      <c r="CC145" s="205">
        <f t="shared" si="182"/>
        <v>4.5238095238095237E-2</v>
      </c>
      <c r="CD145" s="206">
        <f t="shared" si="182"/>
        <v>9.0920491597692499E-2</v>
      </c>
      <c r="CE145" s="207">
        <f t="shared" si="182"/>
        <v>5.6857571524652074E-2</v>
      </c>
      <c r="CF145" s="204">
        <f t="shared" si="182"/>
        <v>6.8323964848388888E-2</v>
      </c>
      <c r="CG145" s="205">
        <f t="shared" si="182"/>
        <v>4.3391109538969463E-2</v>
      </c>
      <c r="CH145" s="206">
        <f t="shared" si="182"/>
        <v>6.7511597084161698E-2</v>
      </c>
      <c r="CI145" s="204">
        <f t="shared" si="182"/>
        <v>7.3638448024298003E-2</v>
      </c>
      <c r="CJ145" s="210">
        <f t="shared" si="182"/>
        <v>6.9239069618735508E-2</v>
      </c>
      <c r="CK145" s="211">
        <f t="shared" si="182"/>
        <v>6.5411258659064192E-2</v>
      </c>
    </row>
    <row r="146" spans="1:89" x14ac:dyDescent="0.2">
      <c r="A146" s="212" t="s">
        <v>37</v>
      </c>
      <c r="B146" s="238">
        <v>1956</v>
      </c>
      <c r="C146" s="214">
        <v>1741</v>
      </c>
      <c r="D146" s="215">
        <v>807</v>
      </c>
      <c r="E146" s="216">
        <v>964</v>
      </c>
      <c r="F146" s="213">
        <v>448</v>
      </c>
      <c r="G146" s="217">
        <v>298</v>
      </c>
      <c r="H146" s="215">
        <v>1674</v>
      </c>
      <c r="I146" s="216">
        <v>2251</v>
      </c>
      <c r="J146" s="213">
        <v>193</v>
      </c>
      <c r="K146" s="214">
        <v>179</v>
      </c>
      <c r="L146" s="215">
        <v>587</v>
      </c>
      <c r="M146" s="213">
        <v>681</v>
      </c>
      <c r="N146" s="218">
        <v>1396</v>
      </c>
      <c r="O146" s="239">
        <v>1404</v>
      </c>
      <c r="P146" s="213">
        <v>755</v>
      </c>
      <c r="Q146" s="214">
        <v>820</v>
      </c>
      <c r="R146" s="215">
        <v>1183</v>
      </c>
      <c r="S146" s="216">
        <v>1247</v>
      </c>
      <c r="T146" s="213">
        <v>349</v>
      </c>
      <c r="U146" s="217">
        <v>229</v>
      </c>
      <c r="V146" s="215">
        <v>1493</v>
      </c>
      <c r="W146" s="240">
        <v>985</v>
      </c>
      <c r="X146" s="213">
        <v>1124</v>
      </c>
      <c r="Y146" s="217">
        <v>420</v>
      </c>
      <c r="Z146" s="215">
        <v>2963</v>
      </c>
      <c r="AA146" s="213">
        <v>2847</v>
      </c>
      <c r="AB146" s="220">
        <f t="shared" si="169"/>
        <v>14928</v>
      </c>
      <c r="AC146" s="221">
        <f t="shared" si="164"/>
        <v>14066</v>
      </c>
      <c r="BI146" s="212" t="s">
        <v>37</v>
      </c>
      <c r="BJ146" s="204">
        <f t="shared" ref="BJ146:CK146" si="183">B146/B157</f>
        <v>5.1891547726428608E-2</v>
      </c>
      <c r="BK146" s="205">
        <f t="shared" si="183"/>
        <v>7.8388113462404319E-2</v>
      </c>
      <c r="BL146" s="206">
        <f t="shared" si="183"/>
        <v>5.974679795661509E-2</v>
      </c>
      <c r="BM146" s="207">
        <f t="shared" si="183"/>
        <v>8.7852000364531127E-2</v>
      </c>
      <c r="BN146" s="204">
        <f t="shared" si="183"/>
        <v>7.2928536545661726E-2</v>
      </c>
      <c r="BO146" s="205">
        <f t="shared" si="183"/>
        <v>7.7122153209109728E-2</v>
      </c>
      <c r="BP146" s="206">
        <f t="shared" si="183"/>
        <v>7.315474369619368E-2</v>
      </c>
      <c r="BQ146" s="207">
        <f t="shared" si="183"/>
        <v>8.0395728418872103E-2</v>
      </c>
      <c r="BR146" s="204">
        <f t="shared" si="183"/>
        <v>7.2420262664165097E-2</v>
      </c>
      <c r="BS146" s="205">
        <f t="shared" si="183"/>
        <v>4.7055730809674026E-2</v>
      </c>
      <c r="BT146" s="206">
        <f t="shared" si="183"/>
        <v>0.10628281730943327</v>
      </c>
      <c r="BU146" s="204">
        <f t="shared" si="183"/>
        <v>5.4580427987496995E-2</v>
      </c>
      <c r="BV146" s="208">
        <f t="shared" si="183"/>
        <v>8.0326831233097418E-2</v>
      </c>
      <c r="BW146" s="209">
        <f t="shared" si="183"/>
        <v>6.0887289127889328E-2</v>
      </c>
      <c r="BX146" s="204">
        <f t="shared" si="183"/>
        <v>7.1246579220534109E-2</v>
      </c>
      <c r="BY146" s="205">
        <f t="shared" si="183"/>
        <v>6.4776048661031677E-2</v>
      </c>
      <c r="BZ146" s="206">
        <f t="shared" si="183"/>
        <v>7.6042938869962079E-2</v>
      </c>
      <c r="CA146" s="207">
        <f t="shared" si="183"/>
        <v>7.3887539254606865E-2</v>
      </c>
      <c r="CB146" s="204">
        <f t="shared" si="183"/>
        <v>0.10166035537430819</v>
      </c>
      <c r="CC146" s="205">
        <f t="shared" si="183"/>
        <v>4.9567099567099565E-2</v>
      </c>
      <c r="CD146" s="206">
        <f t="shared" si="183"/>
        <v>9.3616754451968903E-2</v>
      </c>
      <c r="CE146" s="207">
        <f t="shared" si="183"/>
        <v>5.0959697863314189E-2</v>
      </c>
      <c r="CF146" s="204">
        <f t="shared" si="183"/>
        <v>8.8987411923046475E-2</v>
      </c>
      <c r="CG146" s="205">
        <f t="shared" si="183"/>
        <v>4.9522461973823845E-2</v>
      </c>
      <c r="CH146" s="206">
        <f t="shared" si="183"/>
        <v>8.181466755025403E-2</v>
      </c>
      <c r="CI146" s="204">
        <f t="shared" si="183"/>
        <v>8.4775034987940326E-2</v>
      </c>
      <c r="CJ146" s="210">
        <f t="shared" si="183"/>
        <v>7.4574374550395658E-2</v>
      </c>
      <c r="CK146" s="211">
        <f t="shared" si="183"/>
        <v>7.0352864681021338E-2</v>
      </c>
    </row>
    <row r="147" spans="1:89" x14ac:dyDescent="0.2">
      <c r="A147" s="202" t="s">
        <v>30</v>
      </c>
      <c r="B147" s="235">
        <v>2209</v>
      </c>
      <c r="C147" s="223">
        <v>2449</v>
      </c>
      <c r="D147" s="224">
        <v>864</v>
      </c>
      <c r="E147" s="225">
        <v>953</v>
      </c>
      <c r="F147" s="222">
        <v>508</v>
      </c>
      <c r="G147" s="226">
        <v>334</v>
      </c>
      <c r="H147" s="224">
        <v>1647</v>
      </c>
      <c r="I147" s="225">
        <v>2458</v>
      </c>
      <c r="J147" s="222">
        <v>224</v>
      </c>
      <c r="K147" s="223">
        <v>228</v>
      </c>
      <c r="L147" s="224">
        <v>741</v>
      </c>
      <c r="M147" s="222">
        <v>720</v>
      </c>
      <c r="N147" s="227">
        <v>1404</v>
      </c>
      <c r="O147" s="236">
        <v>1436</v>
      </c>
      <c r="P147" s="222">
        <v>707</v>
      </c>
      <c r="Q147" s="223">
        <v>878</v>
      </c>
      <c r="R147" s="224">
        <v>976</v>
      </c>
      <c r="S147" s="225">
        <v>1382</v>
      </c>
      <c r="T147" s="222">
        <v>295</v>
      </c>
      <c r="U147" s="226">
        <v>249</v>
      </c>
      <c r="V147" s="224">
        <v>1241</v>
      </c>
      <c r="W147" s="237">
        <v>1144</v>
      </c>
      <c r="X147" s="222">
        <v>911</v>
      </c>
      <c r="Y147" s="226">
        <v>512</v>
      </c>
      <c r="Z147" s="224">
        <v>2724</v>
      </c>
      <c r="AA147" s="222">
        <v>2525</v>
      </c>
      <c r="AB147" s="220">
        <f t="shared" si="169"/>
        <v>14451</v>
      </c>
      <c r="AC147" s="221">
        <f t="shared" si="164"/>
        <v>15268</v>
      </c>
      <c r="BI147" s="202" t="s">
        <v>30</v>
      </c>
      <c r="BJ147" s="204">
        <f t="shared" ref="BJ147:CK147" si="184">B147/B157</f>
        <v>5.8603491271820449E-2</v>
      </c>
      <c r="BK147" s="205">
        <f t="shared" si="184"/>
        <v>0.11026564610535795</v>
      </c>
      <c r="BL147" s="206">
        <f t="shared" si="184"/>
        <v>6.3966832013030286E-2</v>
      </c>
      <c r="BM147" s="207">
        <f t="shared" si="184"/>
        <v>8.6849539779458668E-2</v>
      </c>
      <c r="BN147" s="204">
        <f t="shared" si="184"/>
        <v>8.2695751261598574E-2</v>
      </c>
      <c r="BO147" s="205">
        <f t="shared" si="184"/>
        <v>8.6438923395445136E-2</v>
      </c>
      <c r="BP147" s="206">
        <f t="shared" si="184"/>
        <v>7.1974828475287328E-2</v>
      </c>
      <c r="BQ147" s="207">
        <f t="shared" si="184"/>
        <v>8.7788849601771496E-2</v>
      </c>
      <c r="BR147" s="204">
        <f t="shared" si="184"/>
        <v>8.4052532833020638E-2</v>
      </c>
      <c r="BS147" s="205">
        <f t="shared" si="184"/>
        <v>5.993690851735016E-2</v>
      </c>
      <c r="BT147" s="206">
        <f t="shared" si="184"/>
        <v>0.13416621401412276</v>
      </c>
      <c r="BU147" s="204">
        <f t="shared" si="184"/>
        <v>5.7706179370040876E-2</v>
      </c>
      <c r="BV147" s="208">
        <f t="shared" si="184"/>
        <v>8.0787156913516317E-2</v>
      </c>
      <c r="BW147" s="209">
        <f t="shared" si="184"/>
        <v>6.2275033609436661E-2</v>
      </c>
      <c r="BX147" s="204">
        <f t="shared" si="184"/>
        <v>6.6716995376049831E-2</v>
      </c>
      <c r="BY147" s="205">
        <f t="shared" si="184"/>
        <v>6.9357769176080261E-2</v>
      </c>
      <c r="BZ147" s="206">
        <f t="shared" si="184"/>
        <v>6.2737031561355017E-2</v>
      </c>
      <c r="CA147" s="207">
        <f t="shared" si="184"/>
        <v>8.1886591218818514E-2</v>
      </c>
      <c r="CB147" s="204">
        <f t="shared" si="184"/>
        <v>8.5930672880862216E-2</v>
      </c>
      <c r="CC147" s="205">
        <f t="shared" si="184"/>
        <v>5.3896103896103893E-2</v>
      </c>
      <c r="CD147" s="206">
        <f t="shared" si="184"/>
        <v>7.7815400050163033E-2</v>
      </c>
      <c r="CE147" s="207">
        <f t="shared" si="184"/>
        <v>5.9185679548864403E-2</v>
      </c>
      <c r="CF147" s="204">
        <f t="shared" si="184"/>
        <v>7.2124139023038561E-2</v>
      </c>
      <c r="CG147" s="205">
        <f t="shared" si="184"/>
        <v>6.0370239358566204E-2</v>
      </c>
      <c r="CH147" s="206">
        <f t="shared" si="184"/>
        <v>7.5215374420145795E-2</v>
      </c>
      <c r="CI147" s="204">
        <f t="shared" si="184"/>
        <v>7.5186850489831161E-2</v>
      </c>
      <c r="CJ147" s="210">
        <f t="shared" si="184"/>
        <v>7.219147150507553E-2</v>
      </c>
      <c r="CK147" s="211">
        <f t="shared" si="184"/>
        <v>7.6364818566033957E-2</v>
      </c>
    </row>
    <row r="148" spans="1:89" x14ac:dyDescent="0.2">
      <c r="A148" s="212" t="s">
        <v>32</v>
      </c>
      <c r="B148" s="238">
        <v>2315</v>
      </c>
      <c r="C148" s="214">
        <v>1833</v>
      </c>
      <c r="D148" s="215">
        <v>783</v>
      </c>
      <c r="E148" s="216">
        <v>950</v>
      </c>
      <c r="F148" s="213">
        <v>398</v>
      </c>
      <c r="G148" s="217">
        <v>259</v>
      </c>
      <c r="H148" s="215">
        <v>1637</v>
      </c>
      <c r="I148" s="216">
        <v>2269</v>
      </c>
      <c r="J148" s="213">
        <v>197</v>
      </c>
      <c r="K148" s="214">
        <v>161</v>
      </c>
      <c r="L148" s="215">
        <v>568</v>
      </c>
      <c r="M148" s="213">
        <v>585</v>
      </c>
      <c r="N148" s="218">
        <v>1221</v>
      </c>
      <c r="O148" s="239">
        <v>1386</v>
      </c>
      <c r="P148" s="213">
        <v>606</v>
      </c>
      <c r="Q148" s="214">
        <v>884</v>
      </c>
      <c r="R148" s="215">
        <v>804</v>
      </c>
      <c r="S148" s="216">
        <v>1383</v>
      </c>
      <c r="T148" s="213">
        <v>196</v>
      </c>
      <c r="U148" s="217">
        <v>277</v>
      </c>
      <c r="V148" s="215">
        <v>1166</v>
      </c>
      <c r="W148" s="240">
        <v>969</v>
      </c>
      <c r="X148" s="213">
        <v>868</v>
      </c>
      <c r="Y148" s="217">
        <v>535</v>
      </c>
      <c r="Z148" s="215">
        <v>2386</v>
      </c>
      <c r="AA148" s="213">
        <v>2225</v>
      </c>
      <c r="AB148" s="220">
        <f t="shared" si="169"/>
        <v>13145</v>
      </c>
      <c r="AC148" s="221">
        <f t="shared" si="164"/>
        <v>13716</v>
      </c>
      <c r="BI148" s="212" t="s">
        <v>32</v>
      </c>
      <c r="BJ148" s="204">
        <f t="shared" ref="BJ148:CK148" si="185">B148/B157</f>
        <v>6.1415609911391736E-2</v>
      </c>
      <c r="BK148" s="205">
        <f t="shared" si="185"/>
        <v>8.2530391715443491E-2</v>
      </c>
      <c r="BL148" s="206">
        <f t="shared" si="185"/>
        <v>5.796994151180869E-2</v>
      </c>
      <c r="BM148" s="207">
        <f t="shared" si="185"/>
        <v>8.657614143807528E-2</v>
      </c>
      <c r="BN148" s="204">
        <f t="shared" si="185"/>
        <v>6.4789190949047698E-2</v>
      </c>
      <c r="BO148" s="205">
        <f t="shared" si="185"/>
        <v>6.7028985507246383E-2</v>
      </c>
      <c r="BP148" s="206">
        <f t="shared" si="185"/>
        <v>7.1537822837914614E-2</v>
      </c>
      <c r="BQ148" s="207">
        <f t="shared" si="185"/>
        <v>8.1038608521732919E-2</v>
      </c>
      <c r="BR148" s="204">
        <f t="shared" si="185"/>
        <v>7.392120075046904E-2</v>
      </c>
      <c r="BS148" s="205">
        <f t="shared" si="185"/>
        <v>4.2323869610935858E-2</v>
      </c>
      <c r="BT148" s="206">
        <f t="shared" si="185"/>
        <v>0.10284265797573783</v>
      </c>
      <c r="BU148" s="204">
        <f t="shared" si="185"/>
        <v>4.6886270738158209E-2</v>
      </c>
      <c r="BV148" s="208">
        <f t="shared" si="185"/>
        <v>7.0257206973934061E-2</v>
      </c>
      <c r="BW148" s="209">
        <f t="shared" si="185"/>
        <v>6.010668285701895E-2</v>
      </c>
      <c r="BX148" s="204">
        <f t="shared" si="185"/>
        <v>5.7185996036614138E-2</v>
      </c>
      <c r="BY148" s="205">
        <f t="shared" si="185"/>
        <v>6.9831740263843908E-2</v>
      </c>
      <c r="BZ148" s="206">
        <f t="shared" si="185"/>
        <v>5.1680915343575239E-2</v>
      </c>
      <c r="CA148" s="207">
        <f t="shared" si="185"/>
        <v>8.1945843455590445E-2</v>
      </c>
      <c r="CB148" s="204">
        <f t="shared" si="185"/>
        <v>5.709292164287795E-2</v>
      </c>
      <c r="CC148" s="205">
        <f t="shared" si="185"/>
        <v>5.9956709956709958E-2</v>
      </c>
      <c r="CD148" s="206">
        <f t="shared" si="185"/>
        <v>7.3112616002006525E-2</v>
      </c>
      <c r="CE148" s="207">
        <f t="shared" si="185"/>
        <v>5.0131926121372031E-2</v>
      </c>
      <c r="CF148" s="204">
        <f t="shared" si="185"/>
        <v>6.871981632491489E-2</v>
      </c>
      <c r="CG148" s="205">
        <f t="shared" si="185"/>
        <v>6.3082183704751799E-2</v>
      </c>
      <c r="CH148" s="206">
        <f t="shared" si="185"/>
        <v>6.5882482880494808E-2</v>
      </c>
      <c r="CI148" s="204">
        <f t="shared" si="185"/>
        <v>6.625375934252449E-2</v>
      </c>
      <c r="CJ148" s="210">
        <f t="shared" si="185"/>
        <v>6.566721285268963E-2</v>
      </c>
      <c r="CK148" s="211">
        <f t="shared" si="185"/>
        <v>6.8602295746117495E-2</v>
      </c>
    </row>
    <row r="149" spans="1:89" x14ac:dyDescent="0.2">
      <c r="A149" s="202" t="s">
        <v>34</v>
      </c>
      <c r="B149" s="235">
        <v>2457</v>
      </c>
      <c r="C149" s="223">
        <v>1526</v>
      </c>
      <c r="D149" s="224">
        <v>734</v>
      </c>
      <c r="E149" s="225">
        <v>726</v>
      </c>
      <c r="F149" s="222">
        <v>362</v>
      </c>
      <c r="G149" s="226">
        <v>245</v>
      </c>
      <c r="H149" s="224">
        <v>1496</v>
      </c>
      <c r="I149" s="225">
        <v>1988</v>
      </c>
      <c r="J149" s="222">
        <v>198</v>
      </c>
      <c r="K149" s="223">
        <v>134</v>
      </c>
      <c r="L149" s="224">
        <v>400</v>
      </c>
      <c r="M149" s="222">
        <v>515</v>
      </c>
      <c r="N149" s="227">
        <v>1168</v>
      </c>
      <c r="O149" s="236">
        <v>1381</v>
      </c>
      <c r="P149" s="222">
        <v>609</v>
      </c>
      <c r="Q149" s="223">
        <v>1007</v>
      </c>
      <c r="R149" s="224">
        <v>720</v>
      </c>
      <c r="S149" s="225">
        <v>1285</v>
      </c>
      <c r="T149" s="222">
        <v>188</v>
      </c>
      <c r="U149" s="226">
        <v>302</v>
      </c>
      <c r="V149" s="224">
        <v>1297</v>
      </c>
      <c r="W149" s="237">
        <v>1031</v>
      </c>
      <c r="X149" s="222">
        <v>816</v>
      </c>
      <c r="Y149" s="226">
        <v>565</v>
      </c>
      <c r="Z149" s="224">
        <v>2229</v>
      </c>
      <c r="AA149" s="222">
        <v>2281</v>
      </c>
      <c r="AB149" s="220">
        <f t="shared" si="169"/>
        <v>12674</v>
      </c>
      <c r="AC149" s="221">
        <f t="shared" si="164"/>
        <v>12986</v>
      </c>
      <c r="BI149" s="202" t="s">
        <v>34</v>
      </c>
      <c r="BJ149" s="204">
        <f t="shared" ref="BJ149:CK149" si="186">B149/B157</f>
        <v>6.5182787711572127E-2</v>
      </c>
      <c r="BK149" s="205">
        <f t="shared" si="186"/>
        <v>6.8707789284106258E-2</v>
      </c>
      <c r="BL149" s="206">
        <f t="shared" si="186"/>
        <v>5.4342192936995631E-2</v>
      </c>
      <c r="BM149" s="207">
        <f t="shared" si="186"/>
        <v>6.6162398614781737E-2</v>
      </c>
      <c r="BN149" s="204">
        <f t="shared" si="186"/>
        <v>5.8928862119485594E-2</v>
      </c>
      <c r="BO149" s="205">
        <f t="shared" si="186"/>
        <v>6.3405797101449279E-2</v>
      </c>
      <c r="BP149" s="206">
        <f t="shared" si="186"/>
        <v>6.5376043350959229E-2</v>
      </c>
      <c r="BQ149" s="207">
        <f t="shared" si="186"/>
        <v>7.1002535804850178E-2</v>
      </c>
      <c r="BR149" s="204">
        <f t="shared" si="186"/>
        <v>7.4296435272045033E-2</v>
      </c>
      <c r="BS149" s="205">
        <f t="shared" si="186"/>
        <v>3.5226077812828605E-2</v>
      </c>
      <c r="BT149" s="206">
        <f t="shared" si="186"/>
        <v>7.2424407025167475E-2</v>
      </c>
      <c r="BU149" s="204">
        <f t="shared" si="186"/>
        <v>4.1275947743848684E-2</v>
      </c>
      <c r="BV149" s="208">
        <f t="shared" si="186"/>
        <v>6.720754934115887E-2</v>
      </c>
      <c r="BW149" s="209">
        <f t="shared" si="186"/>
        <v>5.9889847781777181E-2</v>
      </c>
      <c r="BX149" s="204">
        <f t="shared" si="186"/>
        <v>5.7469095026894401E-2</v>
      </c>
      <c r="BY149" s="205">
        <f t="shared" si="186"/>
        <v>7.9548147562998661E-2</v>
      </c>
      <c r="BZ149" s="206">
        <f t="shared" si="186"/>
        <v>4.6281416725589768E-2</v>
      </c>
      <c r="CA149" s="207">
        <f t="shared" si="186"/>
        <v>7.6139124251940513E-2</v>
      </c>
      <c r="CB149" s="204">
        <f t="shared" si="186"/>
        <v>5.4762598310515581E-2</v>
      </c>
      <c r="CC149" s="205">
        <f t="shared" si="186"/>
        <v>6.5367965367965367E-2</v>
      </c>
      <c r="CD149" s="206">
        <f t="shared" si="186"/>
        <v>8.1326812139453225E-2</v>
      </c>
      <c r="CE149" s="207">
        <f t="shared" si="186"/>
        <v>5.3339541621397903E-2</v>
      </c>
      <c r="CF149" s="204">
        <f t="shared" si="186"/>
        <v>6.4602960969044415E-2</v>
      </c>
      <c r="CG149" s="205">
        <f t="shared" si="186"/>
        <v>6.6619502417167784E-2</v>
      </c>
      <c r="CH149" s="206">
        <f t="shared" si="186"/>
        <v>6.1547382372432076E-2</v>
      </c>
      <c r="CI149" s="204">
        <f t="shared" si="186"/>
        <v>6.7921269690021741E-2</v>
      </c>
      <c r="CJ149" s="210">
        <f t="shared" si="186"/>
        <v>6.3314283430581084E-2</v>
      </c>
      <c r="CK149" s="211">
        <f t="shared" si="186"/>
        <v>6.4951109110460897E-2</v>
      </c>
    </row>
    <row r="150" spans="1:89" x14ac:dyDescent="0.2">
      <c r="A150" s="212" t="s">
        <v>38</v>
      </c>
      <c r="B150" s="238">
        <v>2535</v>
      </c>
      <c r="C150" s="214">
        <v>1206</v>
      </c>
      <c r="D150" s="215">
        <v>655</v>
      </c>
      <c r="E150" s="216">
        <v>663</v>
      </c>
      <c r="F150" s="213">
        <v>323</v>
      </c>
      <c r="G150" s="217">
        <v>209</v>
      </c>
      <c r="H150" s="215">
        <v>1373</v>
      </c>
      <c r="I150" s="216">
        <v>1768</v>
      </c>
      <c r="J150" s="213">
        <v>163</v>
      </c>
      <c r="K150" s="214">
        <v>116</v>
      </c>
      <c r="L150" s="215">
        <v>352</v>
      </c>
      <c r="M150" s="213">
        <v>583</v>
      </c>
      <c r="N150" s="218">
        <v>994</v>
      </c>
      <c r="O150" s="239">
        <v>1353</v>
      </c>
      <c r="P150" s="213">
        <v>530</v>
      </c>
      <c r="Q150" s="214">
        <v>1070</v>
      </c>
      <c r="R150" s="215">
        <v>666</v>
      </c>
      <c r="S150" s="216">
        <v>1108</v>
      </c>
      <c r="T150" s="213">
        <v>150</v>
      </c>
      <c r="U150" s="217">
        <v>326</v>
      </c>
      <c r="V150" s="215">
        <v>1252</v>
      </c>
      <c r="W150" s="240">
        <v>1139</v>
      </c>
      <c r="X150" s="213">
        <v>710</v>
      </c>
      <c r="Y150" s="217">
        <v>709</v>
      </c>
      <c r="Z150" s="215">
        <v>2184</v>
      </c>
      <c r="AA150" s="213">
        <v>1946</v>
      </c>
      <c r="AB150" s="220">
        <f t="shared" si="169"/>
        <v>11887</v>
      </c>
      <c r="AC150" s="221">
        <f t="shared" si="164"/>
        <v>12196</v>
      </c>
      <c r="BI150" s="212" t="s">
        <v>38</v>
      </c>
      <c r="BJ150" s="204">
        <f t="shared" ref="BJ150:CK150" si="187">B150/B157</f>
        <v>6.7252082559558557E-2</v>
      </c>
      <c r="BK150" s="205">
        <f t="shared" si="187"/>
        <v>5.4299864925709138E-2</v>
      </c>
      <c r="BL150" s="206">
        <f t="shared" si="187"/>
        <v>4.8493373806174578E-2</v>
      </c>
      <c r="BM150" s="207">
        <f t="shared" si="187"/>
        <v>6.0421033445730431E-2</v>
      </c>
      <c r="BN150" s="204">
        <f t="shared" si="187"/>
        <v>5.2580172554126649E-2</v>
      </c>
      <c r="BO150" s="205">
        <f t="shared" si="187"/>
        <v>5.4089026915113872E-2</v>
      </c>
      <c r="BP150" s="206">
        <f t="shared" si="187"/>
        <v>6.0000874011274748E-2</v>
      </c>
      <c r="BQ150" s="207">
        <f t="shared" si="187"/>
        <v>6.3145112325440192E-2</v>
      </c>
      <c r="BR150" s="204">
        <f t="shared" si="187"/>
        <v>6.1163227016885556E-2</v>
      </c>
      <c r="BS150" s="205">
        <f t="shared" si="187"/>
        <v>3.0494216614090432E-2</v>
      </c>
      <c r="BT150" s="206">
        <f t="shared" si="187"/>
        <v>6.3733478182147391E-2</v>
      </c>
      <c r="BU150" s="204">
        <f t="shared" si="187"/>
        <v>4.6725975795463656E-2</v>
      </c>
      <c r="BV150" s="208">
        <f t="shared" si="187"/>
        <v>5.7195465792047873E-2</v>
      </c>
      <c r="BW150" s="209">
        <f t="shared" si="187"/>
        <v>5.8675571360423263E-2</v>
      </c>
      <c r="BX150" s="204">
        <f t="shared" si="187"/>
        <v>5.0014154949514014E-2</v>
      </c>
      <c r="BY150" s="205">
        <f t="shared" si="187"/>
        <v>8.4524843984516942E-2</v>
      </c>
      <c r="BZ150" s="206">
        <f t="shared" si="187"/>
        <v>4.2810310471170537E-2</v>
      </c>
      <c r="CA150" s="207">
        <f t="shared" si="187"/>
        <v>6.5651478343307465E-2</v>
      </c>
      <c r="CB150" s="204">
        <f t="shared" si="187"/>
        <v>4.3693562481794346E-2</v>
      </c>
      <c r="CC150" s="205">
        <f t="shared" si="187"/>
        <v>7.0562770562770563E-2</v>
      </c>
      <c r="CD150" s="206">
        <f t="shared" si="187"/>
        <v>7.850514171055932E-2</v>
      </c>
      <c r="CE150" s="207">
        <f t="shared" si="187"/>
        <v>5.8927000879507474E-2</v>
      </c>
      <c r="CF150" s="204">
        <f t="shared" si="187"/>
        <v>5.6210909666693058E-2</v>
      </c>
      <c r="CG150" s="205">
        <f t="shared" si="187"/>
        <v>8.3598632236764531E-2</v>
      </c>
      <c r="CH150" s="206">
        <f t="shared" si="187"/>
        <v>6.0304837640821736E-2</v>
      </c>
      <c r="CI150" s="204">
        <f t="shared" si="187"/>
        <v>5.7945984575529283E-2</v>
      </c>
      <c r="CJ150" s="210">
        <f t="shared" si="187"/>
        <v>5.9382743185996324E-2</v>
      </c>
      <c r="CK150" s="211">
        <f t="shared" si="187"/>
        <v>6.0999824943106511E-2</v>
      </c>
    </row>
    <row r="151" spans="1:89" x14ac:dyDescent="0.2">
      <c r="A151" s="202" t="s">
        <v>39</v>
      </c>
      <c r="B151" s="235">
        <v>438</v>
      </c>
      <c r="C151" s="223">
        <v>1129</v>
      </c>
      <c r="D151" s="224">
        <v>117</v>
      </c>
      <c r="E151" s="225">
        <v>707</v>
      </c>
      <c r="F151" s="222">
        <v>87</v>
      </c>
      <c r="G151" s="226">
        <v>180</v>
      </c>
      <c r="H151" s="224">
        <v>485</v>
      </c>
      <c r="I151" s="225">
        <v>1305</v>
      </c>
      <c r="J151" s="222">
        <v>122</v>
      </c>
      <c r="K151" s="223">
        <v>115</v>
      </c>
      <c r="L151" s="224">
        <v>207</v>
      </c>
      <c r="M151" s="222">
        <v>435</v>
      </c>
      <c r="N151" s="227">
        <v>713</v>
      </c>
      <c r="O151" s="236">
        <v>1102</v>
      </c>
      <c r="P151" s="222">
        <v>380</v>
      </c>
      <c r="Q151" s="223">
        <v>865</v>
      </c>
      <c r="R151" s="224">
        <v>434</v>
      </c>
      <c r="S151" s="225">
        <v>886</v>
      </c>
      <c r="T151" s="222">
        <v>133</v>
      </c>
      <c r="U151" s="226">
        <v>275</v>
      </c>
      <c r="V151" s="224">
        <v>1354</v>
      </c>
      <c r="W151" s="237">
        <v>912</v>
      </c>
      <c r="X151" s="222">
        <v>590</v>
      </c>
      <c r="Y151" s="226">
        <v>613</v>
      </c>
      <c r="Z151" s="224">
        <v>1569</v>
      </c>
      <c r="AA151" s="222">
        <v>1691</v>
      </c>
      <c r="AB151" s="220">
        <f t="shared" si="169"/>
        <v>6629</v>
      </c>
      <c r="AC151" s="221">
        <f t="shared" si="164"/>
        <v>10215</v>
      </c>
      <c r="BI151" s="202" t="s">
        <v>39</v>
      </c>
      <c r="BJ151" s="204">
        <f t="shared" ref="BJ151:CK151" si="188">B151/B157</f>
        <v>1.1619886454077572E-2</v>
      </c>
      <c r="BK151" s="205">
        <f t="shared" si="188"/>
        <v>5.0832958126969835E-2</v>
      </c>
      <c r="BL151" s="206">
        <f t="shared" si="188"/>
        <v>8.6621751684311833E-3</v>
      </c>
      <c r="BM151" s="207">
        <f t="shared" si="188"/>
        <v>6.4430875786020234E-2</v>
      </c>
      <c r="BN151" s="204">
        <f t="shared" si="188"/>
        <v>1.4162461338108416E-2</v>
      </c>
      <c r="BO151" s="205">
        <f t="shared" si="188"/>
        <v>4.6583850931677016E-2</v>
      </c>
      <c r="BP151" s="206">
        <f t="shared" si="188"/>
        <v>2.1194773412577021E-2</v>
      </c>
      <c r="BQ151" s="207">
        <f t="shared" si="188"/>
        <v>4.6608807457409196E-2</v>
      </c>
      <c r="BR151" s="204">
        <f t="shared" si="188"/>
        <v>4.5778611632270171E-2</v>
      </c>
      <c r="BS151" s="205">
        <f t="shared" si="188"/>
        <v>3.0231335436382754E-2</v>
      </c>
      <c r="BT151" s="206">
        <f t="shared" si="188"/>
        <v>3.7479630635524175E-2</v>
      </c>
      <c r="BU151" s="204">
        <f t="shared" si="188"/>
        <v>3.4864150036066362E-2</v>
      </c>
      <c r="BV151" s="208">
        <f t="shared" si="188"/>
        <v>4.1026526267334142E-2</v>
      </c>
      <c r="BW151" s="209">
        <f t="shared" si="188"/>
        <v>4.7790450583286355E-2</v>
      </c>
      <c r="BX151" s="204">
        <f t="shared" si="188"/>
        <v>3.5859205435500613E-2</v>
      </c>
      <c r="BY151" s="205">
        <f t="shared" si="188"/>
        <v>6.833083181925903E-2</v>
      </c>
      <c r="BZ151" s="206">
        <f t="shared" si="188"/>
        <v>2.7897409526258275E-2</v>
      </c>
      <c r="CA151" s="207">
        <f t="shared" si="188"/>
        <v>5.249748177993719E-2</v>
      </c>
      <c r="CB151" s="204">
        <f t="shared" si="188"/>
        <v>3.8741625400524324E-2</v>
      </c>
      <c r="CC151" s="205">
        <f t="shared" si="188"/>
        <v>5.9523809523809521E-2</v>
      </c>
      <c r="CD151" s="206">
        <f t="shared" si="188"/>
        <v>8.4900928016052174E-2</v>
      </c>
      <c r="CE151" s="207">
        <f t="shared" si="188"/>
        <v>4.7182989290703088E-2</v>
      </c>
      <c r="CF151" s="204">
        <f t="shared" si="188"/>
        <v>4.6710474230068876E-2</v>
      </c>
      <c r="CG151" s="205">
        <f t="shared" si="188"/>
        <v>7.2279212357033371E-2</v>
      </c>
      <c r="CH151" s="206">
        <f t="shared" si="188"/>
        <v>4.3323392975480449E-2</v>
      </c>
      <c r="CI151" s="204">
        <f t="shared" si="188"/>
        <v>5.0352857100318615E-2</v>
      </c>
      <c r="CJ151" s="210">
        <f t="shared" si="188"/>
        <v>3.3115858044920468E-2</v>
      </c>
      <c r="CK151" s="211">
        <f t="shared" si="188"/>
        <v>5.1091604771550753E-2</v>
      </c>
    </row>
    <row r="152" spans="1:89" x14ac:dyDescent="0.2">
      <c r="A152" s="212" t="s">
        <v>40</v>
      </c>
      <c r="B152" s="238">
        <v>0</v>
      </c>
      <c r="C152" s="214">
        <v>775</v>
      </c>
      <c r="D152" s="215">
        <v>7</v>
      </c>
      <c r="E152" s="216">
        <v>283</v>
      </c>
      <c r="F152" s="213">
        <v>3</v>
      </c>
      <c r="G152" s="217">
        <v>91</v>
      </c>
      <c r="H152" s="215">
        <v>16</v>
      </c>
      <c r="I152" s="216">
        <v>627</v>
      </c>
      <c r="J152" s="213">
        <v>12</v>
      </c>
      <c r="K152" s="214">
        <v>31</v>
      </c>
      <c r="L152" s="215">
        <v>40</v>
      </c>
      <c r="M152" s="213">
        <v>63</v>
      </c>
      <c r="N152" s="218">
        <v>76</v>
      </c>
      <c r="O152" s="239">
        <v>109</v>
      </c>
      <c r="P152" s="213">
        <v>97</v>
      </c>
      <c r="Q152" s="214">
        <v>81</v>
      </c>
      <c r="R152" s="215">
        <v>60</v>
      </c>
      <c r="S152" s="216">
        <v>84</v>
      </c>
      <c r="T152" s="213">
        <v>5</v>
      </c>
      <c r="U152" s="217">
        <v>7</v>
      </c>
      <c r="V152" s="215">
        <v>19</v>
      </c>
      <c r="W152" s="240">
        <v>30</v>
      </c>
      <c r="X152" s="213">
        <v>52</v>
      </c>
      <c r="Y152" s="217">
        <v>5</v>
      </c>
      <c r="Z152" s="215">
        <v>0</v>
      </c>
      <c r="AA152" s="213">
        <v>4</v>
      </c>
      <c r="AB152" s="220">
        <f t="shared" si="169"/>
        <v>387</v>
      </c>
      <c r="AC152" s="221">
        <f t="shared" si="164"/>
        <v>2190</v>
      </c>
      <c r="BI152" s="212" t="s">
        <v>40</v>
      </c>
      <c r="BJ152" s="204">
        <f t="shared" ref="BJ152:CK152" si="189">B152/B157</f>
        <v>0</v>
      </c>
      <c r="BK152" s="205">
        <f t="shared" si="189"/>
        <v>3.4894191805493024E-2</v>
      </c>
      <c r="BL152" s="206">
        <f t="shared" si="189"/>
        <v>5.1824979640186571E-4</v>
      </c>
      <c r="BM152" s="207">
        <f t="shared" si="189"/>
        <v>2.579057687050032E-2</v>
      </c>
      <c r="BN152" s="204">
        <f t="shared" si="189"/>
        <v>4.8836073579684193E-4</v>
      </c>
      <c r="BO152" s="205">
        <f t="shared" si="189"/>
        <v>2.355072463768116E-2</v>
      </c>
      <c r="BP152" s="206">
        <f t="shared" si="189"/>
        <v>6.9920901979635543E-4</v>
      </c>
      <c r="BQ152" s="207">
        <f t="shared" si="189"/>
        <v>2.2393656916318439E-2</v>
      </c>
      <c r="BR152" s="204">
        <f t="shared" si="189"/>
        <v>4.5028142589118199E-3</v>
      </c>
      <c r="BS152" s="205">
        <f t="shared" si="189"/>
        <v>8.1493165089379597E-3</v>
      </c>
      <c r="BT152" s="206">
        <f t="shared" si="189"/>
        <v>7.2424407025167481E-3</v>
      </c>
      <c r="BU152" s="204">
        <f t="shared" si="189"/>
        <v>5.0492906948785762E-3</v>
      </c>
      <c r="BV152" s="208">
        <f t="shared" si="189"/>
        <v>4.3730939639795158E-3</v>
      </c>
      <c r="BW152" s="209">
        <f t="shared" si="189"/>
        <v>4.7270046402706099E-3</v>
      </c>
      <c r="BX152" s="204">
        <f t="shared" si="189"/>
        <v>9.1535340190619981E-3</v>
      </c>
      <c r="BY152" s="205">
        <f t="shared" si="189"/>
        <v>6.3986096848092262E-3</v>
      </c>
      <c r="BZ152" s="206">
        <f t="shared" si="189"/>
        <v>3.8567847271324803E-3</v>
      </c>
      <c r="CA152" s="207">
        <f t="shared" si="189"/>
        <v>4.9771878888428042E-3</v>
      </c>
      <c r="CB152" s="204">
        <f t="shared" si="189"/>
        <v>1.4564520827264782E-3</v>
      </c>
      <c r="CC152" s="205">
        <f t="shared" si="189"/>
        <v>1.5151515151515152E-3</v>
      </c>
      <c r="CD152" s="206">
        <f t="shared" si="189"/>
        <v>1.1913719588663154E-3</v>
      </c>
      <c r="CE152" s="207">
        <f t="shared" si="189"/>
        <v>1.5520720161415489E-3</v>
      </c>
      <c r="CF152" s="204">
        <f t="shared" si="189"/>
        <v>4.1168553558704772E-3</v>
      </c>
      <c r="CG152" s="205">
        <f t="shared" si="189"/>
        <v>5.8955311873599807E-4</v>
      </c>
      <c r="CH152" s="206">
        <f t="shared" si="189"/>
        <v>0</v>
      </c>
      <c r="CI152" s="204">
        <f t="shared" si="189"/>
        <v>1.1910788196408897E-4</v>
      </c>
      <c r="CJ152" s="210">
        <f t="shared" si="189"/>
        <v>1.9332986971465111E-3</v>
      </c>
      <c r="CK152" s="211">
        <f t="shared" si="189"/>
        <v>1.0953559906969765E-2</v>
      </c>
    </row>
    <row r="153" spans="1:89" x14ac:dyDescent="0.2">
      <c r="A153" s="202" t="s">
        <v>41</v>
      </c>
      <c r="B153" s="235"/>
      <c r="C153" s="223"/>
      <c r="D153" s="224"/>
      <c r="E153" s="225"/>
      <c r="F153" s="222"/>
      <c r="G153" s="226"/>
      <c r="H153" s="224"/>
      <c r="I153" s="225"/>
      <c r="J153" s="222"/>
      <c r="K153" s="226"/>
      <c r="L153" s="224"/>
      <c r="M153" s="222"/>
      <c r="N153" s="227"/>
      <c r="O153" s="236"/>
      <c r="P153" s="222"/>
      <c r="Q153" s="226"/>
      <c r="R153" s="224"/>
      <c r="S153" s="225"/>
      <c r="T153" s="222"/>
      <c r="U153" s="226"/>
      <c r="V153" s="224"/>
      <c r="W153" s="225"/>
      <c r="X153" s="222"/>
      <c r="Y153" s="226"/>
      <c r="Z153" s="224"/>
      <c r="AA153" s="222"/>
      <c r="AB153" s="220">
        <f t="shared" si="169"/>
        <v>0</v>
      </c>
      <c r="AC153" s="221">
        <f t="shared" si="164"/>
        <v>0</v>
      </c>
      <c r="BI153" s="202" t="s">
        <v>41</v>
      </c>
      <c r="BJ153" s="204">
        <f t="shared" ref="BJ153:CK153" si="190">B153/B157</f>
        <v>0</v>
      </c>
      <c r="BK153" s="205">
        <f t="shared" si="190"/>
        <v>0</v>
      </c>
      <c r="BL153" s="206">
        <f t="shared" si="190"/>
        <v>0</v>
      </c>
      <c r="BM153" s="207">
        <f t="shared" si="190"/>
        <v>0</v>
      </c>
      <c r="BN153" s="204">
        <f t="shared" si="190"/>
        <v>0</v>
      </c>
      <c r="BO153" s="205">
        <f t="shared" si="190"/>
        <v>0</v>
      </c>
      <c r="BP153" s="206">
        <f t="shared" si="190"/>
        <v>0</v>
      </c>
      <c r="BQ153" s="207">
        <f t="shared" si="190"/>
        <v>0</v>
      </c>
      <c r="BR153" s="204">
        <f t="shared" si="190"/>
        <v>0</v>
      </c>
      <c r="BS153" s="205">
        <f t="shared" si="190"/>
        <v>0</v>
      </c>
      <c r="BT153" s="206">
        <f t="shared" si="190"/>
        <v>0</v>
      </c>
      <c r="BU153" s="204">
        <f t="shared" si="190"/>
        <v>0</v>
      </c>
      <c r="BV153" s="208">
        <f t="shared" si="190"/>
        <v>0</v>
      </c>
      <c r="BW153" s="209">
        <f t="shared" si="190"/>
        <v>0</v>
      </c>
      <c r="BX153" s="204">
        <f t="shared" si="190"/>
        <v>0</v>
      </c>
      <c r="BY153" s="205">
        <f t="shared" si="190"/>
        <v>0</v>
      </c>
      <c r="BZ153" s="206">
        <f t="shared" si="190"/>
        <v>0</v>
      </c>
      <c r="CA153" s="207">
        <f t="shared" si="190"/>
        <v>0</v>
      </c>
      <c r="CB153" s="204">
        <f t="shared" si="190"/>
        <v>0</v>
      </c>
      <c r="CC153" s="205">
        <f t="shared" si="190"/>
        <v>0</v>
      </c>
      <c r="CD153" s="206">
        <f t="shared" si="190"/>
        <v>0</v>
      </c>
      <c r="CE153" s="207">
        <f t="shared" si="190"/>
        <v>0</v>
      </c>
      <c r="CF153" s="204">
        <f t="shared" si="190"/>
        <v>0</v>
      </c>
      <c r="CG153" s="205">
        <f t="shared" si="190"/>
        <v>0</v>
      </c>
      <c r="CH153" s="206">
        <f t="shared" si="190"/>
        <v>0</v>
      </c>
      <c r="CI153" s="204">
        <f t="shared" si="190"/>
        <v>0</v>
      </c>
      <c r="CJ153" s="210">
        <f t="shared" si="190"/>
        <v>0</v>
      </c>
      <c r="CK153" s="211">
        <f t="shared" si="190"/>
        <v>0</v>
      </c>
    </row>
    <row r="154" spans="1:89" x14ac:dyDescent="0.2">
      <c r="A154" s="212" t="s">
        <v>42</v>
      </c>
      <c r="B154" s="238"/>
      <c r="C154" s="214"/>
      <c r="D154" s="215"/>
      <c r="E154" s="216"/>
      <c r="F154" s="213"/>
      <c r="G154" s="217"/>
      <c r="H154" s="215"/>
      <c r="I154" s="216"/>
      <c r="J154" s="213"/>
      <c r="K154" s="217"/>
      <c r="L154" s="215"/>
      <c r="M154" s="213"/>
      <c r="N154" s="218"/>
      <c r="O154" s="219"/>
      <c r="P154" s="213"/>
      <c r="Q154" s="217"/>
      <c r="R154" s="215"/>
      <c r="S154" s="216"/>
      <c r="T154" s="213"/>
      <c r="U154" s="217"/>
      <c r="V154" s="215"/>
      <c r="W154" s="216"/>
      <c r="X154" s="213"/>
      <c r="Y154" s="217"/>
      <c r="Z154" s="215"/>
      <c r="AA154" s="213"/>
      <c r="AB154" s="220"/>
      <c r="AC154" s="221">
        <f t="shared" si="164"/>
        <v>0</v>
      </c>
      <c r="BI154" s="212" t="s">
        <v>42</v>
      </c>
      <c r="BJ154" s="204">
        <f t="shared" ref="BJ154:CK154" si="191">B154/B157</f>
        <v>0</v>
      </c>
      <c r="BK154" s="205">
        <f t="shared" si="191"/>
        <v>0</v>
      </c>
      <c r="BL154" s="206">
        <f t="shared" si="191"/>
        <v>0</v>
      </c>
      <c r="BM154" s="207">
        <f t="shared" si="191"/>
        <v>0</v>
      </c>
      <c r="BN154" s="204">
        <f t="shared" si="191"/>
        <v>0</v>
      </c>
      <c r="BO154" s="205">
        <f t="shared" si="191"/>
        <v>0</v>
      </c>
      <c r="BP154" s="206">
        <f t="shared" si="191"/>
        <v>0</v>
      </c>
      <c r="BQ154" s="207">
        <f t="shared" si="191"/>
        <v>0</v>
      </c>
      <c r="BR154" s="204">
        <f t="shared" si="191"/>
        <v>0</v>
      </c>
      <c r="BS154" s="205">
        <f t="shared" si="191"/>
        <v>0</v>
      </c>
      <c r="BT154" s="206">
        <f t="shared" si="191"/>
        <v>0</v>
      </c>
      <c r="BU154" s="204">
        <f t="shared" si="191"/>
        <v>0</v>
      </c>
      <c r="BV154" s="208">
        <f t="shared" si="191"/>
        <v>0</v>
      </c>
      <c r="BW154" s="209">
        <f t="shared" si="191"/>
        <v>0</v>
      </c>
      <c r="BX154" s="204">
        <f t="shared" si="191"/>
        <v>0</v>
      </c>
      <c r="BY154" s="205">
        <f t="shared" si="191"/>
        <v>0</v>
      </c>
      <c r="BZ154" s="206">
        <f t="shared" si="191"/>
        <v>0</v>
      </c>
      <c r="CA154" s="207">
        <f t="shared" si="191"/>
        <v>0</v>
      </c>
      <c r="CB154" s="204">
        <f t="shared" si="191"/>
        <v>0</v>
      </c>
      <c r="CC154" s="205">
        <f t="shared" si="191"/>
        <v>0</v>
      </c>
      <c r="CD154" s="206">
        <f t="shared" si="191"/>
        <v>0</v>
      </c>
      <c r="CE154" s="207">
        <f t="shared" si="191"/>
        <v>0</v>
      </c>
      <c r="CF154" s="204">
        <f t="shared" si="191"/>
        <v>0</v>
      </c>
      <c r="CG154" s="205">
        <f t="shared" si="191"/>
        <v>0</v>
      </c>
      <c r="CH154" s="206">
        <f t="shared" si="191"/>
        <v>0</v>
      </c>
      <c r="CI154" s="204">
        <f t="shared" si="191"/>
        <v>0</v>
      </c>
      <c r="CJ154" s="210">
        <f t="shared" si="191"/>
        <v>0</v>
      </c>
      <c r="CK154" s="211">
        <f t="shared" si="191"/>
        <v>0</v>
      </c>
    </row>
    <row r="155" spans="1:89" x14ac:dyDescent="0.2">
      <c r="A155" s="202" t="s">
        <v>43</v>
      </c>
      <c r="B155" s="235"/>
      <c r="C155" s="223"/>
      <c r="D155" s="224"/>
      <c r="E155" s="225"/>
      <c r="F155" s="222"/>
      <c r="G155" s="226"/>
      <c r="H155" s="224"/>
      <c r="I155" s="225"/>
      <c r="J155" s="222"/>
      <c r="K155" s="226"/>
      <c r="L155" s="224"/>
      <c r="M155" s="222"/>
      <c r="N155" s="227"/>
      <c r="O155" s="228"/>
      <c r="P155" s="222"/>
      <c r="Q155" s="226"/>
      <c r="R155" s="224"/>
      <c r="S155" s="225"/>
      <c r="T155" s="222"/>
      <c r="U155" s="226"/>
      <c r="V155" s="224"/>
      <c r="W155" s="225"/>
      <c r="X155" s="222"/>
      <c r="Y155" s="226"/>
      <c r="Z155" s="224"/>
      <c r="AA155" s="222"/>
      <c r="AB155" s="220"/>
      <c r="AC155" s="221"/>
      <c r="BI155" s="202" t="s">
        <v>43</v>
      </c>
      <c r="BJ155" s="204">
        <f t="shared" ref="BJ155:CK155" si="192">B155/B157</f>
        <v>0</v>
      </c>
      <c r="BK155" s="205">
        <f t="shared" si="192"/>
        <v>0</v>
      </c>
      <c r="BL155" s="206">
        <f t="shared" si="192"/>
        <v>0</v>
      </c>
      <c r="BM155" s="207">
        <f t="shared" si="192"/>
        <v>0</v>
      </c>
      <c r="BN155" s="204">
        <f t="shared" si="192"/>
        <v>0</v>
      </c>
      <c r="BO155" s="205">
        <f t="shared" si="192"/>
        <v>0</v>
      </c>
      <c r="BP155" s="206">
        <f t="shared" si="192"/>
        <v>0</v>
      </c>
      <c r="BQ155" s="207">
        <f t="shared" si="192"/>
        <v>0</v>
      </c>
      <c r="BR155" s="204">
        <f t="shared" si="192"/>
        <v>0</v>
      </c>
      <c r="BS155" s="205">
        <f t="shared" si="192"/>
        <v>0</v>
      </c>
      <c r="BT155" s="206">
        <f t="shared" si="192"/>
        <v>0</v>
      </c>
      <c r="BU155" s="204">
        <f t="shared" si="192"/>
        <v>0</v>
      </c>
      <c r="BV155" s="208">
        <f t="shared" si="192"/>
        <v>0</v>
      </c>
      <c r="BW155" s="209">
        <f t="shared" si="192"/>
        <v>0</v>
      </c>
      <c r="BX155" s="204">
        <f t="shared" si="192"/>
        <v>0</v>
      </c>
      <c r="BY155" s="205">
        <f t="shared" si="192"/>
        <v>0</v>
      </c>
      <c r="BZ155" s="206">
        <f t="shared" si="192"/>
        <v>0</v>
      </c>
      <c r="CA155" s="207">
        <f t="shared" si="192"/>
        <v>0</v>
      </c>
      <c r="CB155" s="204">
        <f t="shared" si="192"/>
        <v>0</v>
      </c>
      <c r="CC155" s="205">
        <f t="shared" si="192"/>
        <v>0</v>
      </c>
      <c r="CD155" s="206">
        <f t="shared" si="192"/>
        <v>0</v>
      </c>
      <c r="CE155" s="207">
        <f t="shared" si="192"/>
        <v>0</v>
      </c>
      <c r="CF155" s="204">
        <f t="shared" si="192"/>
        <v>0</v>
      </c>
      <c r="CG155" s="205">
        <f t="shared" si="192"/>
        <v>0</v>
      </c>
      <c r="CH155" s="206">
        <f t="shared" si="192"/>
        <v>0</v>
      </c>
      <c r="CI155" s="204">
        <f t="shared" si="192"/>
        <v>0</v>
      </c>
      <c r="CJ155" s="210">
        <f t="shared" si="192"/>
        <v>0</v>
      </c>
      <c r="CK155" s="211">
        <f t="shared" si="192"/>
        <v>0</v>
      </c>
    </row>
    <row r="156" spans="1:89" ht="13.5" thickBot="1" x14ac:dyDescent="0.25">
      <c r="A156" s="212" t="s">
        <v>19</v>
      </c>
      <c r="B156" s="238"/>
      <c r="C156" s="214"/>
      <c r="D156" s="215"/>
      <c r="E156" s="216"/>
      <c r="F156" s="213"/>
      <c r="G156" s="217"/>
      <c r="H156" s="215"/>
      <c r="I156" s="216"/>
      <c r="J156" s="213"/>
      <c r="K156" s="217"/>
      <c r="L156" s="215"/>
      <c r="M156" s="213"/>
      <c r="N156" s="218"/>
      <c r="O156" s="219"/>
      <c r="P156" s="213"/>
      <c r="Q156" s="217"/>
      <c r="R156" s="215"/>
      <c r="S156" s="216"/>
      <c r="T156" s="213"/>
      <c r="U156" s="217"/>
      <c r="V156" s="215"/>
      <c r="W156" s="216"/>
      <c r="X156" s="213"/>
      <c r="Y156" s="217"/>
      <c r="Z156" s="215"/>
      <c r="AA156" s="213"/>
      <c r="AB156" s="220"/>
      <c r="AC156" s="221"/>
      <c r="BI156" s="212" t="s">
        <v>44</v>
      </c>
      <c r="BJ156" s="204">
        <f t="shared" ref="BJ156:CK156" si="193">B156/B157</f>
        <v>0</v>
      </c>
      <c r="BK156" s="205">
        <f t="shared" si="193"/>
        <v>0</v>
      </c>
      <c r="BL156" s="206">
        <f t="shared" si="193"/>
        <v>0</v>
      </c>
      <c r="BM156" s="207">
        <f t="shared" si="193"/>
        <v>0</v>
      </c>
      <c r="BN156" s="204">
        <f t="shared" si="193"/>
        <v>0</v>
      </c>
      <c r="BO156" s="205">
        <f t="shared" si="193"/>
        <v>0</v>
      </c>
      <c r="BP156" s="206">
        <f t="shared" si="193"/>
        <v>0</v>
      </c>
      <c r="BQ156" s="207">
        <f t="shared" si="193"/>
        <v>0</v>
      </c>
      <c r="BR156" s="204">
        <f t="shared" si="193"/>
        <v>0</v>
      </c>
      <c r="BS156" s="205">
        <f t="shared" si="193"/>
        <v>0</v>
      </c>
      <c r="BT156" s="206">
        <f t="shared" si="193"/>
        <v>0</v>
      </c>
      <c r="BU156" s="204">
        <f t="shared" si="193"/>
        <v>0</v>
      </c>
      <c r="BV156" s="208">
        <f t="shared" si="193"/>
        <v>0</v>
      </c>
      <c r="BW156" s="209">
        <f t="shared" si="193"/>
        <v>0</v>
      </c>
      <c r="BX156" s="204">
        <f t="shared" si="193"/>
        <v>0</v>
      </c>
      <c r="BY156" s="205">
        <f t="shared" si="193"/>
        <v>0</v>
      </c>
      <c r="BZ156" s="206">
        <f t="shared" si="193"/>
        <v>0</v>
      </c>
      <c r="CA156" s="207">
        <f t="shared" si="193"/>
        <v>0</v>
      </c>
      <c r="CB156" s="204">
        <f t="shared" si="193"/>
        <v>0</v>
      </c>
      <c r="CC156" s="205">
        <f t="shared" si="193"/>
        <v>0</v>
      </c>
      <c r="CD156" s="206">
        <f t="shared" si="193"/>
        <v>0</v>
      </c>
      <c r="CE156" s="207">
        <f t="shared" si="193"/>
        <v>0</v>
      </c>
      <c r="CF156" s="204">
        <f t="shared" si="193"/>
        <v>0</v>
      </c>
      <c r="CG156" s="205">
        <f t="shared" si="193"/>
        <v>0</v>
      </c>
      <c r="CH156" s="206">
        <f t="shared" si="193"/>
        <v>0</v>
      </c>
      <c r="CI156" s="204">
        <f t="shared" si="193"/>
        <v>0</v>
      </c>
      <c r="CJ156" s="210">
        <f t="shared" si="193"/>
        <v>0</v>
      </c>
      <c r="CK156" s="211">
        <f t="shared" si="193"/>
        <v>0</v>
      </c>
    </row>
    <row r="157" spans="1:89" ht="14.25" thickTop="1" thickBot="1" x14ac:dyDescent="0.25">
      <c r="A157" s="229" t="s">
        <v>26</v>
      </c>
      <c r="B157" s="144">
        <f>SUM(B134:B156)</f>
        <v>37694</v>
      </c>
      <c r="C157" s="144">
        <f t="shared" ref="C157:AA157" si="194">SUM(C134:C156)</f>
        <v>22210</v>
      </c>
      <c r="D157" s="144">
        <f t="shared" si="194"/>
        <v>13507</v>
      </c>
      <c r="E157" s="144">
        <f t="shared" si="194"/>
        <v>10973</v>
      </c>
      <c r="F157" s="144">
        <f t="shared" si="194"/>
        <v>6143</v>
      </c>
      <c r="G157" s="144">
        <f t="shared" si="194"/>
        <v>3864</v>
      </c>
      <c r="H157" s="144">
        <f t="shared" si="194"/>
        <v>22883</v>
      </c>
      <c r="I157" s="144">
        <f t="shared" si="194"/>
        <v>27999</v>
      </c>
      <c r="J157" s="144">
        <f t="shared" si="194"/>
        <v>2665</v>
      </c>
      <c r="K157" s="144">
        <f t="shared" si="194"/>
        <v>3804</v>
      </c>
      <c r="L157" s="144">
        <f t="shared" si="194"/>
        <v>5523</v>
      </c>
      <c r="M157" s="144">
        <f t="shared" si="194"/>
        <v>12477</v>
      </c>
      <c r="N157" s="144">
        <f t="shared" si="194"/>
        <v>17379</v>
      </c>
      <c r="O157" s="144">
        <f t="shared" si="194"/>
        <v>23059</v>
      </c>
      <c r="P157" s="144">
        <f t="shared" si="194"/>
        <v>10597</v>
      </c>
      <c r="Q157" s="144">
        <f t="shared" si="194"/>
        <v>12659</v>
      </c>
      <c r="R157" s="144">
        <f t="shared" si="194"/>
        <v>15557</v>
      </c>
      <c r="S157" s="144">
        <f t="shared" si="194"/>
        <v>16877</v>
      </c>
      <c r="T157" s="144">
        <f t="shared" si="194"/>
        <v>3433</v>
      </c>
      <c r="U157" s="144">
        <f t="shared" si="194"/>
        <v>4620</v>
      </c>
      <c r="V157" s="144">
        <f t="shared" si="194"/>
        <v>15948</v>
      </c>
      <c r="W157" s="144">
        <f t="shared" si="194"/>
        <v>19329</v>
      </c>
      <c r="X157" s="144">
        <f t="shared" si="194"/>
        <v>12631</v>
      </c>
      <c r="Y157" s="144">
        <f t="shared" si="194"/>
        <v>8481</v>
      </c>
      <c r="Z157" s="144">
        <f t="shared" si="194"/>
        <v>36216</v>
      </c>
      <c r="AA157" s="144">
        <f t="shared" si="194"/>
        <v>33583</v>
      </c>
      <c r="AB157" s="232">
        <f>SUM(AB133:AB156)</f>
        <v>200176</v>
      </c>
      <c r="AC157" s="233">
        <f>SUM(AC133:AC156)</f>
        <v>199935</v>
      </c>
      <c r="BI157" s="229" t="s">
        <v>26</v>
      </c>
      <c r="BJ157" s="241">
        <f>SUM(BJ133:BJ156)</f>
        <v>0.99999999999999978</v>
      </c>
      <c r="BK157" s="242">
        <f t="shared" ref="BK157:CK157" si="195">SUM(BK133:BK156)</f>
        <v>1</v>
      </c>
      <c r="BL157" s="241">
        <f t="shared" si="195"/>
        <v>1</v>
      </c>
      <c r="BM157" s="242">
        <f t="shared" si="195"/>
        <v>1</v>
      </c>
      <c r="BN157" s="241">
        <f t="shared" si="195"/>
        <v>0.99999999999999978</v>
      </c>
      <c r="BO157" s="242">
        <f t="shared" si="195"/>
        <v>1</v>
      </c>
      <c r="BP157" s="241">
        <f t="shared" si="195"/>
        <v>1</v>
      </c>
      <c r="BQ157" s="242">
        <f t="shared" si="195"/>
        <v>0.99999999999999989</v>
      </c>
      <c r="BR157" s="241">
        <f t="shared" si="195"/>
        <v>0.99999999999999989</v>
      </c>
      <c r="BS157" s="242">
        <f t="shared" si="195"/>
        <v>1</v>
      </c>
      <c r="BT157" s="241">
        <f t="shared" si="195"/>
        <v>1</v>
      </c>
      <c r="BU157" s="242">
        <f t="shared" si="195"/>
        <v>1</v>
      </c>
      <c r="BV157" s="241">
        <f t="shared" si="195"/>
        <v>1</v>
      </c>
      <c r="BW157" s="242">
        <f t="shared" si="195"/>
        <v>0.99999999999999989</v>
      </c>
      <c r="BX157" s="241">
        <f t="shared" si="195"/>
        <v>1</v>
      </c>
      <c r="BY157" s="242">
        <f t="shared" si="195"/>
        <v>1.0000000000000002</v>
      </c>
      <c r="BZ157" s="241">
        <f t="shared" si="195"/>
        <v>1</v>
      </c>
      <c r="CA157" s="242">
        <f t="shared" si="195"/>
        <v>0.99999999999999989</v>
      </c>
      <c r="CB157" s="241">
        <f t="shared" si="195"/>
        <v>0.99999999999999989</v>
      </c>
      <c r="CC157" s="242">
        <f t="shared" si="195"/>
        <v>1</v>
      </c>
      <c r="CD157" s="241">
        <f t="shared" si="195"/>
        <v>1.0000000000000002</v>
      </c>
      <c r="CE157" s="242">
        <f t="shared" si="195"/>
        <v>1.0000000000000002</v>
      </c>
      <c r="CF157" s="241">
        <f t="shared" si="195"/>
        <v>1</v>
      </c>
      <c r="CG157" s="242">
        <f t="shared" si="195"/>
        <v>1</v>
      </c>
      <c r="CH157" s="241">
        <f t="shared" si="195"/>
        <v>1</v>
      </c>
      <c r="CI157" s="242">
        <f t="shared" si="195"/>
        <v>1</v>
      </c>
      <c r="CJ157" s="241">
        <f t="shared" si="195"/>
        <v>1</v>
      </c>
      <c r="CK157" s="242">
        <f t="shared" si="195"/>
        <v>1</v>
      </c>
    </row>
    <row r="158" spans="1:89" ht="13.5" thickTop="1" x14ac:dyDescent="0.2">
      <c r="A158" s="244"/>
    </row>
    <row r="160" spans="1:89" x14ac:dyDescent="0.2">
      <c r="A160" s="172">
        <f>+A129+1</f>
        <v>43502</v>
      </c>
      <c r="B160" s="172"/>
      <c r="C160" s="172"/>
      <c r="D160" s="172"/>
      <c r="BI160" s="174">
        <f>+BI129+1</f>
        <v>43502</v>
      </c>
      <c r="BJ160" s="174"/>
      <c r="BK160" s="174"/>
      <c r="BL160" s="174"/>
    </row>
    <row r="161" spans="1:89" ht="13.5" thickBot="1" x14ac:dyDescent="0.25">
      <c r="AE161" s="175" t="s">
        <v>1</v>
      </c>
    </row>
    <row r="162" spans="1:89" ht="14.25" thickTop="1" thickBot="1" x14ac:dyDescent="0.25">
      <c r="A162" s="176" t="s">
        <v>2</v>
      </c>
      <c r="B162" s="177" t="s">
        <v>3</v>
      </c>
      <c r="C162" s="178"/>
      <c r="D162" s="177" t="s">
        <v>4</v>
      </c>
      <c r="E162" s="178"/>
      <c r="F162" s="177" t="s">
        <v>5</v>
      </c>
      <c r="G162" s="178"/>
      <c r="H162" s="177" t="s">
        <v>6</v>
      </c>
      <c r="I162" s="178"/>
      <c r="J162" s="177" t="s">
        <v>7</v>
      </c>
      <c r="K162" s="178"/>
      <c r="L162" s="177" t="s">
        <v>8</v>
      </c>
      <c r="M162" s="178"/>
      <c r="N162" s="177" t="s">
        <v>9</v>
      </c>
      <c r="O162" s="178"/>
      <c r="P162" s="177" t="s">
        <v>10</v>
      </c>
      <c r="Q162" s="178"/>
      <c r="R162" s="177" t="s">
        <v>11</v>
      </c>
      <c r="S162" s="178"/>
      <c r="T162" s="177" t="s">
        <v>12</v>
      </c>
      <c r="U162" s="178"/>
      <c r="V162" s="177" t="s">
        <v>13</v>
      </c>
      <c r="W162" s="178"/>
      <c r="X162" s="177" t="s">
        <v>14</v>
      </c>
      <c r="Y162" s="178"/>
      <c r="Z162" s="177" t="s">
        <v>15</v>
      </c>
      <c r="AA162" s="178"/>
      <c r="AB162" s="179" t="s">
        <v>16</v>
      </c>
      <c r="AC162" s="180"/>
      <c r="AE162" s="176" t="s">
        <v>2</v>
      </c>
      <c r="AF162" s="177" t="s">
        <v>3</v>
      </c>
      <c r="AG162" s="178"/>
      <c r="AH162" s="177" t="s">
        <v>4</v>
      </c>
      <c r="AI162" s="178"/>
      <c r="AJ162" s="177" t="s">
        <v>5</v>
      </c>
      <c r="AK162" s="178"/>
      <c r="AL162" s="177" t="s">
        <v>6</v>
      </c>
      <c r="AM162" s="178"/>
      <c r="AN162" s="177" t="s">
        <v>7</v>
      </c>
      <c r="AO162" s="178"/>
      <c r="AP162" s="177" t="s">
        <v>8</v>
      </c>
      <c r="AQ162" s="178"/>
      <c r="AR162" s="177" t="s">
        <v>9</v>
      </c>
      <c r="AS162" s="178"/>
      <c r="AT162" s="177" t="s">
        <v>10</v>
      </c>
      <c r="AU162" s="178"/>
      <c r="AV162" s="177" t="s">
        <v>11</v>
      </c>
      <c r="AW162" s="178"/>
      <c r="AX162" s="177" t="s">
        <v>12</v>
      </c>
      <c r="AY162" s="178"/>
      <c r="AZ162" s="177" t="s">
        <v>13</v>
      </c>
      <c r="BA162" s="178"/>
      <c r="BB162" s="177" t="s">
        <v>14</v>
      </c>
      <c r="BC162" s="178"/>
      <c r="BD162" s="177" t="s">
        <v>15</v>
      </c>
      <c r="BE162" s="178"/>
      <c r="BF162" s="179" t="s">
        <v>16</v>
      </c>
      <c r="BG162" s="180"/>
      <c r="BI162" s="176" t="s">
        <v>2</v>
      </c>
      <c r="BJ162" s="177" t="s">
        <v>3</v>
      </c>
      <c r="BK162" s="178"/>
      <c r="BL162" s="177" t="s">
        <v>4</v>
      </c>
      <c r="BM162" s="178"/>
      <c r="BN162" s="177" t="s">
        <v>5</v>
      </c>
      <c r="BO162" s="178"/>
      <c r="BP162" s="177" t="s">
        <v>6</v>
      </c>
      <c r="BQ162" s="178"/>
      <c r="BR162" s="177" t="s">
        <v>7</v>
      </c>
      <c r="BS162" s="178"/>
      <c r="BT162" s="177" t="s">
        <v>8</v>
      </c>
      <c r="BU162" s="178"/>
      <c r="BV162" s="177" t="s">
        <v>9</v>
      </c>
      <c r="BW162" s="178"/>
      <c r="BX162" s="177" t="s">
        <v>10</v>
      </c>
      <c r="BY162" s="178"/>
      <c r="BZ162" s="177" t="s">
        <v>11</v>
      </c>
      <c r="CA162" s="178"/>
      <c r="CB162" s="177" t="s">
        <v>12</v>
      </c>
      <c r="CC162" s="178"/>
      <c r="CD162" s="177" t="s">
        <v>13</v>
      </c>
      <c r="CE162" s="178"/>
      <c r="CF162" s="177" t="s">
        <v>14</v>
      </c>
      <c r="CG162" s="178"/>
      <c r="CH162" s="177" t="s">
        <v>15</v>
      </c>
      <c r="CI162" s="178"/>
      <c r="CJ162" s="177" t="s">
        <v>16</v>
      </c>
      <c r="CK162" s="178"/>
    </row>
    <row r="163" spans="1:89" ht="15" thickTop="1" thickBot="1" x14ac:dyDescent="0.3">
      <c r="A163" s="182"/>
      <c r="B163" s="183" t="s">
        <v>17</v>
      </c>
      <c r="C163" s="184" t="s">
        <v>18</v>
      </c>
      <c r="D163" s="185" t="s">
        <v>17</v>
      </c>
      <c r="E163" s="186" t="s">
        <v>18</v>
      </c>
      <c r="F163" s="183" t="s">
        <v>17</v>
      </c>
      <c r="G163" s="184" t="s">
        <v>18</v>
      </c>
      <c r="H163" s="185" t="s">
        <v>17</v>
      </c>
      <c r="I163" s="186" t="s">
        <v>18</v>
      </c>
      <c r="J163" s="183" t="s">
        <v>17</v>
      </c>
      <c r="K163" s="184" t="s">
        <v>18</v>
      </c>
      <c r="L163" s="185" t="s">
        <v>17</v>
      </c>
      <c r="M163" s="183" t="s">
        <v>18</v>
      </c>
      <c r="N163" s="187" t="s">
        <v>17</v>
      </c>
      <c r="O163" s="188" t="s">
        <v>18</v>
      </c>
      <c r="P163" s="183" t="s">
        <v>17</v>
      </c>
      <c r="Q163" s="184" t="s">
        <v>18</v>
      </c>
      <c r="R163" s="185" t="s">
        <v>17</v>
      </c>
      <c r="S163" s="186" t="s">
        <v>18</v>
      </c>
      <c r="T163" s="183" t="s">
        <v>17</v>
      </c>
      <c r="U163" s="184" t="s">
        <v>18</v>
      </c>
      <c r="V163" s="185" t="s">
        <v>17</v>
      </c>
      <c r="W163" s="186" t="s">
        <v>18</v>
      </c>
      <c r="X163" s="183" t="s">
        <v>17</v>
      </c>
      <c r="Y163" s="184" t="s">
        <v>18</v>
      </c>
      <c r="Z163" s="185" t="s">
        <v>17</v>
      </c>
      <c r="AA163" s="183" t="s">
        <v>18</v>
      </c>
      <c r="AB163" s="189" t="s">
        <v>17</v>
      </c>
      <c r="AC163" s="190" t="s">
        <v>18</v>
      </c>
      <c r="AE163" s="182"/>
      <c r="AF163" s="183" t="s">
        <v>17</v>
      </c>
      <c r="AG163" s="184" t="s">
        <v>18</v>
      </c>
      <c r="AH163" s="185" t="s">
        <v>17</v>
      </c>
      <c r="AI163" s="186" t="s">
        <v>18</v>
      </c>
      <c r="AJ163" s="183" t="s">
        <v>17</v>
      </c>
      <c r="AK163" s="184" t="s">
        <v>18</v>
      </c>
      <c r="AL163" s="185" t="s">
        <v>17</v>
      </c>
      <c r="AM163" s="186" t="s">
        <v>18</v>
      </c>
      <c r="AN163" s="183" t="s">
        <v>17</v>
      </c>
      <c r="AO163" s="184" t="s">
        <v>18</v>
      </c>
      <c r="AP163" s="185" t="s">
        <v>17</v>
      </c>
      <c r="AQ163" s="183" t="s">
        <v>18</v>
      </c>
      <c r="AR163" s="187" t="s">
        <v>17</v>
      </c>
      <c r="AS163" s="188" t="s">
        <v>18</v>
      </c>
      <c r="AT163" s="183" t="s">
        <v>17</v>
      </c>
      <c r="AU163" s="184" t="s">
        <v>18</v>
      </c>
      <c r="AV163" s="185" t="s">
        <v>17</v>
      </c>
      <c r="AW163" s="186" t="s">
        <v>18</v>
      </c>
      <c r="AX163" s="183" t="s">
        <v>17</v>
      </c>
      <c r="AY163" s="184" t="s">
        <v>18</v>
      </c>
      <c r="AZ163" s="185" t="s">
        <v>17</v>
      </c>
      <c r="BA163" s="186" t="s">
        <v>18</v>
      </c>
      <c r="BB163" s="183" t="s">
        <v>17</v>
      </c>
      <c r="BC163" s="184" t="s">
        <v>18</v>
      </c>
      <c r="BD163" s="185" t="s">
        <v>17</v>
      </c>
      <c r="BE163" s="183" t="s">
        <v>18</v>
      </c>
      <c r="BF163" s="189" t="s">
        <v>17</v>
      </c>
      <c r="BG163" s="190" t="s">
        <v>18</v>
      </c>
      <c r="BI163" s="182"/>
      <c r="BJ163" s="183" t="s">
        <v>17</v>
      </c>
      <c r="BK163" s="184" t="s">
        <v>18</v>
      </c>
      <c r="BL163" s="185" t="s">
        <v>17</v>
      </c>
      <c r="BM163" s="186" t="s">
        <v>18</v>
      </c>
      <c r="BN163" s="183" t="s">
        <v>17</v>
      </c>
      <c r="BO163" s="184" t="s">
        <v>18</v>
      </c>
      <c r="BP163" s="185" t="s">
        <v>17</v>
      </c>
      <c r="BQ163" s="186" t="s">
        <v>18</v>
      </c>
      <c r="BR163" s="183" t="s">
        <v>17</v>
      </c>
      <c r="BS163" s="184" t="s">
        <v>18</v>
      </c>
      <c r="BT163" s="185" t="s">
        <v>17</v>
      </c>
      <c r="BU163" s="183" t="s">
        <v>18</v>
      </c>
      <c r="BV163" s="187" t="s">
        <v>17</v>
      </c>
      <c r="BW163" s="188" t="s">
        <v>18</v>
      </c>
      <c r="BX163" s="183" t="s">
        <v>17</v>
      </c>
      <c r="BY163" s="184" t="s">
        <v>18</v>
      </c>
      <c r="BZ163" s="185" t="s">
        <v>17</v>
      </c>
      <c r="CA163" s="186" t="s">
        <v>18</v>
      </c>
      <c r="CB163" s="183" t="s">
        <v>17</v>
      </c>
      <c r="CC163" s="184" t="s">
        <v>18</v>
      </c>
      <c r="CD163" s="185" t="s">
        <v>17</v>
      </c>
      <c r="CE163" s="186" t="s">
        <v>18</v>
      </c>
      <c r="CF163" s="183" t="s">
        <v>17</v>
      </c>
      <c r="CG163" s="184" t="s">
        <v>18</v>
      </c>
      <c r="CH163" s="185" t="s">
        <v>17</v>
      </c>
      <c r="CI163" s="183" t="s">
        <v>18</v>
      </c>
      <c r="CJ163" s="187" t="s">
        <v>17</v>
      </c>
      <c r="CK163" s="188" t="s">
        <v>18</v>
      </c>
    </row>
    <row r="164" spans="1:89" ht="13.5" thickTop="1" x14ac:dyDescent="0.2">
      <c r="A164" s="192" t="s">
        <v>19</v>
      </c>
      <c r="B164" s="193"/>
      <c r="C164" s="194"/>
      <c r="D164" s="195"/>
      <c r="E164" s="196"/>
      <c r="F164" s="193"/>
      <c r="G164" s="197"/>
      <c r="H164" s="195"/>
      <c r="I164" s="196"/>
      <c r="J164" s="193"/>
      <c r="K164" s="197"/>
      <c r="L164" s="195"/>
      <c r="M164" s="193"/>
      <c r="N164" s="198"/>
      <c r="O164" s="199"/>
      <c r="P164" s="193"/>
      <c r="Q164" s="197"/>
      <c r="R164" s="195"/>
      <c r="S164" s="196"/>
      <c r="T164" s="193"/>
      <c r="U164" s="197"/>
      <c r="V164" s="195"/>
      <c r="W164" s="196"/>
      <c r="X164" s="193"/>
      <c r="Y164" s="197"/>
      <c r="Z164" s="195"/>
      <c r="AA164" s="193"/>
      <c r="AB164" s="200">
        <f>B164+D164+F164+H164+J164+L164+N164+P164+R164+T164+V164+X164+Z164</f>
        <v>0</v>
      </c>
      <c r="AC164" s="201">
        <f>C164+E164+G164+I164+K164+M164+O164+Q164+S164+U164+W164+Y164+AA164</f>
        <v>0</v>
      </c>
      <c r="AE164" s="202" t="str">
        <f>$AE$9</f>
        <v>07:00 - 07:59</v>
      </c>
      <c r="AF164" s="193">
        <f>SUMIF($A$9:$A$32,$AE164,B$164:B$187)</f>
        <v>6728</v>
      </c>
      <c r="AG164" s="194">
        <f t="shared" ref="AG164:BE166" si="196">SUMIF($A$9:$A$32,$AE164,C$164:C$187)</f>
        <v>1165</v>
      </c>
      <c r="AH164" s="195">
        <f t="shared" si="196"/>
        <v>2093</v>
      </c>
      <c r="AI164" s="196">
        <f t="shared" si="196"/>
        <v>1350</v>
      </c>
      <c r="AJ164" s="193">
        <f t="shared" si="196"/>
        <v>1213</v>
      </c>
      <c r="AK164" s="197">
        <f t="shared" si="196"/>
        <v>576</v>
      </c>
      <c r="AL164" s="195">
        <f t="shared" si="196"/>
        <v>1528</v>
      </c>
      <c r="AM164" s="196">
        <f t="shared" si="196"/>
        <v>1717</v>
      </c>
      <c r="AN164" s="193">
        <f t="shared" si="196"/>
        <v>494</v>
      </c>
      <c r="AO164" s="197">
        <f t="shared" si="196"/>
        <v>855</v>
      </c>
      <c r="AP164" s="195">
        <f t="shared" si="196"/>
        <v>590</v>
      </c>
      <c r="AQ164" s="193">
        <f t="shared" si="196"/>
        <v>1951</v>
      </c>
      <c r="AR164" s="198">
        <f t="shared" si="196"/>
        <v>2100</v>
      </c>
      <c r="AS164" s="199">
        <f t="shared" si="196"/>
        <v>2713</v>
      </c>
      <c r="AT164" s="193">
        <f t="shared" si="196"/>
        <v>1612</v>
      </c>
      <c r="AU164" s="197">
        <f t="shared" si="196"/>
        <v>1489</v>
      </c>
      <c r="AV164" s="195">
        <f t="shared" si="196"/>
        <v>1903</v>
      </c>
      <c r="AW164" s="196">
        <f t="shared" si="196"/>
        <v>1721</v>
      </c>
      <c r="AX164" s="193">
        <f t="shared" si="196"/>
        <v>351</v>
      </c>
      <c r="AY164" s="197">
        <f t="shared" si="196"/>
        <v>1654</v>
      </c>
      <c r="AZ164" s="195">
        <f t="shared" si="196"/>
        <v>1159</v>
      </c>
      <c r="BA164" s="196">
        <f t="shared" si="196"/>
        <v>2536</v>
      </c>
      <c r="BB164" s="193">
        <f t="shared" si="196"/>
        <v>1560</v>
      </c>
      <c r="BC164" s="197">
        <f t="shared" si="196"/>
        <v>1694</v>
      </c>
      <c r="BD164" s="195">
        <f t="shared" si="196"/>
        <v>4809</v>
      </c>
      <c r="BE164" s="193">
        <f t="shared" si="196"/>
        <v>2571</v>
      </c>
      <c r="BF164" s="200">
        <f>AF164+AH164+AJ164+AL164+AN164+AP164+AR164+AT164+AV164+AX164+AZ164+BB164+BD164</f>
        <v>26140</v>
      </c>
      <c r="BG164" s="201">
        <f>AG164+AI164+AK164+AM164+AO164+AQ164+AS164+AU164+AW164+AY164+BA164+BC164+BE164</f>
        <v>21992</v>
      </c>
      <c r="BI164" s="192" t="s">
        <v>19</v>
      </c>
      <c r="BJ164" s="204">
        <f t="shared" ref="BJ164:CK164" si="197">B164/B188</f>
        <v>0</v>
      </c>
      <c r="BK164" s="205">
        <f t="shared" si="197"/>
        <v>0</v>
      </c>
      <c r="BL164" s="206">
        <f t="shared" si="197"/>
        <v>0</v>
      </c>
      <c r="BM164" s="207">
        <f t="shared" si="197"/>
        <v>0</v>
      </c>
      <c r="BN164" s="204">
        <f t="shared" si="197"/>
        <v>0</v>
      </c>
      <c r="BO164" s="205">
        <f t="shared" si="197"/>
        <v>0</v>
      </c>
      <c r="BP164" s="206">
        <f t="shared" si="197"/>
        <v>0</v>
      </c>
      <c r="BQ164" s="207">
        <f t="shared" si="197"/>
        <v>0</v>
      </c>
      <c r="BR164" s="204">
        <f t="shared" si="197"/>
        <v>0</v>
      </c>
      <c r="BS164" s="205">
        <f t="shared" si="197"/>
        <v>0</v>
      </c>
      <c r="BT164" s="206">
        <f t="shared" si="197"/>
        <v>0</v>
      </c>
      <c r="BU164" s="204">
        <f t="shared" si="197"/>
        <v>0</v>
      </c>
      <c r="BV164" s="208">
        <f t="shared" si="197"/>
        <v>0</v>
      </c>
      <c r="BW164" s="209">
        <f t="shared" si="197"/>
        <v>0</v>
      </c>
      <c r="BX164" s="204">
        <f t="shared" si="197"/>
        <v>0</v>
      </c>
      <c r="BY164" s="205">
        <f t="shared" si="197"/>
        <v>0</v>
      </c>
      <c r="BZ164" s="206">
        <f t="shared" si="197"/>
        <v>0</v>
      </c>
      <c r="CA164" s="207">
        <f t="shared" si="197"/>
        <v>0</v>
      </c>
      <c r="CB164" s="204">
        <f t="shared" si="197"/>
        <v>0</v>
      </c>
      <c r="CC164" s="205">
        <f t="shared" si="197"/>
        <v>0</v>
      </c>
      <c r="CD164" s="206">
        <f t="shared" si="197"/>
        <v>0</v>
      </c>
      <c r="CE164" s="207">
        <f t="shared" si="197"/>
        <v>0</v>
      </c>
      <c r="CF164" s="204">
        <f t="shared" si="197"/>
        <v>0</v>
      </c>
      <c r="CG164" s="205">
        <f t="shared" si="197"/>
        <v>0</v>
      </c>
      <c r="CH164" s="206">
        <f t="shared" si="197"/>
        <v>0</v>
      </c>
      <c r="CI164" s="204">
        <f t="shared" si="197"/>
        <v>0</v>
      </c>
      <c r="CJ164" s="210">
        <f t="shared" si="197"/>
        <v>0</v>
      </c>
      <c r="CK164" s="211">
        <f t="shared" si="197"/>
        <v>0</v>
      </c>
    </row>
    <row r="165" spans="1:89" x14ac:dyDescent="0.2">
      <c r="A165" s="212" t="s">
        <v>21</v>
      </c>
      <c r="B165" s="213">
        <v>759</v>
      </c>
      <c r="C165" s="214">
        <v>0</v>
      </c>
      <c r="D165" s="215">
        <v>216</v>
      </c>
      <c r="E165" s="216">
        <v>0</v>
      </c>
      <c r="F165" s="213">
        <v>119</v>
      </c>
      <c r="G165" s="217">
        <v>0</v>
      </c>
      <c r="H165" s="215">
        <v>380</v>
      </c>
      <c r="I165" s="216">
        <v>10</v>
      </c>
      <c r="J165" s="213">
        <v>12</v>
      </c>
      <c r="K165" s="217">
        <v>6</v>
      </c>
      <c r="L165" s="215">
        <v>12</v>
      </c>
      <c r="M165" s="213">
        <v>17</v>
      </c>
      <c r="N165" s="218">
        <v>88</v>
      </c>
      <c r="O165" s="219">
        <v>27</v>
      </c>
      <c r="P165" s="213">
        <v>27</v>
      </c>
      <c r="Q165" s="217">
        <v>2</v>
      </c>
      <c r="R165" s="215">
        <v>15</v>
      </c>
      <c r="S165" s="216">
        <v>23</v>
      </c>
      <c r="T165" s="213">
        <v>0</v>
      </c>
      <c r="U165" s="217">
        <v>2</v>
      </c>
      <c r="V165" s="215">
        <v>1</v>
      </c>
      <c r="W165" s="216">
        <v>0</v>
      </c>
      <c r="X165" s="213">
        <v>0</v>
      </c>
      <c r="Y165" s="217">
        <v>0</v>
      </c>
      <c r="Z165" s="215">
        <v>0</v>
      </c>
      <c r="AA165" s="213">
        <v>0</v>
      </c>
      <c r="AB165" s="220">
        <f>B165+D165+F165+H165+J165+L165+N165+P165+R165+T165+V165+X165+Z165</f>
        <v>1629</v>
      </c>
      <c r="AC165" s="221">
        <f t="shared" ref="AC165:AC184" si="198">C165+E165+G165+I165+K165+M165+O165+Q165+S165+U165+W165+Y165+AA165</f>
        <v>87</v>
      </c>
      <c r="AE165" s="212" t="str">
        <f>$AE$10</f>
        <v>08:00 - 08:59</v>
      </c>
      <c r="AF165" s="193">
        <f>SUMIF($A$9:$A$32,$AE165,B$164:B$187)</f>
        <v>6181</v>
      </c>
      <c r="AG165" s="214">
        <f t="shared" si="196"/>
        <v>1163</v>
      </c>
      <c r="AH165" s="215">
        <f t="shared" si="196"/>
        <v>1593</v>
      </c>
      <c r="AI165" s="216">
        <f t="shared" si="196"/>
        <v>1573</v>
      </c>
      <c r="AJ165" s="213">
        <f t="shared" si="196"/>
        <v>943</v>
      </c>
      <c r="AK165" s="217">
        <f t="shared" si="196"/>
        <v>714</v>
      </c>
      <c r="AL165" s="215">
        <f t="shared" si="196"/>
        <v>1459</v>
      </c>
      <c r="AM165" s="216">
        <f t="shared" si="196"/>
        <v>1990</v>
      </c>
      <c r="AN165" s="213">
        <f t="shared" si="196"/>
        <v>456</v>
      </c>
      <c r="AO165" s="217">
        <f t="shared" si="196"/>
        <v>1134</v>
      </c>
      <c r="AP165" s="215">
        <f t="shared" si="196"/>
        <v>621</v>
      </c>
      <c r="AQ165" s="213">
        <f t="shared" si="196"/>
        <v>2893</v>
      </c>
      <c r="AR165" s="218">
        <f t="shared" si="196"/>
        <v>1774</v>
      </c>
      <c r="AS165" s="219">
        <f t="shared" si="196"/>
        <v>3285</v>
      </c>
      <c r="AT165" s="213">
        <f t="shared" si="196"/>
        <v>1408</v>
      </c>
      <c r="AU165" s="217">
        <f t="shared" si="196"/>
        <v>1659</v>
      </c>
      <c r="AV165" s="215">
        <f t="shared" si="196"/>
        <v>1795</v>
      </c>
      <c r="AW165" s="216">
        <f t="shared" si="196"/>
        <v>1549</v>
      </c>
      <c r="AX165" s="213">
        <f t="shared" si="196"/>
        <v>379</v>
      </c>
      <c r="AY165" s="217">
        <f t="shared" si="196"/>
        <v>1893</v>
      </c>
      <c r="AZ165" s="215">
        <f t="shared" si="196"/>
        <v>963</v>
      </c>
      <c r="BA165" s="216">
        <f t="shared" si="196"/>
        <v>2650</v>
      </c>
      <c r="BB165" s="213">
        <f t="shared" si="196"/>
        <v>1587</v>
      </c>
      <c r="BC165" s="217">
        <f t="shared" si="196"/>
        <v>1833</v>
      </c>
      <c r="BD165" s="215">
        <f t="shared" si="196"/>
        <v>5309</v>
      </c>
      <c r="BE165" s="213">
        <f t="shared" si="196"/>
        <v>2725</v>
      </c>
      <c r="BF165" s="220">
        <f>SUM(AF165,AH165,AJ165,AL165,AN165,AP165,AR165,AT165,AV165,AX165,AZ165,BB165,BD165)</f>
        <v>24468</v>
      </c>
      <c r="BG165" s="221">
        <f>SUM(AG165,AI165,AK165,AM165,AO165,AQ165,AS165,AU165,AW165,AY165,BA165,BC165,BE165)</f>
        <v>25061</v>
      </c>
      <c r="BI165" s="212" t="s">
        <v>21</v>
      </c>
      <c r="BJ165" s="204">
        <f t="shared" ref="BJ165:CK165" si="199">B165/B188</f>
        <v>1.2599601593625498E-2</v>
      </c>
      <c r="BK165" s="205">
        <f t="shared" si="199"/>
        <v>0</v>
      </c>
      <c r="BL165" s="206">
        <f t="shared" si="199"/>
        <v>8.4440969507427674E-3</v>
      </c>
      <c r="BM165" s="207">
        <f t="shared" si="199"/>
        <v>0</v>
      </c>
      <c r="BN165" s="204">
        <f t="shared" si="199"/>
        <v>8.2656108911578798E-3</v>
      </c>
      <c r="BO165" s="205">
        <f t="shared" si="199"/>
        <v>0</v>
      </c>
      <c r="BP165" s="206">
        <f t="shared" si="199"/>
        <v>1.2793320540012794E-2</v>
      </c>
      <c r="BQ165" s="207">
        <f t="shared" si="199"/>
        <v>2.308882270093048E-4</v>
      </c>
      <c r="BR165" s="204">
        <f t="shared" si="199"/>
        <v>1.6224986479177934E-3</v>
      </c>
      <c r="BS165" s="205">
        <f t="shared" si="199"/>
        <v>6.932409012131716E-4</v>
      </c>
      <c r="BT165" s="206">
        <f t="shared" si="199"/>
        <v>9.0137459625929544E-4</v>
      </c>
      <c r="BU165" s="204">
        <f t="shared" si="199"/>
        <v>7.2257406384154373E-4</v>
      </c>
      <c r="BV165" s="208">
        <f t="shared" si="199"/>
        <v>2.9727721099925683E-3</v>
      </c>
      <c r="BW165" s="209">
        <f t="shared" si="199"/>
        <v>6.9037817382188241E-4</v>
      </c>
      <c r="BX165" s="204">
        <f t="shared" si="199"/>
        <v>1.5270629489282281E-3</v>
      </c>
      <c r="BY165" s="205">
        <f t="shared" si="199"/>
        <v>8.9589679268948217E-5</v>
      </c>
      <c r="BZ165" s="206">
        <f t="shared" si="199"/>
        <v>6.4505031392448611E-4</v>
      </c>
      <c r="CA165" s="207">
        <f t="shared" si="199"/>
        <v>8.9696591529521874E-4</v>
      </c>
      <c r="CB165" s="204">
        <f t="shared" si="199"/>
        <v>0</v>
      </c>
      <c r="CC165" s="205">
        <f t="shared" si="199"/>
        <v>1.5225334957369061E-4</v>
      </c>
      <c r="CD165" s="206">
        <f t="shared" si="199"/>
        <v>3.6798528058877646E-5</v>
      </c>
      <c r="CE165" s="207">
        <f t="shared" si="199"/>
        <v>0</v>
      </c>
      <c r="CF165" s="204">
        <f t="shared" si="199"/>
        <v>0</v>
      </c>
      <c r="CG165" s="205">
        <f t="shared" si="199"/>
        <v>0</v>
      </c>
      <c r="CH165" s="206">
        <f t="shared" si="199"/>
        <v>0</v>
      </c>
      <c r="CI165" s="204">
        <f t="shared" si="199"/>
        <v>0</v>
      </c>
      <c r="CJ165" s="210">
        <f t="shared" si="199"/>
        <v>4.6935641410547121E-3</v>
      </c>
      <c r="CK165" s="211">
        <f t="shared" si="199"/>
        <v>2.5109384560326019E-4</v>
      </c>
    </row>
    <row r="166" spans="1:89" ht="13.5" thickBot="1" x14ac:dyDescent="0.25">
      <c r="A166" s="202" t="s">
        <v>23</v>
      </c>
      <c r="B166" s="222">
        <v>3690</v>
      </c>
      <c r="C166" s="223">
        <v>74</v>
      </c>
      <c r="D166" s="224">
        <v>1401</v>
      </c>
      <c r="E166" s="225">
        <v>84</v>
      </c>
      <c r="F166" s="222">
        <v>578</v>
      </c>
      <c r="G166" s="226">
        <v>45</v>
      </c>
      <c r="H166" s="224">
        <v>1516</v>
      </c>
      <c r="I166" s="225">
        <v>326</v>
      </c>
      <c r="J166" s="222">
        <v>103</v>
      </c>
      <c r="K166" s="226">
        <v>99</v>
      </c>
      <c r="L166" s="224">
        <v>83</v>
      </c>
      <c r="M166" s="222">
        <v>510</v>
      </c>
      <c r="N166" s="227">
        <v>613</v>
      </c>
      <c r="O166" s="228">
        <v>842</v>
      </c>
      <c r="P166" s="222">
        <v>358</v>
      </c>
      <c r="Q166" s="226">
        <v>458</v>
      </c>
      <c r="R166" s="224">
        <v>532</v>
      </c>
      <c r="S166" s="225">
        <v>661</v>
      </c>
      <c r="T166" s="222">
        <v>76</v>
      </c>
      <c r="U166" s="226">
        <v>451</v>
      </c>
      <c r="V166" s="224">
        <v>231</v>
      </c>
      <c r="W166" s="225">
        <v>1009</v>
      </c>
      <c r="X166" s="222">
        <v>397</v>
      </c>
      <c r="Y166" s="226">
        <v>612</v>
      </c>
      <c r="Z166" s="224">
        <v>1545</v>
      </c>
      <c r="AA166" s="222">
        <v>741</v>
      </c>
      <c r="AB166" s="220">
        <f>B166+D166+F166+H166+J166+L166+N166+P166+R166+T166+V166+X166+Z166</f>
        <v>11123</v>
      </c>
      <c r="AC166" s="221">
        <f t="shared" si="198"/>
        <v>5912</v>
      </c>
      <c r="AE166" s="202" t="str">
        <f>$AE$11</f>
        <v>09:00 - 09:59</v>
      </c>
      <c r="AF166" s="193">
        <f>SUMIF($A$9:$A$32,$AE166,B$164:B$187)</f>
        <v>4462</v>
      </c>
      <c r="AG166" s="223">
        <f t="shared" si="196"/>
        <v>1336</v>
      </c>
      <c r="AH166" s="224">
        <f t="shared" si="196"/>
        <v>1582</v>
      </c>
      <c r="AI166" s="225">
        <f t="shared" si="196"/>
        <v>1341</v>
      </c>
      <c r="AJ166" s="222">
        <f t="shared" si="196"/>
        <v>939</v>
      </c>
      <c r="AK166" s="226">
        <f t="shared" si="196"/>
        <v>641</v>
      </c>
      <c r="AL166" s="224">
        <f t="shared" si="196"/>
        <v>1558</v>
      </c>
      <c r="AM166" s="225">
        <f t="shared" si="196"/>
        <v>2146</v>
      </c>
      <c r="AN166" s="222">
        <f t="shared" si="196"/>
        <v>387</v>
      </c>
      <c r="AO166" s="226">
        <f t="shared" si="196"/>
        <v>1090</v>
      </c>
      <c r="AP166" s="224">
        <f t="shared" si="196"/>
        <v>540</v>
      </c>
      <c r="AQ166" s="222">
        <f t="shared" si="196"/>
        <v>2442</v>
      </c>
      <c r="AR166" s="227">
        <f t="shared" si="196"/>
        <v>1728</v>
      </c>
      <c r="AS166" s="228">
        <f t="shared" si="196"/>
        <v>3574</v>
      </c>
      <c r="AT166" s="222">
        <f t="shared" si="196"/>
        <v>1075</v>
      </c>
      <c r="AU166" s="226">
        <f t="shared" si="196"/>
        <v>1674</v>
      </c>
      <c r="AV166" s="224">
        <f t="shared" si="196"/>
        <v>1805</v>
      </c>
      <c r="AW166" s="225">
        <f t="shared" si="196"/>
        <v>1498</v>
      </c>
      <c r="AX166" s="222">
        <f t="shared" si="196"/>
        <v>301</v>
      </c>
      <c r="AY166" s="226">
        <f t="shared" si="196"/>
        <v>1325</v>
      </c>
      <c r="AZ166" s="224">
        <f t="shared" si="196"/>
        <v>841</v>
      </c>
      <c r="BA166" s="225">
        <f t="shared" si="196"/>
        <v>2844</v>
      </c>
      <c r="BB166" s="222">
        <f t="shared" si="196"/>
        <v>1403</v>
      </c>
      <c r="BC166" s="226">
        <f t="shared" si="196"/>
        <v>1595</v>
      </c>
      <c r="BD166" s="224">
        <f t="shared" si="196"/>
        <v>4240</v>
      </c>
      <c r="BE166" s="222">
        <f t="shared" si="196"/>
        <v>2896</v>
      </c>
      <c r="BF166" s="220">
        <f>SUM(AF166,AH166,AJ166,AL166,AN166,AP166,AR166,AT166,AV166,AX166,AZ166,BB166,BD166)</f>
        <v>20861</v>
      </c>
      <c r="BG166" s="221">
        <f>SUM(AG166,AI166,AK166,AM166,AO166,AQ166,AS166,AU166,AW166,AY166,BA166,BC166,BE166)</f>
        <v>24402</v>
      </c>
      <c r="BI166" s="202" t="s">
        <v>23</v>
      </c>
      <c r="BJ166" s="204">
        <f t="shared" ref="BJ166:CK166" si="200">B166/B188</f>
        <v>6.1254980079681276E-2</v>
      </c>
      <c r="BK166" s="205">
        <f t="shared" si="200"/>
        <v>2.013660235652671E-3</v>
      </c>
      <c r="BL166" s="206">
        <f t="shared" si="200"/>
        <v>5.4769351055512117E-2</v>
      </c>
      <c r="BM166" s="207">
        <f t="shared" si="200"/>
        <v>3.7401487154370187E-3</v>
      </c>
      <c r="BN166" s="204">
        <f t="shared" si="200"/>
        <v>4.0147252899909704E-2</v>
      </c>
      <c r="BO166" s="205">
        <f t="shared" si="200"/>
        <v>5.1258685499487415E-3</v>
      </c>
      <c r="BP166" s="206">
        <f t="shared" si="200"/>
        <v>5.1038615628051037E-2</v>
      </c>
      <c r="BQ166" s="207">
        <f t="shared" si="200"/>
        <v>7.5269562005033366E-3</v>
      </c>
      <c r="BR166" s="204">
        <f t="shared" si="200"/>
        <v>1.392644672796106E-2</v>
      </c>
      <c r="BS166" s="205">
        <f t="shared" si="200"/>
        <v>1.1438474870017331E-2</v>
      </c>
      <c r="BT166" s="206">
        <f t="shared" si="200"/>
        <v>6.234507624126793E-3</v>
      </c>
      <c r="BU166" s="204">
        <f t="shared" si="200"/>
        <v>2.1677221915246313E-2</v>
      </c>
      <c r="BV166" s="208">
        <f t="shared" si="200"/>
        <v>2.070806026619823E-2</v>
      </c>
      <c r="BW166" s="209">
        <f t="shared" si="200"/>
        <v>2.1529571198445372E-2</v>
      </c>
      <c r="BX166" s="204">
        <f t="shared" si="200"/>
        <v>2.0247723545048356E-2</v>
      </c>
      <c r="BY166" s="205">
        <f t="shared" si="200"/>
        <v>2.0516036552589142E-2</v>
      </c>
      <c r="BZ166" s="206">
        <f t="shared" si="200"/>
        <v>2.2877784467188442E-2</v>
      </c>
      <c r="CA166" s="207">
        <f t="shared" si="200"/>
        <v>2.577802043522346E-2</v>
      </c>
      <c r="CB166" s="204">
        <f t="shared" si="200"/>
        <v>7.5337034099920699E-3</v>
      </c>
      <c r="CC166" s="205">
        <f t="shared" si="200"/>
        <v>3.4333130328867235E-2</v>
      </c>
      <c r="CD166" s="206">
        <f t="shared" si="200"/>
        <v>8.5004599816007366E-3</v>
      </c>
      <c r="CE166" s="207">
        <f t="shared" si="200"/>
        <v>3.1652915895473227E-2</v>
      </c>
      <c r="CF166" s="204">
        <f t="shared" si="200"/>
        <v>1.4606328182487123E-2</v>
      </c>
      <c r="CG166" s="205">
        <f t="shared" si="200"/>
        <v>3.5174435312374276E-2</v>
      </c>
      <c r="CH166" s="206">
        <f t="shared" si="200"/>
        <v>2.5137483323028863E-2</v>
      </c>
      <c r="CI166" s="204">
        <f t="shared" si="200"/>
        <v>1.3846067604686362E-2</v>
      </c>
      <c r="CJ166" s="210">
        <f t="shared" si="200"/>
        <v>3.2048197631032269E-2</v>
      </c>
      <c r="CK166" s="211">
        <f t="shared" si="200"/>
        <v>1.7062836956396255E-2</v>
      </c>
    </row>
    <row r="167" spans="1:89" ht="14.25" thickTop="1" thickBot="1" x14ac:dyDescent="0.25">
      <c r="A167" s="212" t="s">
        <v>25</v>
      </c>
      <c r="B167" s="213">
        <v>5554</v>
      </c>
      <c r="C167" s="214">
        <v>498</v>
      </c>
      <c r="D167" s="215">
        <v>1992</v>
      </c>
      <c r="E167" s="216">
        <v>708</v>
      </c>
      <c r="F167" s="213">
        <v>884</v>
      </c>
      <c r="G167" s="217">
        <v>344</v>
      </c>
      <c r="H167" s="215">
        <v>1241</v>
      </c>
      <c r="I167" s="216">
        <v>1108</v>
      </c>
      <c r="J167" s="213">
        <v>260</v>
      </c>
      <c r="K167" s="217">
        <v>407</v>
      </c>
      <c r="L167" s="215">
        <v>351</v>
      </c>
      <c r="M167" s="213">
        <v>1128</v>
      </c>
      <c r="N167" s="218">
        <v>1384</v>
      </c>
      <c r="O167" s="219">
        <v>1821</v>
      </c>
      <c r="P167" s="213">
        <v>1124</v>
      </c>
      <c r="Q167" s="217">
        <v>1058</v>
      </c>
      <c r="R167" s="215">
        <v>1398</v>
      </c>
      <c r="S167" s="216">
        <v>1184</v>
      </c>
      <c r="T167" s="213">
        <v>271</v>
      </c>
      <c r="U167" s="217">
        <v>1000</v>
      </c>
      <c r="V167" s="215">
        <v>738</v>
      </c>
      <c r="W167" s="216">
        <v>2091</v>
      </c>
      <c r="X167" s="213">
        <v>1181</v>
      </c>
      <c r="Y167" s="217">
        <v>1300</v>
      </c>
      <c r="Z167" s="215">
        <v>3428</v>
      </c>
      <c r="AA167" s="213">
        <v>2305</v>
      </c>
      <c r="AB167" s="220">
        <f>B167+D167+F167+H167+J167+L167+N167+P167+R167+T167+V167+X167+Z167</f>
        <v>19806</v>
      </c>
      <c r="AC167" s="221">
        <f t="shared" si="198"/>
        <v>14952</v>
      </c>
      <c r="AE167" s="229" t="s">
        <v>26</v>
      </c>
      <c r="AF167" s="230">
        <f t="shared" ref="AF167:BG167" si="201">SUM(AF164:AF166)</f>
        <v>17371</v>
      </c>
      <c r="AG167" s="231">
        <f t="shared" si="201"/>
        <v>3664</v>
      </c>
      <c r="AH167" s="230">
        <f t="shared" si="201"/>
        <v>5268</v>
      </c>
      <c r="AI167" s="231">
        <f t="shared" si="201"/>
        <v>4264</v>
      </c>
      <c r="AJ167" s="230">
        <f t="shared" si="201"/>
        <v>3095</v>
      </c>
      <c r="AK167" s="231">
        <f t="shared" si="201"/>
        <v>1931</v>
      </c>
      <c r="AL167" s="230">
        <f t="shared" si="201"/>
        <v>4545</v>
      </c>
      <c r="AM167" s="231">
        <f t="shared" si="201"/>
        <v>5853</v>
      </c>
      <c r="AN167" s="230">
        <f t="shared" si="201"/>
        <v>1337</v>
      </c>
      <c r="AO167" s="231">
        <f t="shared" si="201"/>
        <v>3079</v>
      </c>
      <c r="AP167" s="230">
        <f t="shared" si="201"/>
        <v>1751</v>
      </c>
      <c r="AQ167" s="231">
        <f t="shared" si="201"/>
        <v>7286</v>
      </c>
      <c r="AR167" s="230">
        <f t="shared" si="201"/>
        <v>5602</v>
      </c>
      <c r="AS167" s="231">
        <f t="shared" si="201"/>
        <v>9572</v>
      </c>
      <c r="AT167" s="230">
        <f t="shared" si="201"/>
        <v>4095</v>
      </c>
      <c r="AU167" s="231">
        <f t="shared" si="201"/>
        <v>4822</v>
      </c>
      <c r="AV167" s="230">
        <f t="shared" si="201"/>
        <v>5503</v>
      </c>
      <c r="AW167" s="231">
        <f t="shared" si="201"/>
        <v>4768</v>
      </c>
      <c r="AX167" s="230">
        <f t="shared" si="201"/>
        <v>1031</v>
      </c>
      <c r="AY167" s="231">
        <f t="shared" si="201"/>
        <v>4872</v>
      </c>
      <c r="AZ167" s="230">
        <f t="shared" si="201"/>
        <v>2963</v>
      </c>
      <c r="BA167" s="231">
        <f t="shared" si="201"/>
        <v>8030</v>
      </c>
      <c r="BB167" s="230">
        <f t="shared" si="201"/>
        <v>4550</v>
      </c>
      <c r="BC167" s="231">
        <f t="shared" si="201"/>
        <v>5122</v>
      </c>
      <c r="BD167" s="230">
        <f t="shared" si="201"/>
        <v>14358</v>
      </c>
      <c r="BE167" s="231">
        <f t="shared" si="201"/>
        <v>8192</v>
      </c>
      <c r="BF167" s="232">
        <f t="shared" si="201"/>
        <v>71469</v>
      </c>
      <c r="BG167" s="233">
        <f t="shared" si="201"/>
        <v>71455</v>
      </c>
      <c r="BI167" s="212" t="s">
        <v>25</v>
      </c>
      <c r="BJ167" s="204">
        <f t="shared" ref="BJ167:CK167" si="202">B167/B188</f>
        <v>9.2197875166002655E-2</v>
      </c>
      <c r="BK167" s="205">
        <f t="shared" si="202"/>
        <v>1.3551389153446352E-2</v>
      </c>
      <c r="BL167" s="206">
        <f t="shared" si="202"/>
        <v>7.7873338545738857E-2</v>
      </c>
      <c r="BM167" s="207">
        <f t="shared" si="202"/>
        <v>3.1524110601540582E-2</v>
      </c>
      <c r="BN167" s="204">
        <f t="shared" si="202"/>
        <v>6.1401680905744251E-2</v>
      </c>
      <c r="BO167" s="205">
        <f t="shared" si="202"/>
        <v>3.9184417359608155E-2</v>
      </c>
      <c r="BP167" s="206">
        <f t="shared" si="202"/>
        <v>4.1780291553041783E-2</v>
      </c>
      <c r="BQ167" s="207">
        <f t="shared" si="202"/>
        <v>2.5582415552630973E-2</v>
      </c>
      <c r="BR167" s="204">
        <f t="shared" si="202"/>
        <v>3.5154137371552194E-2</v>
      </c>
      <c r="BS167" s="205">
        <f t="shared" si="202"/>
        <v>4.7024841132293473E-2</v>
      </c>
      <c r="BT167" s="206">
        <f t="shared" si="202"/>
        <v>2.636520694058439E-2</v>
      </c>
      <c r="BU167" s="204">
        <f t="shared" si="202"/>
        <v>4.7944914353721259E-2</v>
      </c>
      <c r="BV167" s="208">
        <f t="shared" si="202"/>
        <v>4.6753597729883113E-2</v>
      </c>
      <c r="BW167" s="209">
        <f t="shared" si="202"/>
        <v>4.6562172389986958E-2</v>
      </c>
      <c r="BX167" s="204">
        <f t="shared" si="202"/>
        <v>6.3571064985012166E-2</v>
      </c>
      <c r="BY167" s="205">
        <f t="shared" si="202"/>
        <v>4.7392940333273605E-2</v>
      </c>
      <c r="BZ167" s="206">
        <f t="shared" si="202"/>
        <v>6.0118689257762106E-2</v>
      </c>
      <c r="CA167" s="207">
        <f t="shared" si="202"/>
        <v>4.6174245378675607E-2</v>
      </c>
      <c r="CB167" s="204">
        <f t="shared" si="202"/>
        <v>2.6863600317208566E-2</v>
      </c>
      <c r="CC167" s="205">
        <f t="shared" si="202"/>
        <v>7.6126674786845316E-2</v>
      </c>
      <c r="CD167" s="206">
        <f t="shared" si="202"/>
        <v>2.71573137074517E-2</v>
      </c>
      <c r="CE167" s="207">
        <f t="shared" si="202"/>
        <v>6.5595884179816169E-2</v>
      </c>
      <c r="CF167" s="204">
        <f t="shared" si="202"/>
        <v>4.3451066961000734E-2</v>
      </c>
      <c r="CG167" s="205">
        <f t="shared" si="202"/>
        <v>7.47169377550434E-2</v>
      </c>
      <c r="CH167" s="206">
        <f t="shared" si="202"/>
        <v>5.5774299567212263E-2</v>
      </c>
      <c r="CI167" s="204">
        <f t="shared" si="202"/>
        <v>4.3070426219705887E-2</v>
      </c>
      <c r="CJ167" s="210">
        <f t="shared" si="202"/>
        <v>5.7066133442436849E-2</v>
      </c>
      <c r="CK167" s="211">
        <f t="shared" si="202"/>
        <v>4.3153507809884438E-2</v>
      </c>
    </row>
    <row r="168" spans="1:89" ht="13.5" thickTop="1" x14ac:dyDescent="0.2">
      <c r="A168" s="202" t="s">
        <v>20</v>
      </c>
      <c r="B168" s="222">
        <v>6728</v>
      </c>
      <c r="C168" s="223">
        <v>1165</v>
      </c>
      <c r="D168" s="224">
        <v>2093</v>
      </c>
      <c r="E168" s="225">
        <v>1350</v>
      </c>
      <c r="F168" s="222">
        <v>1213</v>
      </c>
      <c r="G168" s="226">
        <v>576</v>
      </c>
      <c r="H168" s="224">
        <v>1528</v>
      </c>
      <c r="I168" s="225">
        <v>1717</v>
      </c>
      <c r="J168" s="222">
        <v>494</v>
      </c>
      <c r="K168" s="226">
        <v>855</v>
      </c>
      <c r="L168" s="224">
        <v>590</v>
      </c>
      <c r="M168" s="222">
        <v>1951</v>
      </c>
      <c r="N168" s="227">
        <v>2100</v>
      </c>
      <c r="O168" s="228">
        <v>2713</v>
      </c>
      <c r="P168" s="222">
        <v>1612</v>
      </c>
      <c r="Q168" s="226">
        <v>1489</v>
      </c>
      <c r="R168" s="224">
        <v>1903</v>
      </c>
      <c r="S168" s="225">
        <v>1721</v>
      </c>
      <c r="T168" s="222">
        <v>351</v>
      </c>
      <c r="U168" s="226">
        <v>1654</v>
      </c>
      <c r="V168" s="224">
        <v>1159</v>
      </c>
      <c r="W168" s="225">
        <v>2536</v>
      </c>
      <c r="X168" s="222">
        <v>1560</v>
      </c>
      <c r="Y168" s="226">
        <v>1694</v>
      </c>
      <c r="Z168" s="224">
        <v>4809</v>
      </c>
      <c r="AA168" s="222">
        <v>2571</v>
      </c>
      <c r="AB168" s="220">
        <f t="shared" ref="AB168:AB184" si="203">B168+D168+F168+H168+J168+L168+N168+P168+R168+T168+V168+X168+Z168</f>
        <v>26140</v>
      </c>
      <c r="AC168" s="221">
        <f t="shared" si="198"/>
        <v>21992</v>
      </c>
      <c r="BI168" s="202" t="s">
        <v>20</v>
      </c>
      <c r="BJ168" s="204">
        <f t="shared" ref="BJ168:CK168" si="204">B168/B188</f>
        <v>0.11168658698539177</v>
      </c>
      <c r="BK168" s="205">
        <f t="shared" si="204"/>
        <v>3.1701542899126509E-2</v>
      </c>
      <c r="BL168" s="206">
        <f t="shared" si="204"/>
        <v>8.1821735731039874E-2</v>
      </c>
      <c r="BM168" s="207">
        <f t="shared" si="204"/>
        <v>6.0109532926666369E-2</v>
      </c>
      <c r="BN168" s="204">
        <f t="shared" si="204"/>
        <v>8.4253663957768982E-2</v>
      </c>
      <c r="BO168" s="205">
        <f t="shared" si="204"/>
        <v>6.5611117439343891E-2</v>
      </c>
      <c r="BP168" s="206">
        <f t="shared" si="204"/>
        <v>5.1442615224051441E-2</v>
      </c>
      <c r="BQ168" s="207">
        <f t="shared" si="204"/>
        <v>3.9643508577497634E-2</v>
      </c>
      <c r="BR168" s="204">
        <f t="shared" si="204"/>
        <v>6.6792861005949167E-2</v>
      </c>
      <c r="BS168" s="205">
        <f t="shared" si="204"/>
        <v>9.8786828422876949E-2</v>
      </c>
      <c r="BT168" s="206">
        <f t="shared" si="204"/>
        <v>4.4317584316082022E-2</v>
      </c>
      <c r="BU168" s="204">
        <f t="shared" si="204"/>
        <v>8.2925999914991291E-2</v>
      </c>
      <c r="BV168" s="208">
        <f t="shared" si="204"/>
        <v>7.0941152624822645E-2</v>
      </c>
      <c r="BW168" s="209">
        <f t="shared" si="204"/>
        <v>6.9370221688102487E-2</v>
      </c>
      <c r="BX168" s="204">
        <f t="shared" si="204"/>
        <v>9.1171313839714954E-2</v>
      </c>
      <c r="BY168" s="205">
        <f t="shared" si="204"/>
        <v>6.6699516215731947E-2</v>
      </c>
      <c r="BZ168" s="206">
        <f t="shared" si="204"/>
        <v>8.1835383159886477E-2</v>
      </c>
      <c r="CA168" s="207">
        <f t="shared" si="204"/>
        <v>6.7116449574916151E-2</v>
      </c>
      <c r="CB168" s="204">
        <f t="shared" si="204"/>
        <v>3.4793814432989692E-2</v>
      </c>
      <c r="CC168" s="205">
        <f t="shared" si="204"/>
        <v>0.12591352009744214</v>
      </c>
      <c r="CD168" s="206">
        <f t="shared" si="204"/>
        <v>4.2649494020239188E-2</v>
      </c>
      <c r="CE168" s="207">
        <f t="shared" si="204"/>
        <v>7.9555792577720608E-2</v>
      </c>
      <c r="CF168" s="204">
        <f t="shared" si="204"/>
        <v>5.7395143487858721E-2</v>
      </c>
      <c r="CG168" s="205">
        <f t="shared" si="204"/>
        <v>9.7361917351571931E-2</v>
      </c>
      <c r="CH168" s="206">
        <f t="shared" si="204"/>
        <v>7.8243467508379155E-2</v>
      </c>
      <c r="CI168" s="204">
        <f t="shared" si="204"/>
        <v>4.8040809462413812E-2</v>
      </c>
      <c r="CJ168" s="210">
        <f t="shared" si="204"/>
        <v>7.5316001625027731E-2</v>
      </c>
      <c r="CK168" s="211">
        <f t="shared" si="204"/>
        <v>6.3471906350654E-2</v>
      </c>
    </row>
    <row r="169" spans="1:89" ht="13.5" thickBot="1" x14ac:dyDescent="0.25">
      <c r="A169" s="212" t="s">
        <v>22</v>
      </c>
      <c r="B169" s="213">
        <v>6181</v>
      </c>
      <c r="C169" s="214">
        <v>1163</v>
      </c>
      <c r="D169" s="215">
        <v>1593</v>
      </c>
      <c r="E169" s="216">
        <v>1573</v>
      </c>
      <c r="F169" s="213">
        <v>943</v>
      </c>
      <c r="G169" s="217">
        <v>714</v>
      </c>
      <c r="H169" s="215">
        <v>1459</v>
      </c>
      <c r="I169" s="216">
        <v>1990</v>
      </c>
      <c r="J169" s="213">
        <v>456</v>
      </c>
      <c r="K169" s="217">
        <v>1134</v>
      </c>
      <c r="L169" s="215">
        <v>621</v>
      </c>
      <c r="M169" s="213">
        <v>2893</v>
      </c>
      <c r="N169" s="218">
        <v>1774</v>
      </c>
      <c r="O169" s="219">
        <v>3285</v>
      </c>
      <c r="P169" s="213">
        <v>1408</v>
      </c>
      <c r="Q169" s="217">
        <v>1659</v>
      </c>
      <c r="R169" s="215">
        <v>1795</v>
      </c>
      <c r="S169" s="216">
        <v>1549</v>
      </c>
      <c r="T169" s="213">
        <v>379</v>
      </c>
      <c r="U169" s="217">
        <v>1893</v>
      </c>
      <c r="V169" s="215">
        <v>963</v>
      </c>
      <c r="W169" s="216">
        <v>2650</v>
      </c>
      <c r="X169" s="213">
        <v>1587</v>
      </c>
      <c r="Y169" s="217">
        <v>1833</v>
      </c>
      <c r="Z169" s="215">
        <v>5309</v>
      </c>
      <c r="AA169" s="213">
        <v>2725</v>
      </c>
      <c r="AB169" s="220">
        <f t="shared" si="203"/>
        <v>24468</v>
      </c>
      <c r="AC169" s="221">
        <f t="shared" si="198"/>
        <v>25061</v>
      </c>
      <c r="AE169" s="175" t="s">
        <v>27</v>
      </c>
      <c r="BI169" s="212" t="s">
        <v>22</v>
      </c>
      <c r="BJ169" s="204">
        <f t="shared" ref="BJ169:CK169" si="205">B169/B188</f>
        <v>0.10260624169986719</v>
      </c>
      <c r="BK169" s="205">
        <f t="shared" si="205"/>
        <v>3.164711964951427E-2</v>
      </c>
      <c r="BL169" s="206">
        <f t="shared" si="205"/>
        <v>6.2275215011727912E-2</v>
      </c>
      <c r="BM169" s="207">
        <f t="shared" si="205"/>
        <v>7.0038737254552744E-2</v>
      </c>
      <c r="BN169" s="204">
        <f t="shared" si="205"/>
        <v>6.549975689379732E-2</v>
      </c>
      <c r="BO169" s="205">
        <f t="shared" si="205"/>
        <v>8.1330447659186692E-2</v>
      </c>
      <c r="BP169" s="206">
        <f t="shared" si="205"/>
        <v>4.9119617547049119E-2</v>
      </c>
      <c r="BQ169" s="207">
        <f t="shared" si="205"/>
        <v>4.5946757174851652E-2</v>
      </c>
      <c r="BR169" s="204">
        <f t="shared" si="205"/>
        <v>6.165494862087615E-2</v>
      </c>
      <c r="BS169" s="205">
        <f t="shared" si="205"/>
        <v>0.13102253032928943</v>
      </c>
      <c r="BT169" s="206">
        <f t="shared" si="205"/>
        <v>4.6646135356418539E-2</v>
      </c>
      <c r="BU169" s="204">
        <f t="shared" si="205"/>
        <v>0.12296510392315212</v>
      </c>
      <c r="BV169" s="208">
        <f t="shared" si="205"/>
        <v>5.9928383217350181E-2</v>
      </c>
      <c r="BW169" s="209">
        <f t="shared" si="205"/>
        <v>8.3996011148329025E-2</v>
      </c>
      <c r="BX169" s="204">
        <f t="shared" si="205"/>
        <v>7.963350489225722E-2</v>
      </c>
      <c r="BY169" s="205">
        <f t="shared" si="205"/>
        <v>7.4314638953592541E-2</v>
      </c>
      <c r="BZ169" s="206">
        <f t="shared" si="205"/>
        <v>7.7191020899630175E-2</v>
      </c>
      <c r="CA169" s="207">
        <f t="shared" si="205"/>
        <v>6.0408704469230169E-2</v>
      </c>
      <c r="CB169" s="204">
        <f t="shared" si="205"/>
        <v>3.7569389373513083E-2</v>
      </c>
      <c r="CC169" s="205">
        <f t="shared" si="205"/>
        <v>0.14410779537149818</v>
      </c>
      <c r="CD169" s="206">
        <f t="shared" si="205"/>
        <v>3.543698252069917E-2</v>
      </c>
      <c r="CE169" s="207">
        <f t="shared" si="205"/>
        <v>8.3132038774037714E-2</v>
      </c>
      <c r="CF169" s="204">
        <f t="shared" si="205"/>
        <v>5.8388520971302427E-2</v>
      </c>
      <c r="CG169" s="205">
        <f t="shared" si="205"/>
        <v>0.10535088223461118</v>
      </c>
      <c r="CH169" s="206">
        <f t="shared" si="205"/>
        <v>8.6378575379909533E-2</v>
      </c>
      <c r="CI169" s="204">
        <f t="shared" si="205"/>
        <v>5.0918399760823664E-2</v>
      </c>
      <c r="CJ169" s="210">
        <f t="shared" si="205"/>
        <v>7.0498543525676305E-2</v>
      </c>
      <c r="CK169" s="211">
        <f t="shared" si="205"/>
        <v>7.2329458214520734E-2</v>
      </c>
    </row>
    <row r="170" spans="1:89" ht="14.25" thickTop="1" thickBot="1" x14ac:dyDescent="0.25">
      <c r="A170" s="202" t="s">
        <v>24</v>
      </c>
      <c r="B170" s="222">
        <v>4462</v>
      </c>
      <c r="C170" s="223">
        <v>1336</v>
      </c>
      <c r="D170" s="224">
        <v>1582</v>
      </c>
      <c r="E170" s="225">
        <v>1341</v>
      </c>
      <c r="F170" s="222">
        <v>939</v>
      </c>
      <c r="G170" s="226">
        <v>641</v>
      </c>
      <c r="H170" s="224">
        <v>1558</v>
      </c>
      <c r="I170" s="225">
        <v>2146</v>
      </c>
      <c r="J170" s="222">
        <v>387</v>
      </c>
      <c r="K170" s="226">
        <v>1090</v>
      </c>
      <c r="L170" s="224">
        <v>540</v>
      </c>
      <c r="M170" s="222">
        <v>2442</v>
      </c>
      <c r="N170" s="227">
        <v>1728</v>
      </c>
      <c r="O170" s="228">
        <v>3574</v>
      </c>
      <c r="P170" s="222">
        <v>1075</v>
      </c>
      <c r="Q170" s="226">
        <v>1674</v>
      </c>
      <c r="R170" s="224">
        <v>1805</v>
      </c>
      <c r="S170" s="225">
        <v>1498</v>
      </c>
      <c r="T170" s="222">
        <v>301</v>
      </c>
      <c r="U170" s="226">
        <v>1325</v>
      </c>
      <c r="V170" s="224">
        <v>841</v>
      </c>
      <c r="W170" s="225">
        <v>2844</v>
      </c>
      <c r="X170" s="222">
        <v>1403</v>
      </c>
      <c r="Y170" s="226">
        <v>1595</v>
      </c>
      <c r="Z170" s="224">
        <v>4240</v>
      </c>
      <c r="AA170" s="222">
        <v>2896</v>
      </c>
      <c r="AB170" s="220">
        <f t="shared" si="203"/>
        <v>20861</v>
      </c>
      <c r="AC170" s="221">
        <f t="shared" si="198"/>
        <v>24402</v>
      </c>
      <c r="AE170" s="176" t="s">
        <v>2</v>
      </c>
      <c r="AF170" s="177" t="s">
        <v>3</v>
      </c>
      <c r="AG170" s="178"/>
      <c r="AH170" s="177" t="s">
        <v>4</v>
      </c>
      <c r="AI170" s="178"/>
      <c r="AJ170" s="177" t="s">
        <v>5</v>
      </c>
      <c r="AK170" s="178"/>
      <c r="AL170" s="177" t="s">
        <v>6</v>
      </c>
      <c r="AM170" s="178"/>
      <c r="AN170" s="177" t="s">
        <v>7</v>
      </c>
      <c r="AO170" s="178"/>
      <c r="AP170" s="177" t="s">
        <v>8</v>
      </c>
      <c r="AQ170" s="178"/>
      <c r="AR170" s="177" t="s">
        <v>9</v>
      </c>
      <c r="AS170" s="178"/>
      <c r="AT170" s="177" t="s">
        <v>10</v>
      </c>
      <c r="AU170" s="178"/>
      <c r="AV170" s="177" t="s">
        <v>11</v>
      </c>
      <c r="AW170" s="178"/>
      <c r="AX170" s="177" t="s">
        <v>12</v>
      </c>
      <c r="AY170" s="178"/>
      <c r="AZ170" s="177" t="s">
        <v>13</v>
      </c>
      <c r="BA170" s="178"/>
      <c r="BB170" s="177" t="s">
        <v>14</v>
      </c>
      <c r="BC170" s="178"/>
      <c r="BD170" s="177" t="s">
        <v>15</v>
      </c>
      <c r="BE170" s="178"/>
      <c r="BF170" s="179" t="s">
        <v>16</v>
      </c>
      <c r="BG170" s="180"/>
      <c r="BI170" s="202" t="s">
        <v>24</v>
      </c>
      <c r="BJ170" s="204">
        <f t="shared" ref="BJ170:CK170" si="206">B170/B188</f>
        <v>7.4070385126162014E-2</v>
      </c>
      <c r="BK170" s="205">
        <f t="shared" si="206"/>
        <v>3.6354730740972542E-2</v>
      </c>
      <c r="BL170" s="206">
        <f t="shared" si="206"/>
        <v>6.1845191555903047E-2</v>
      </c>
      <c r="BM170" s="207">
        <f t="shared" si="206"/>
        <v>5.9708802707155263E-2</v>
      </c>
      <c r="BN170" s="204">
        <f t="shared" si="206"/>
        <v>6.522192123359033E-2</v>
      </c>
      <c r="BO170" s="205">
        <f t="shared" si="206"/>
        <v>7.3015149789269845E-2</v>
      </c>
      <c r="BP170" s="206">
        <f t="shared" si="206"/>
        <v>5.2452614214052451E-2</v>
      </c>
      <c r="BQ170" s="207">
        <f t="shared" si="206"/>
        <v>4.9548613516196806E-2</v>
      </c>
      <c r="BR170" s="204">
        <f t="shared" si="206"/>
        <v>5.232558139534884E-2</v>
      </c>
      <c r="BS170" s="205">
        <f t="shared" si="206"/>
        <v>0.12593876372039284</v>
      </c>
      <c r="BT170" s="206">
        <f t="shared" si="206"/>
        <v>4.0561856831668297E-2</v>
      </c>
      <c r="BU170" s="204">
        <f t="shared" si="206"/>
        <v>0.10379563905300293</v>
      </c>
      <c r="BV170" s="208">
        <f t="shared" si="206"/>
        <v>5.8374434159854063E-2</v>
      </c>
      <c r="BW170" s="209">
        <f t="shared" si="206"/>
        <v>9.1385614564422513E-2</v>
      </c>
      <c r="BX170" s="204">
        <f t="shared" si="206"/>
        <v>6.079972852214241E-2</v>
      </c>
      <c r="BY170" s="205">
        <f t="shared" si="206"/>
        <v>7.4986561548109662E-2</v>
      </c>
      <c r="BZ170" s="206">
        <f t="shared" si="206"/>
        <v>7.7621054442246498E-2</v>
      </c>
      <c r="CA170" s="207">
        <f t="shared" si="206"/>
        <v>5.8419780048358162E-2</v>
      </c>
      <c r="CB170" s="204">
        <f t="shared" si="206"/>
        <v>2.9837430610626488E-2</v>
      </c>
      <c r="CC170" s="205">
        <f t="shared" si="206"/>
        <v>0.10086784409257003</v>
      </c>
      <c r="CD170" s="206">
        <f t="shared" si="206"/>
        <v>3.0947562097516101E-2</v>
      </c>
      <c r="CE170" s="207">
        <f t="shared" si="206"/>
        <v>8.9217931423910657E-2</v>
      </c>
      <c r="CF170" s="204">
        <f t="shared" si="206"/>
        <v>5.1618837380426781E-2</v>
      </c>
      <c r="CG170" s="205">
        <f t="shared" si="206"/>
        <v>9.1671935168687851E-2</v>
      </c>
      <c r="CH170" s="206">
        <f t="shared" si="206"/>
        <v>6.898571475057759E-2</v>
      </c>
      <c r="CI170" s="204">
        <f t="shared" si="206"/>
        <v>5.4113646131135902E-2</v>
      </c>
      <c r="CJ170" s="210">
        <f t="shared" si="206"/>
        <v>6.010585730297259E-2</v>
      </c>
      <c r="CK170" s="211">
        <f t="shared" si="206"/>
        <v>7.0427494487479939E-2</v>
      </c>
    </row>
    <row r="171" spans="1:89" ht="15" thickTop="1" thickBot="1" x14ac:dyDescent="0.3">
      <c r="A171" s="212" t="s">
        <v>28</v>
      </c>
      <c r="B171" s="213">
        <v>4369</v>
      </c>
      <c r="C171" s="214">
        <v>1331</v>
      </c>
      <c r="D171" s="215">
        <v>1877</v>
      </c>
      <c r="E171" s="216">
        <v>1066</v>
      </c>
      <c r="F171" s="213">
        <v>1130</v>
      </c>
      <c r="G171" s="217">
        <v>511</v>
      </c>
      <c r="H171" s="215">
        <v>1661</v>
      </c>
      <c r="I171" s="216">
        <v>1834</v>
      </c>
      <c r="J171" s="213">
        <v>420</v>
      </c>
      <c r="K171" s="217">
        <v>951</v>
      </c>
      <c r="L171" s="215">
        <v>487</v>
      </c>
      <c r="M171" s="213">
        <v>2049</v>
      </c>
      <c r="N171" s="218">
        <v>1390</v>
      </c>
      <c r="O171" s="219">
        <v>2971</v>
      </c>
      <c r="P171" s="213">
        <v>881</v>
      </c>
      <c r="Q171" s="217">
        <v>1411</v>
      </c>
      <c r="R171" s="215">
        <v>1569</v>
      </c>
      <c r="S171" s="216">
        <v>1318</v>
      </c>
      <c r="T171" s="213">
        <v>425</v>
      </c>
      <c r="U171" s="217">
        <v>966</v>
      </c>
      <c r="V171" s="215">
        <v>997</v>
      </c>
      <c r="W171" s="216">
        <v>2186</v>
      </c>
      <c r="X171" s="213">
        <v>1231</v>
      </c>
      <c r="Y171" s="217">
        <v>1151</v>
      </c>
      <c r="Z171" s="215">
        <v>3715</v>
      </c>
      <c r="AA171" s="213">
        <v>2756</v>
      </c>
      <c r="AB171" s="220">
        <f t="shared" si="203"/>
        <v>20152</v>
      </c>
      <c r="AC171" s="221">
        <f t="shared" si="198"/>
        <v>20501</v>
      </c>
      <c r="AE171" s="182"/>
      <c r="AF171" s="183" t="s">
        <v>17</v>
      </c>
      <c r="AG171" s="184" t="s">
        <v>18</v>
      </c>
      <c r="AH171" s="185" t="s">
        <v>17</v>
      </c>
      <c r="AI171" s="186" t="s">
        <v>18</v>
      </c>
      <c r="AJ171" s="183" t="s">
        <v>17</v>
      </c>
      <c r="AK171" s="184" t="s">
        <v>18</v>
      </c>
      <c r="AL171" s="185" t="s">
        <v>17</v>
      </c>
      <c r="AM171" s="186" t="s">
        <v>18</v>
      </c>
      <c r="AN171" s="183" t="s">
        <v>17</v>
      </c>
      <c r="AO171" s="184" t="s">
        <v>18</v>
      </c>
      <c r="AP171" s="185" t="s">
        <v>17</v>
      </c>
      <c r="AQ171" s="183" t="s">
        <v>18</v>
      </c>
      <c r="AR171" s="187" t="s">
        <v>17</v>
      </c>
      <c r="AS171" s="188" t="s">
        <v>18</v>
      </c>
      <c r="AT171" s="183" t="s">
        <v>17</v>
      </c>
      <c r="AU171" s="184" t="s">
        <v>18</v>
      </c>
      <c r="AV171" s="185" t="s">
        <v>17</v>
      </c>
      <c r="AW171" s="186" t="s">
        <v>18</v>
      </c>
      <c r="AX171" s="183" t="s">
        <v>17</v>
      </c>
      <c r="AY171" s="184" t="s">
        <v>18</v>
      </c>
      <c r="AZ171" s="185" t="s">
        <v>17</v>
      </c>
      <c r="BA171" s="186" t="s">
        <v>18</v>
      </c>
      <c r="BB171" s="183" t="s">
        <v>17</v>
      </c>
      <c r="BC171" s="184" t="s">
        <v>18</v>
      </c>
      <c r="BD171" s="185" t="s">
        <v>17</v>
      </c>
      <c r="BE171" s="183" t="s">
        <v>18</v>
      </c>
      <c r="BF171" s="189" t="s">
        <v>17</v>
      </c>
      <c r="BG171" s="190" t="s">
        <v>18</v>
      </c>
      <c r="BI171" s="212" t="s">
        <v>28</v>
      </c>
      <c r="BJ171" s="204">
        <f t="shared" ref="BJ171:CK171" si="207">B171/B188</f>
        <v>7.2526560424966802E-2</v>
      </c>
      <c r="BK171" s="205">
        <f t="shared" si="207"/>
        <v>3.6218672616941956E-2</v>
      </c>
      <c r="BL171" s="206">
        <f t="shared" si="207"/>
        <v>7.3377638780297114E-2</v>
      </c>
      <c r="BM171" s="207">
        <f t="shared" si="207"/>
        <v>4.746426822209359E-2</v>
      </c>
      <c r="BN171" s="204">
        <f t="shared" si="207"/>
        <v>7.8488574008473991E-2</v>
      </c>
      <c r="BO171" s="205">
        <f t="shared" si="207"/>
        <v>5.820708508941793E-2</v>
      </c>
      <c r="BP171" s="206">
        <f t="shared" si="207"/>
        <v>5.592027741305592E-2</v>
      </c>
      <c r="BQ171" s="207">
        <f t="shared" si="207"/>
        <v>4.2344900833506498E-2</v>
      </c>
      <c r="BR171" s="204">
        <f t="shared" si="207"/>
        <v>5.678745267712277E-2</v>
      </c>
      <c r="BS171" s="205">
        <f t="shared" si="207"/>
        <v>0.10987868284228769</v>
      </c>
      <c r="BT171" s="206">
        <f t="shared" si="207"/>
        <v>3.658078569818974E-2</v>
      </c>
      <c r="BU171" s="204">
        <f t="shared" si="207"/>
        <v>8.7091426871254304E-2</v>
      </c>
      <c r="BV171" s="208">
        <f t="shared" si="207"/>
        <v>4.6956286737382606E-2</v>
      </c>
      <c r="BW171" s="209">
        <f t="shared" si="207"/>
        <v>7.5967168682400471E-2</v>
      </c>
      <c r="BX171" s="204">
        <f t="shared" si="207"/>
        <v>4.9827498444658107E-2</v>
      </c>
      <c r="BY171" s="205">
        <f t="shared" si="207"/>
        <v>6.3205518724242973E-2</v>
      </c>
      <c r="BZ171" s="206">
        <f t="shared" si="207"/>
        <v>6.7472262836501248E-2</v>
      </c>
      <c r="CA171" s="207">
        <f t="shared" si="207"/>
        <v>5.1400046798221667E-2</v>
      </c>
      <c r="CB171" s="204">
        <f t="shared" si="207"/>
        <v>4.2129262490087235E-2</v>
      </c>
      <c r="CC171" s="205">
        <f t="shared" si="207"/>
        <v>7.3538367844092567E-2</v>
      </c>
      <c r="CD171" s="206">
        <f t="shared" si="207"/>
        <v>3.6688132474701013E-2</v>
      </c>
      <c r="CE171" s="207">
        <f t="shared" si="207"/>
        <v>6.8576089343413749E-2</v>
      </c>
      <c r="CF171" s="204">
        <f t="shared" si="207"/>
        <v>4.5290654893303903E-2</v>
      </c>
      <c r="CG171" s="205">
        <f t="shared" si="207"/>
        <v>6.6153227196965342E-2</v>
      </c>
      <c r="CH171" s="206">
        <f t="shared" si="207"/>
        <v>6.0443851485470698E-2</v>
      </c>
      <c r="CI171" s="204">
        <f t="shared" si="207"/>
        <v>5.1497654950763312E-2</v>
      </c>
      <c r="CJ171" s="210">
        <f t="shared" si="207"/>
        <v>5.8063047618498807E-2</v>
      </c>
      <c r="CK171" s="211">
        <f t="shared" si="207"/>
        <v>5.9168677341522265E-2</v>
      </c>
    </row>
    <row r="172" spans="1:89" ht="13.5" thickTop="1" x14ac:dyDescent="0.2">
      <c r="A172" s="202" t="s">
        <v>29</v>
      </c>
      <c r="B172" s="235">
        <v>3451</v>
      </c>
      <c r="C172" s="223">
        <v>1296</v>
      </c>
      <c r="D172" s="224">
        <v>1547</v>
      </c>
      <c r="E172" s="225">
        <v>760</v>
      </c>
      <c r="F172" s="222">
        <v>1197</v>
      </c>
      <c r="G172" s="226">
        <v>364</v>
      </c>
      <c r="H172" s="224">
        <v>1522</v>
      </c>
      <c r="I172" s="225">
        <v>1997</v>
      </c>
      <c r="J172" s="222">
        <v>388</v>
      </c>
      <c r="K172" s="226">
        <v>635</v>
      </c>
      <c r="L172" s="224">
        <v>566</v>
      </c>
      <c r="M172" s="222">
        <v>1703</v>
      </c>
      <c r="N172" s="227">
        <v>1506</v>
      </c>
      <c r="O172" s="236">
        <v>2557</v>
      </c>
      <c r="P172" s="222">
        <v>812</v>
      </c>
      <c r="Q172" s="226">
        <v>1170</v>
      </c>
      <c r="R172" s="224">
        <v>1381</v>
      </c>
      <c r="S172" s="225">
        <v>1484</v>
      </c>
      <c r="T172" s="222">
        <v>446</v>
      </c>
      <c r="U172" s="226">
        <v>838</v>
      </c>
      <c r="V172" s="224">
        <v>1001</v>
      </c>
      <c r="W172" s="237">
        <v>2652</v>
      </c>
      <c r="X172" s="222">
        <v>1155</v>
      </c>
      <c r="Y172" s="226">
        <v>1085</v>
      </c>
      <c r="Z172" s="224">
        <v>3666</v>
      </c>
      <c r="AA172" s="222">
        <v>2864</v>
      </c>
      <c r="AB172" s="220">
        <f t="shared" si="203"/>
        <v>18638</v>
      </c>
      <c r="AC172" s="221">
        <f t="shared" si="198"/>
        <v>19405</v>
      </c>
      <c r="AE172" s="202" t="str">
        <f>$AE$17</f>
        <v>17:00 - 17:59</v>
      </c>
      <c r="AF172" s="193">
        <f t="shared" ref="AF172:AO174" si="208">SUMIF($A$9:$A$32,$AE172,B$164:B$187)</f>
        <v>2613</v>
      </c>
      <c r="AG172" s="194">
        <f t="shared" si="208"/>
        <v>3728</v>
      </c>
      <c r="AH172" s="195">
        <f t="shared" si="208"/>
        <v>1893</v>
      </c>
      <c r="AI172" s="196">
        <f t="shared" si="208"/>
        <v>1526</v>
      </c>
      <c r="AJ172" s="193">
        <f t="shared" si="208"/>
        <v>1162</v>
      </c>
      <c r="AK172" s="197">
        <f t="shared" si="208"/>
        <v>487</v>
      </c>
      <c r="AL172" s="195">
        <f t="shared" si="208"/>
        <v>2288</v>
      </c>
      <c r="AM172" s="196">
        <f t="shared" si="208"/>
        <v>3452</v>
      </c>
      <c r="AN172" s="193">
        <f t="shared" si="208"/>
        <v>833</v>
      </c>
      <c r="AO172" s="197">
        <f t="shared" si="208"/>
        <v>268</v>
      </c>
      <c r="AP172" s="195">
        <f t="shared" ref="AP172:AY174" si="209">SUMIF($A$9:$A$32,$AE172,L$164:L$187)</f>
        <v>1612</v>
      </c>
      <c r="AQ172" s="193">
        <f t="shared" si="209"/>
        <v>897</v>
      </c>
      <c r="AR172" s="198">
        <f t="shared" si="209"/>
        <v>2216</v>
      </c>
      <c r="AS172" s="199">
        <f t="shared" si="209"/>
        <v>1995</v>
      </c>
      <c r="AT172" s="193">
        <f t="shared" si="209"/>
        <v>1211</v>
      </c>
      <c r="AU172" s="197">
        <f t="shared" si="209"/>
        <v>1345</v>
      </c>
      <c r="AV172" s="195">
        <f t="shared" si="209"/>
        <v>1356</v>
      </c>
      <c r="AW172" s="196">
        <f t="shared" si="209"/>
        <v>1969</v>
      </c>
      <c r="AX172" s="193">
        <f t="shared" si="209"/>
        <v>859</v>
      </c>
      <c r="AY172" s="197">
        <f t="shared" si="209"/>
        <v>427</v>
      </c>
      <c r="AZ172" s="195">
        <f t="shared" ref="AZ172:BE174" si="210">SUMIF($A$9:$A$32,$AE172,V$164:V$187)</f>
        <v>2629</v>
      </c>
      <c r="BA172" s="196">
        <f t="shared" si="210"/>
        <v>1587</v>
      </c>
      <c r="BB172" s="193">
        <f t="shared" si="210"/>
        <v>2623</v>
      </c>
      <c r="BC172" s="197">
        <f t="shared" si="210"/>
        <v>811</v>
      </c>
      <c r="BD172" s="195">
        <f t="shared" si="210"/>
        <v>4546</v>
      </c>
      <c r="BE172" s="193">
        <f t="shared" si="210"/>
        <v>4893</v>
      </c>
      <c r="BF172" s="200">
        <f>AF172+AH172+AJ172+AL172+AN172+AP172+AR172+AT172+AV172+AX172+AZ172+BB172+BD172</f>
        <v>25841</v>
      </c>
      <c r="BG172" s="201">
        <f>AG172+AI172+AK172+AM172+AO172+AQ172+AS172+AU172+AW172+AY172+BA172+BC172+BE172</f>
        <v>23385</v>
      </c>
      <c r="BI172" s="202" t="s">
        <v>29</v>
      </c>
      <c r="BJ172" s="204">
        <f t="shared" ref="BJ172:CK172" si="211">B172/B188</f>
        <v>5.7287516600265605E-2</v>
      </c>
      <c r="BK172" s="205">
        <f t="shared" si="211"/>
        <v>3.5266265748727856E-2</v>
      </c>
      <c r="BL172" s="206">
        <f t="shared" si="211"/>
        <v>6.0476935105551209E-2</v>
      </c>
      <c r="BM172" s="207">
        <f t="shared" si="211"/>
        <v>3.383944075871588E-2</v>
      </c>
      <c r="BN172" s="204">
        <f t="shared" si="211"/>
        <v>8.3142321316941034E-2</v>
      </c>
      <c r="BO172" s="205">
        <f t="shared" si="211"/>
        <v>4.1462581159585371E-2</v>
      </c>
      <c r="BP172" s="206">
        <f t="shared" si="211"/>
        <v>5.1240615426051239E-2</v>
      </c>
      <c r="BQ172" s="207">
        <f t="shared" si="211"/>
        <v>4.6108378933758166E-2</v>
      </c>
      <c r="BR172" s="204">
        <f t="shared" si="211"/>
        <v>5.2460789616008655E-2</v>
      </c>
      <c r="BS172" s="205">
        <f t="shared" si="211"/>
        <v>7.3367995378393988E-2</v>
      </c>
      <c r="BT172" s="206">
        <f t="shared" si="211"/>
        <v>4.2514835123563431E-2</v>
      </c>
      <c r="BU172" s="204">
        <f t="shared" si="211"/>
        <v>7.2384919454244065E-2</v>
      </c>
      <c r="BV172" s="208">
        <f t="shared" si="211"/>
        <v>5.0874940882372814E-2</v>
      </c>
      <c r="BW172" s="209">
        <f t="shared" si="211"/>
        <v>6.538137001713161E-2</v>
      </c>
      <c r="BX172" s="204">
        <f t="shared" si="211"/>
        <v>4.5925004241841524E-2</v>
      </c>
      <c r="BY172" s="205">
        <f t="shared" si="211"/>
        <v>5.2409962372334709E-2</v>
      </c>
      <c r="BZ172" s="206">
        <f t="shared" si="211"/>
        <v>5.9387632235314354E-2</v>
      </c>
      <c r="CA172" s="207">
        <f t="shared" si="211"/>
        <v>5.7873800795569766E-2</v>
      </c>
      <c r="CB172" s="204">
        <f t="shared" si="211"/>
        <v>4.421094369547978E-2</v>
      </c>
      <c r="CC172" s="205">
        <f t="shared" si="211"/>
        <v>6.3794153471376375E-2</v>
      </c>
      <c r="CD172" s="206">
        <f t="shared" si="211"/>
        <v>3.6835326586936522E-2</v>
      </c>
      <c r="CE172" s="207">
        <f t="shared" si="211"/>
        <v>8.3194779935376606E-2</v>
      </c>
      <c r="CF172" s="204">
        <f t="shared" si="211"/>
        <v>4.2494481236203092E-2</v>
      </c>
      <c r="CG172" s="205">
        <f t="shared" si="211"/>
        <v>6.2359905741709291E-2</v>
      </c>
      <c r="CH172" s="206">
        <f t="shared" si="211"/>
        <v>5.9646610914060719E-2</v>
      </c>
      <c r="CI172" s="204">
        <f t="shared" si="211"/>
        <v>5.3515705289907879E-2</v>
      </c>
      <c r="CJ172" s="210">
        <f t="shared" si="211"/>
        <v>5.3700827784516715E-2</v>
      </c>
      <c r="CK172" s="211">
        <f t="shared" si="211"/>
        <v>5.6005472114152459E-2</v>
      </c>
    </row>
    <row r="173" spans="1:89" x14ac:dyDescent="0.2">
      <c r="A173" s="212" t="s">
        <v>31</v>
      </c>
      <c r="B173" s="238">
        <v>3618</v>
      </c>
      <c r="C173" s="214">
        <v>1618</v>
      </c>
      <c r="D173" s="215">
        <v>1706</v>
      </c>
      <c r="E173" s="216">
        <v>1054</v>
      </c>
      <c r="F173" s="213">
        <v>909</v>
      </c>
      <c r="G173" s="217">
        <v>561</v>
      </c>
      <c r="H173" s="215">
        <v>2237</v>
      </c>
      <c r="I173" s="216">
        <v>2467</v>
      </c>
      <c r="J173" s="213">
        <v>360</v>
      </c>
      <c r="K173" s="214">
        <v>568</v>
      </c>
      <c r="L173" s="215">
        <v>635</v>
      </c>
      <c r="M173" s="213">
        <v>1628</v>
      </c>
      <c r="N173" s="218">
        <v>1557</v>
      </c>
      <c r="O173" s="239">
        <v>2619</v>
      </c>
      <c r="P173" s="213">
        <v>918</v>
      </c>
      <c r="Q173" s="214">
        <v>1219</v>
      </c>
      <c r="R173" s="215">
        <v>1366</v>
      </c>
      <c r="S173" s="216">
        <v>1525</v>
      </c>
      <c r="T173" s="224">
        <v>550</v>
      </c>
      <c r="U173" s="213">
        <v>732</v>
      </c>
      <c r="V173" s="215">
        <v>1114</v>
      </c>
      <c r="W173" s="240">
        <v>1917</v>
      </c>
      <c r="X173" s="213">
        <v>1355</v>
      </c>
      <c r="Y173" s="217">
        <v>848</v>
      </c>
      <c r="Z173" s="215">
        <v>3452</v>
      </c>
      <c r="AA173" s="213">
        <v>3122</v>
      </c>
      <c r="AB173" s="220">
        <f t="shared" si="203"/>
        <v>19777</v>
      </c>
      <c r="AC173" s="221">
        <f t="shared" si="198"/>
        <v>19878</v>
      </c>
      <c r="AE173" s="212" t="str">
        <f>$AE$18</f>
        <v>18:00 - 18:59</v>
      </c>
      <c r="AF173" s="193">
        <f t="shared" si="208"/>
        <v>2557</v>
      </c>
      <c r="AG173" s="214">
        <f t="shared" si="208"/>
        <v>4706</v>
      </c>
      <c r="AH173" s="215">
        <f t="shared" si="208"/>
        <v>1702</v>
      </c>
      <c r="AI173" s="216">
        <f t="shared" si="208"/>
        <v>2290</v>
      </c>
      <c r="AJ173" s="213">
        <f t="shared" si="208"/>
        <v>957</v>
      </c>
      <c r="AK173" s="217">
        <f t="shared" si="208"/>
        <v>733</v>
      </c>
      <c r="AL173" s="215">
        <f t="shared" si="208"/>
        <v>2297</v>
      </c>
      <c r="AM173" s="216">
        <f t="shared" si="208"/>
        <v>4490</v>
      </c>
      <c r="AN173" s="213">
        <f t="shared" si="208"/>
        <v>716</v>
      </c>
      <c r="AO173" s="217">
        <f t="shared" si="208"/>
        <v>342</v>
      </c>
      <c r="AP173" s="215">
        <f t="shared" si="209"/>
        <v>1686</v>
      </c>
      <c r="AQ173" s="213">
        <f t="shared" si="209"/>
        <v>1064</v>
      </c>
      <c r="AR173" s="218">
        <f t="shared" si="209"/>
        <v>2793</v>
      </c>
      <c r="AS173" s="219">
        <f t="shared" si="209"/>
        <v>2491</v>
      </c>
      <c r="AT173" s="213">
        <f t="shared" si="209"/>
        <v>1429</v>
      </c>
      <c r="AU173" s="217">
        <f t="shared" si="209"/>
        <v>1681</v>
      </c>
      <c r="AV173" s="215">
        <f t="shared" si="209"/>
        <v>1587</v>
      </c>
      <c r="AW173" s="216">
        <f t="shared" si="209"/>
        <v>2102</v>
      </c>
      <c r="AX173" s="213">
        <f t="shared" si="209"/>
        <v>1267</v>
      </c>
      <c r="AY173" s="217">
        <f t="shared" si="209"/>
        <v>404</v>
      </c>
      <c r="AZ173" s="215">
        <f t="shared" si="210"/>
        <v>3109</v>
      </c>
      <c r="BA173" s="216">
        <f t="shared" si="210"/>
        <v>1471</v>
      </c>
      <c r="BB173" s="213">
        <f t="shared" si="210"/>
        <v>2961</v>
      </c>
      <c r="BC173" s="217">
        <f t="shared" si="210"/>
        <v>832</v>
      </c>
      <c r="BD173" s="215">
        <f t="shared" si="210"/>
        <v>4250</v>
      </c>
      <c r="BE173" s="213">
        <f t="shared" si="210"/>
        <v>4963</v>
      </c>
      <c r="BF173" s="220">
        <f>SUM(AF173,AH173,AJ173,AL173,AN173,AP173,AR173,AT173,AV173,AX173,AZ173,BB173,BD173)</f>
        <v>27311</v>
      </c>
      <c r="BG173" s="221">
        <f>SUM(AG173,AI173,AK173,AM173,AO173,AQ173,AS173,AU173,AW173,AY173,BA173,BC173,BE173)</f>
        <v>27569</v>
      </c>
      <c r="BI173" s="212" t="s">
        <v>31</v>
      </c>
      <c r="BJ173" s="204">
        <f t="shared" ref="BJ173:CK173" si="212">B173/B188</f>
        <v>6.0059760956175295E-2</v>
      </c>
      <c r="BK173" s="205">
        <f t="shared" si="212"/>
        <v>4.4028408936297586E-2</v>
      </c>
      <c r="BL173" s="206">
        <f t="shared" si="212"/>
        <v>6.6692728694292422E-2</v>
      </c>
      <c r="BM173" s="207">
        <f t="shared" si="212"/>
        <v>4.692996126274545E-2</v>
      </c>
      <c r="BN173" s="204">
        <f t="shared" si="212"/>
        <v>6.3138153782037923E-2</v>
      </c>
      <c r="BO173" s="205">
        <f t="shared" si="212"/>
        <v>6.3902494589360981E-2</v>
      </c>
      <c r="BP173" s="206">
        <f t="shared" si="212"/>
        <v>7.5312258021075315E-2</v>
      </c>
      <c r="BQ173" s="207">
        <f t="shared" si="212"/>
        <v>5.6960125603195494E-2</v>
      </c>
      <c r="BR173" s="204">
        <f t="shared" si="212"/>
        <v>4.8674959437533805E-2</v>
      </c>
      <c r="BS173" s="205">
        <f t="shared" si="212"/>
        <v>6.5626805314846909E-2</v>
      </c>
      <c r="BT173" s="206">
        <f t="shared" si="212"/>
        <v>4.7697739052054385E-2</v>
      </c>
      <c r="BU173" s="204">
        <f t="shared" si="212"/>
        <v>6.9197092702001958E-2</v>
      </c>
      <c r="BV173" s="208">
        <f t="shared" si="212"/>
        <v>5.2597797446118505E-2</v>
      </c>
      <c r="BW173" s="209">
        <f t="shared" si="212"/>
        <v>6.696668286072259E-2</v>
      </c>
      <c r="BX173" s="204">
        <f t="shared" si="212"/>
        <v>5.1920140263559754E-2</v>
      </c>
      <c r="BY173" s="205">
        <f t="shared" si="212"/>
        <v>5.4604909514423941E-2</v>
      </c>
      <c r="BZ173" s="206">
        <f t="shared" si="212"/>
        <v>5.8742581921389869E-2</v>
      </c>
      <c r="CA173" s="207">
        <f t="shared" si="212"/>
        <v>5.9472740035878636E-2</v>
      </c>
      <c r="CB173" s="204">
        <f t="shared" si="212"/>
        <v>5.4520222045995242E-2</v>
      </c>
      <c r="CC173" s="205">
        <f t="shared" si="212"/>
        <v>5.5724725943970765E-2</v>
      </c>
      <c r="CD173" s="206">
        <f t="shared" si="212"/>
        <v>4.0993560257589698E-2</v>
      </c>
      <c r="CE173" s="207">
        <f t="shared" si="212"/>
        <v>6.0137403143332185E-2</v>
      </c>
      <c r="CF173" s="204">
        <f t="shared" si="212"/>
        <v>4.9852832965415747E-2</v>
      </c>
      <c r="CG173" s="205">
        <f t="shared" si="212"/>
        <v>4.8738433243289844E-2</v>
      </c>
      <c r="CH173" s="206">
        <f t="shared" si="212"/>
        <v>5.6164784745045722E-2</v>
      </c>
      <c r="CI173" s="204">
        <f t="shared" si="212"/>
        <v>5.8336603322308798E-2</v>
      </c>
      <c r="CJ173" s="210">
        <f t="shared" si="212"/>
        <v>5.6982577051957667E-2</v>
      </c>
      <c r="CK173" s="211">
        <f t="shared" si="212"/>
        <v>5.7370614516110412E-2</v>
      </c>
    </row>
    <row r="174" spans="1:89" ht="13.5" thickBot="1" x14ac:dyDescent="0.25">
      <c r="A174" s="202" t="s">
        <v>33</v>
      </c>
      <c r="B174" s="235">
        <v>3417</v>
      </c>
      <c r="C174" s="223">
        <v>1459</v>
      </c>
      <c r="D174" s="224">
        <v>1367</v>
      </c>
      <c r="E174" s="225">
        <v>1173</v>
      </c>
      <c r="F174" s="222">
        <v>758</v>
      </c>
      <c r="G174" s="226">
        <v>488</v>
      </c>
      <c r="H174" s="224">
        <v>1891</v>
      </c>
      <c r="I174" s="225">
        <v>2563</v>
      </c>
      <c r="J174" s="222">
        <v>388</v>
      </c>
      <c r="K174" s="223">
        <v>527</v>
      </c>
      <c r="L174" s="224">
        <v>624</v>
      </c>
      <c r="M174" s="222">
        <v>1481</v>
      </c>
      <c r="N174" s="227">
        <v>1706</v>
      </c>
      <c r="O174" s="236">
        <v>2340</v>
      </c>
      <c r="P174" s="222">
        <v>919</v>
      </c>
      <c r="Q174" s="223">
        <v>1214</v>
      </c>
      <c r="R174" s="224">
        <v>1235</v>
      </c>
      <c r="S174" s="225">
        <v>1358</v>
      </c>
      <c r="T174" s="222">
        <v>555</v>
      </c>
      <c r="U174" s="226">
        <v>608</v>
      </c>
      <c r="V174" s="224">
        <v>1189</v>
      </c>
      <c r="W174" s="237">
        <v>2111</v>
      </c>
      <c r="X174" s="222">
        <v>1144</v>
      </c>
      <c r="Y174" s="226">
        <v>969</v>
      </c>
      <c r="Z174" s="224">
        <v>3426</v>
      </c>
      <c r="AA174" s="222">
        <v>3186</v>
      </c>
      <c r="AB174" s="220">
        <f t="shared" si="203"/>
        <v>18619</v>
      </c>
      <c r="AC174" s="221">
        <f t="shared" si="198"/>
        <v>19477</v>
      </c>
      <c r="AE174" s="202" t="str">
        <f>$AE$19</f>
        <v>19:00 - 19:59</v>
      </c>
      <c r="AF174" s="193">
        <f t="shared" si="208"/>
        <v>2570</v>
      </c>
      <c r="AG174" s="223">
        <f t="shared" si="208"/>
        <v>4138</v>
      </c>
      <c r="AH174" s="224">
        <f t="shared" si="208"/>
        <v>1344</v>
      </c>
      <c r="AI174" s="225">
        <f t="shared" si="208"/>
        <v>1675</v>
      </c>
      <c r="AJ174" s="222">
        <f t="shared" si="208"/>
        <v>633</v>
      </c>
      <c r="AK174" s="226">
        <f t="shared" si="208"/>
        <v>551</v>
      </c>
      <c r="AL174" s="224">
        <f t="shared" si="208"/>
        <v>1996</v>
      </c>
      <c r="AM174" s="225">
        <f t="shared" si="208"/>
        <v>3363</v>
      </c>
      <c r="AN174" s="222">
        <f t="shared" si="208"/>
        <v>494</v>
      </c>
      <c r="AO174" s="226">
        <f t="shared" si="208"/>
        <v>246</v>
      </c>
      <c r="AP174" s="224">
        <f t="shared" si="209"/>
        <v>1336</v>
      </c>
      <c r="AQ174" s="222">
        <f t="shared" si="209"/>
        <v>774</v>
      </c>
      <c r="AR174" s="227">
        <f t="shared" si="209"/>
        <v>2151</v>
      </c>
      <c r="AS174" s="228">
        <f t="shared" si="209"/>
        <v>2119</v>
      </c>
      <c r="AT174" s="222">
        <f t="shared" si="209"/>
        <v>1041</v>
      </c>
      <c r="AU174" s="226">
        <f t="shared" si="209"/>
        <v>1644</v>
      </c>
      <c r="AV174" s="224">
        <f t="shared" si="209"/>
        <v>1218</v>
      </c>
      <c r="AW174" s="225">
        <f t="shared" si="209"/>
        <v>1743</v>
      </c>
      <c r="AX174" s="222">
        <f t="shared" si="209"/>
        <v>670</v>
      </c>
      <c r="AY174" s="226">
        <f t="shared" si="209"/>
        <v>507</v>
      </c>
      <c r="AZ174" s="224">
        <f t="shared" si="210"/>
        <v>1888</v>
      </c>
      <c r="BA174" s="225">
        <f t="shared" si="210"/>
        <v>1577</v>
      </c>
      <c r="BB174" s="222">
        <f t="shared" si="210"/>
        <v>2239</v>
      </c>
      <c r="BC174" s="226">
        <f t="shared" si="210"/>
        <v>839</v>
      </c>
      <c r="BD174" s="224">
        <f t="shared" si="210"/>
        <v>3411</v>
      </c>
      <c r="BE174" s="222">
        <f t="shared" si="210"/>
        <v>3952</v>
      </c>
      <c r="BF174" s="220">
        <f>SUM(AF174,AH174,AJ174,AL174,AN174,AP174,AR174,AT174,AV174,AX174,AZ174,BB174,BD174)</f>
        <v>20991</v>
      </c>
      <c r="BG174" s="221">
        <f>SUM(AG174,AI174,AK174,AM174,AO174,AQ174,AS174,AU174,AW174,AY174,BA174,BC174,BE174)</f>
        <v>23128</v>
      </c>
      <c r="BI174" s="202" t="s">
        <v>33</v>
      </c>
      <c r="BJ174" s="204">
        <f t="shared" ref="BJ174:CK174" si="213">B174/B188</f>
        <v>5.6723107569721112E-2</v>
      </c>
      <c r="BK174" s="205">
        <f t="shared" si="213"/>
        <v>3.9701760592124956E-2</v>
      </c>
      <c r="BL174" s="206">
        <f t="shared" si="213"/>
        <v>5.3440187646598906E-2</v>
      </c>
      <c r="BM174" s="207">
        <f t="shared" si="213"/>
        <v>5.2228505276281222E-2</v>
      </c>
      <c r="BN174" s="204">
        <f t="shared" si="213"/>
        <v>5.2649857609224145E-2</v>
      </c>
      <c r="BO174" s="205">
        <f t="shared" si="213"/>
        <v>5.5587196719444128E-2</v>
      </c>
      <c r="BP174" s="206">
        <f t="shared" si="213"/>
        <v>6.366360300306366E-2</v>
      </c>
      <c r="BQ174" s="207">
        <f t="shared" si="213"/>
        <v>5.9176652582484821E-2</v>
      </c>
      <c r="BR174" s="204">
        <f t="shared" si="213"/>
        <v>5.2460789616008655E-2</v>
      </c>
      <c r="BS174" s="205">
        <f t="shared" si="213"/>
        <v>6.0889659156556905E-2</v>
      </c>
      <c r="BT174" s="206">
        <f t="shared" si="213"/>
        <v>4.6871479005483364E-2</v>
      </c>
      <c r="BU174" s="204">
        <f t="shared" si="213"/>
        <v>6.2948952267607425E-2</v>
      </c>
      <c r="BV174" s="208">
        <f t="shared" si="213"/>
        <v>5.7631241132355925E-2</v>
      </c>
      <c r="BW174" s="209">
        <f t="shared" si="213"/>
        <v>5.9832775064563144E-2</v>
      </c>
      <c r="BX174" s="204">
        <f t="shared" si="213"/>
        <v>5.1976698150557096E-2</v>
      </c>
      <c r="BY174" s="205">
        <f t="shared" si="213"/>
        <v>5.4380935316251565E-2</v>
      </c>
      <c r="BZ174" s="206">
        <f t="shared" si="213"/>
        <v>5.310914251311602E-2</v>
      </c>
      <c r="CA174" s="207">
        <f t="shared" si="213"/>
        <v>5.2959987520474219E-2</v>
      </c>
      <c r="CB174" s="204">
        <f t="shared" si="213"/>
        <v>5.5015860428231561E-2</v>
      </c>
      <c r="CC174" s="205">
        <f t="shared" si="213"/>
        <v>4.6285018270401948E-2</v>
      </c>
      <c r="CD174" s="206">
        <f t="shared" si="213"/>
        <v>4.3753449862005522E-2</v>
      </c>
      <c r="CE174" s="207">
        <f t="shared" si="213"/>
        <v>6.6223295793205128E-2</v>
      </c>
      <c r="CF174" s="204">
        <f t="shared" si="213"/>
        <v>4.2089771891096396E-2</v>
      </c>
      <c r="CG174" s="205">
        <f t="shared" si="213"/>
        <v>5.5692855911259269E-2</v>
      </c>
      <c r="CH174" s="206">
        <f t="shared" si="213"/>
        <v>5.574175913572614E-2</v>
      </c>
      <c r="CI174" s="204">
        <f t="shared" si="213"/>
        <v>5.9532485004764844E-2</v>
      </c>
      <c r="CJ174" s="210">
        <f t="shared" si="213"/>
        <v>5.3646083942478627E-2</v>
      </c>
      <c r="CK174" s="211">
        <f t="shared" si="213"/>
        <v>5.6213273917410329E-2</v>
      </c>
    </row>
    <row r="175" spans="1:89" ht="14.25" thickTop="1" thickBot="1" x14ac:dyDescent="0.25">
      <c r="A175" s="212" t="s">
        <v>35</v>
      </c>
      <c r="B175" s="238">
        <v>2712</v>
      </c>
      <c r="C175" s="214">
        <v>1441</v>
      </c>
      <c r="D175" s="215">
        <v>1293</v>
      </c>
      <c r="E175" s="216">
        <v>1061</v>
      </c>
      <c r="F175" s="213">
        <v>708</v>
      </c>
      <c r="G175" s="217">
        <v>543</v>
      </c>
      <c r="H175" s="215">
        <v>1972</v>
      </c>
      <c r="I175" s="216">
        <v>2730</v>
      </c>
      <c r="J175" s="213">
        <v>415</v>
      </c>
      <c r="K175" s="214">
        <v>441</v>
      </c>
      <c r="L175" s="215">
        <v>771</v>
      </c>
      <c r="M175" s="213">
        <v>1311</v>
      </c>
      <c r="N175" s="218">
        <v>1767</v>
      </c>
      <c r="O175" s="239">
        <v>1967</v>
      </c>
      <c r="P175" s="213">
        <v>958</v>
      </c>
      <c r="Q175" s="214">
        <v>1171</v>
      </c>
      <c r="R175" s="215">
        <v>1254</v>
      </c>
      <c r="S175" s="216">
        <v>1634</v>
      </c>
      <c r="T175" s="213">
        <v>575</v>
      </c>
      <c r="U175" s="217">
        <v>723</v>
      </c>
      <c r="V175" s="215">
        <v>1492</v>
      </c>
      <c r="W175" s="240">
        <v>2099</v>
      </c>
      <c r="X175" s="213">
        <v>1278</v>
      </c>
      <c r="Y175" s="217">
        <v>834</v>
      </c>
      <c r="Z175" s="215">
        <v>3327</v>
      </c>
      <c r="AA175" s="213">
        <v>3268</v>
      </c>
      <c r="AB175" s="220">
        <f t="shared" si="203"/>
        <v>18522</v>
      </c>
      <c r="AC175" s="221">
        <f t="shared" si="198"/>
        <v>19223</v>
      </c>
      <c r="AE175" s="229" t="s">
        <v>26</v>
      </c>
      <c r="AF175" s="230">
        <f t="shared" ref="AF175:BG175" si="214">SUM(AF172:AF174)</f>
        <v>7740</v>
      </c>
      <c r="AG175" s="231">
        <f t="shared" si="214"/>
        <v>12572</v>
      </c>
      <c r="AH175" s="230">
        <f t="shared" si="214"/>
        <v>4939</v>
      </c>
      <c r="AI175" s="231">
        <f t="shared" si="214"/>
        <v>5491</v>
      </c>
      <c r="AJ175" s="230">
        <f t="shared" si="214"/>
        <v>2752</v>
      </c>
      <c r="AK175" s="231">
        <f t="shared" si="214"/>
        <v>1771</v>
      </c>
      <c r="AL175" s="230">
        <f t="shared" si="214"/>
        <v>6581</v>
      </c>
      <c r="AM175" s="231">
        <f t="shared" si="214"/>
        <v>11305</v>
      </c>
      <c r="AN175" s="230">
        <f t="shared" si="214"/>
        <v>2043</v>
      </c>
      <c r="AO175" s="231">
        <f t="shared" si="214"/>
        <v>856</v>
      </c>
      <c r="AP175" s="230">
        <f t="shared" si="214"/>
        <v>4634</v>
      </c>
      <c r="AQ175" s="231">
        <f t="shared" si="214"/>
        <v>2735</v>
      </c>
      <c r="AR175" s="230">
        <f t="shared" si="214"/>
        <v>7160</v>
      </c>
      <c r="AS175" s="231">
        <f t="shared" si="214"/>
        <v>6605</v>
      </c>
      <c r="AT175" s="230">
        <f t="shared" si="214"/>
        <v>3681</v>
      </c>
      <c r="AU175" s="231">
        <f t="shared" si="214"/>
        <v>4670</v>
      </c>
      <c r="AV175" s="230">
        <f t="shared" si="214"/>
        <v>4161</v>
      </c>
      <c r="AW175" s="231">
        <f t="shared" si="214"/>
        <v>5814</v>
      </c>
      <c r="AX175" s="230">
        <f t="shared" si="214"/>
        <v>2796</v>
      </c>
      <c r="AY175" s="231">
        <f t="shared" si="214"/>
        <v>1338</v>
      </c>
      <c r="AZ175" s="230">
        <f t="shared" si="214"/>
        <v>7626</v>
      </c>
      <c r="BA175" s="231">
        <f t="shared" si="214"/>
        <v>4635</v>
      </c>
      <c r="BB175" s="230">
        <f t="shared" si="214"/>
        <v>7823</v>
      </c>
      <c r="BC175" s="231">
        <f t="shared" si="214"/>
        <v>2482</v>
      </c>
      <c r="BD175" s="230">
        <f t="shared" si="214"/>
        <v>12207</v>
      </c>
      <c r="BE175" s="231">
        <f t="shared" si="214"/>
        <v>13808</v>
      </c>
      <c r="BF175" s="232">
        <f t="shared" si="214"/>
        <v>74143</v>
      </c>
      <c r="BG175" s="233">
        <f t="shared" si="214"/>
        <v>74082</v>
      </c>
      <c r="BI175" s="212" t="s">
        <v>35</v>
      </c>
      <c r="BJ175" s="204">
        <f t="shared" ref="BJ175:CK175" si="215">B175/B188</f>
        <v>4.50199203187251E-2</v>
      </c>
      <c r="BK175" s="205">
        <f t="shared" si="215"/>
        <v>3.9211951345614844E-2</v>
      </c>
      <c r="BL175" s="206">
        <f t="shared" si="215"/>
        <v>5.0547302580140736E-2</v>
      </c>
      <c r="BM175" s="207">
        <f t="shared" si="215"/>
        <v>4.7241640322365198E-2</v>
      </c>
      <c r="BN175" s="204">
        <f t="shared" si="215"/>
        <v>4.91769118566368E-2</v>
      </c>
      <c r="BO175" s="205">
        <f t="shared" si="215"/>
        <v>6.1852147169381477E-2</v>
      </c>
      <c r="BP175" s="206">
        <f t="shared" si="215"/>
        <v>6.6390600276066386E-2</v>
      </c>
      <c r="BQ175" s="207">
        <f t="shared" si="215"/>
        <v>6.3032485973540206E-2</v>
      </c>
      <c r="BR175" s="204">
        <f t="shared" si="215"/>
        <v>5.611141157382369E-2</v>
      </c>
      <c r="BS175" s="205">
        <f t="shared" si="215"/>
        <v>5.095320623916811E-2</v>
      </c>
      <c r="BT175" s="206">
        <f t="shared" si="215"/>
        <v>5.7913317809659734E-2</v>
      </c>
      <c r="BU175" s="204">
        <f t="shared" si="215"/>
        <v>5.5723211629191992E-2</v>
      </c>
      <c r="BV175" s="208">
        <f t="shared" si="215"/>
        <v>5.9691912708600768E-2</v>
      </c>
      <c r="BW175" s="209">
        <f t="shared" si="215"/>
        <v>5.0295328441023808E-2</v>
      </c>
      <c r="BX175" s="204">
        <f t="shared" si="215"/>
        <v>5.4182455743453421E-2</v>
      </c>
      <c r="BY175" s="205">
        <f t="shared" si="215"/>
        <v>5.2454757211969183E-2</v>
      </c>
      <c r="BZ175" s="206">
        <f t="shared" si="215"/>
        <v>5.392620624408704E-2</v>
      </c>
      <c r="CA175" s="207">
        <f t="shared" si="215"/>
        <v>6.3723578504016845E-2</v>
      </c>
      <c r="CB175" s="204">
        <f t="shared" si="215"/>
        <v>5.6998413957176843E-2</v>
      </c>
      <c r="CC175" s="205">
        <f t="shared" si="215"/>
        <v>5.5039585870889161E-2</v>
      </c>
      <c r="CD175" s="206">
        <f t="shared" si="215"/>
        <v>5.4903403863845443E-2</v>
      </c>
      <c r="CE175" s="207">
        <f t="shared" si="215"/>
        <v>6.584684882517175E-2</v>
      </c>
      <c r="CF175" s="204">
        <f t="shared" si="215"/>
        <v>4.7019867549668873E-2</v>
      </c>
      <c r="CG175" s="205">
        <f t="shared" si="215"/>
        <v>4.7933789298235531E-2</v>
      </c>
      <c r="CH175" s="206">
        <f t="shared" si="215"/>
        <v>5.4131007777163127E-2</v>
      </c>
      <c r="CI175" s="204">
        <f t="shared" si="215"/>
        <v>6.1064708410411644E-2</v>
      </c>
      <c r="CJ175" s="210">
        <f t="shared" si="215"/>
        <v>5.3366602222599986E-2</v>
      </c>
      <c r="CK175" s="211">
        <f t="shared" si="215"/>
        <v>5.5480195333695061E-2</v>
      </c>
    </row>
    <row r="176" spans="1:89" ht="13.5" thickTop="1" x14ac:dyDescent="0.2">
      <c r="A176" s="202" t="s">
        <v>36</v>
      </c>
      <c r="B176" s="235">
        <v>2265</v>
      </c>
      <c r="C176" s="223">
        <v>2525</v>
      </c>
      <c r="D176" s="224">
        <v>1201</v>
      </c>
      <c r="E176" s="225">
        <v>1245</v>
      </c>
      <c r="F176" s="222">
        <v>702</v>
      </c>
      <c r="G176" s="226">
        <v>441</v>
      </c>
      <c r="H176" s="224">
        <v>1964</v>
      </c>
      <c r="I176" s="225">
        <v>2753</v>
      </c>
      <c r="J176" s="222">
        <v>489</v>
      </c>
      <c r="K176" s="223">
        <v>335</v>
      </c>
      <c r="L176" s="224">
        <v>952</v>
      </c>
      <c r="M176" s="222">
        <v>1041</v>
      </c>
      <c r="N176" s="227">
        <v>1866</v>
      </c>
      <c r="O176" s="236">
        <v>1859</v>
      </c>
      <c r="P176" s="222">
        <v>1143</v>
      </c>
      <c r="Q176" s="223">
        <v>1078</v>
      </c>
      <c r="R176" s="224">
        <v>1364</v>
      </c>
      <c r="S176" s="225">
        <v>1420</v>
      </c>
      <c r="T176" s="222">
        <v>814</v>
      </c>
      <c r="U176" s="226">
        <v>471</v>
      </c>
      <c r="V176" s="224">
        <v>2135</v>
      </c>
      <c r="W176" s="237">
        <v>1373</v>
      </c>
      <c r="X176" s="222">
        <v>1673</v>
      </c>
      <c r="Y176" s="226">
        <v>664</v>
      </c>
      <c r="Z176" s="224">
        <v>3469</v>
      </c>
      <c r="AA176" s="222">
        <v>3294</v>
      </c>
      <c r="AB176" s="220">
        <f t="shared" si="203"/>
        <v>20037</v>
      </c>
      <c r="AC176" s="221">
        <f t="shared" si="198"/>
        <v>18499</v>
      </c>
      <c r="BI176" s="202" t="s">
        <v>36</v>
      </c>
      <c r="BJ176" s="204">
        <f t="shared" ref="BJ176:CK176" si="216">B176/B188</f>
        <v>3.7599601593625499E-2</v>
      </c>
      <c r="BK176" s="205">
        <f t="shared" si="216"/>
        <v>6.8709352635445864E-2</v>
      </c>
      <c r="BL176" s="206">
        <f t="shared" si="216"/>
        <v>4.695074276778733E-2</v>
      </c>
      <c r="BM176" s="207">
        <f t="shared" si="216"/>
        <v>5.5434347032370095E-2</v>
      </c>
      <c r="BN176" s="204">
        <f t="shared" si="216"/>
        <v>4.8760158366326321E-2</v>
      </c>
      <c r="BO176" s="205">
        <f t="shared" si="216"/>
        <v>5.0233511789497663E-2</v>
      </c>
      <c r="BP176" s="206">
        <f t="shared" si="216"/>
        <v>6.6121267212066126E-2</v>
      </c>
      <c r="BQ176" s="207">
        <f t="shared" si="216"/>
        <v>6.3563528895661608E-2</v>
      </c>
      <c r="BR176" s="204">
        <f t="shared" si="216"/>
        <v>6.6116819902650087E-2</v>
      </c>
      <c r="BS176" s="205">
        <f t="shared" si="216"/>
        <v>3.870595031773541E-2</v>
      </c>
      <c r="BT176" s="206">
        <f t="shared" si="216"/>
        <v>7.1509051303237439E-2</v>
      </c>
      <c r="BU176" s="204">
        <f t="shared" si="216"/>
        <v>4.4247035321120412E-2</v>
      </c>
      <c r="BV176" s="208">
        <f t="shared" si="216"/>
        <v>6.3036281332342403E-2</v>
      </c>
      <c r="BW176" s="209">
        <f t="shared" si="216"/>
        <v>4.7533815745736278E-2</v>
      </c>
      <c r="BX176" s="204">
        <f t="shared" si="216"/>
        <v>6.464566483796165E-2</v>
      </c>
      <c r="BY176" s="205">
        <f t="shared" si="216"/>
        <v>4.8288837125963088E-2</v>
      </c>
      <c r="BZ176" s="206">
        <f t="shared" si="216"/>
        <v>5.8656575212866602E-2</v>
      </c>
      <c r="CA176" s="207">
        <f t="shared" si="216"/>
        <v>5.5377895639965681E-2</v>
      </c>
      <c r="CB176" s="204">
        <f t="shared" si="216"/>
        <v>8.0689928628072963E-2</v>
      </c>
      <c r="CC176" s="205">
        <f t="shared" si="216"/>
        <v>3.5855663824604138E-2</v>
      </c>
      <c r="CD176" s="206">
        <f t="shared" si="216"/>
        <v>7.8564857405703778E-2</v>
      </c>
      <c r="CE176" s="207">
        <f t="shared" si="216"/>
        <v>4.307180725915237E-2</v>
      </c>
      <c r="CF176" s="204">
        <f t="shared" si="216"/>
        <v>6.1552612214863869E-2</v>
      </c>
      <c r="CG176" s="205">
        <f t="shared" si="216"/>
        <v>3.8163112822576013E-2</v>
      </c>
      <c r="CH176" s="206">
        <f t="shared" si="216"/>
        <v>5.6441378412677753E-2</v>
      </c>
      <c r="CI176" s="204">
        <f t="shared" si="216"/>
        <v>6.1550535343909411E-2</v>
      </c>
      <c r="CJ176" s="210">
        <f t="shared" si="216"/>
        <v>5.7731703311426193E-2</v>
      </c>
      <c r="CK176" s="211">
        <f t="shared" si="216"/>
        <v>5.3390632756490919E-2</v>
      </c>
    </row>
    <row r="177" spans="1:89" x14ac:dyDescent="0.2">
      <c r="A177" s="212" t="s">
        <v>37</v>
      </c>
      <c r="B177" s="238">
        <v>2272</v>
      </c>
      <c r="C177" s="214">
        <v>2924</v>
      </c>
      <c r="D177" s="215">
        <v>1534</v>
      </c>
      <c r="E177" s="216">
        <v>1734</v>
      </c>
      <c r="F177" s="213">
        <v>977</v>
      </c>
      <c r="G177" s="217">
        <v>567</v>
      </c>
      <c r="H177" s="215">
        <v>2070</v>
      </c>
      <c r="I177" s="216">
        <v>3500</v>
      </c>
      <c r="J177" s="213">
        <v>669</v>
      </c>
      <c r="K177" s="214">
        <v>332</v>
      </c>
      <c r="L177" s="215">
        <v>1189</v>
      </c>
      <c r="M177" s="213">
        <v>1004</v>
      </c>
      <c r="N177" s="218">
        <v>2231</v>
      </c>
      <c r="O177" s="239">
        <v>2038</v>
      </c>
      <c r="P177" s="213">
        <v>1039</v>
      </c>
      <c r="Q177" s="214">
        <v>1037</v>
      </c>
      <c r="R177" s="215">
        <v>1523</v>
      </c>
      <c r="S177" s="216">
        <v>1653</v>
      </c>
      <c r="T177" s="213">
        <v>1043</v>
      </c>
      <c r="U177" s="217">
        <v>400</v>
      </c>
      <c r="V177" s="215">
        <v>2410</v>
      </c>
      <c r="W177" s="240">
        <v>1199</v>
      </c>
      <c r="X177" s="213">
        <v>2214</v>
      </c>
      <c r="Y177" s="217">
        <v>644</v>
      </c>
      <c r="Z177" s="215">
        <v>4038</v>
      </c>
      <c r="AA177" s="213">
        <v>3407</v>
      </c>
      <c r="AB177" s="220">
        <f t="shared" si="203"/>
        <v>23209</v>
      </c>
      <c r="AC177" s="221">
        <f t="shared" si="198"/>
        <v>20439</v>
      </c>
      <c r="BI177" s="212" t="s">
        <v>37</v>
      </c>
      <c r="BJ177" s="204">
        <f t="shared" ref="BJ177:CK177" si="217">B177/B188</f>
        <v>3.7715803452855245E-2</v>
      </c>
      <c r="BK177" s="205">
        <f t="shared" si="217"/>
        <v>7.956679093308662E-2</v>
      </c>
      <c r="BL177" s="206">
        <f t="shared" si="217"/>
        <v>5.9968725566849103E-2</v>
      </c>
      <c r="BM177" s="207">
        <f t="shared" si="217"/>
        <v>7.7207355625807023E-2</v>
      </c>
      <c r="BN177" s="204">
        <f t="shared" si="217"/>
        <v>6.7861360005556717E-2</v>
      </c>
      <c r="BO177" s="205">
        <f t="shared" si="217"/>
        <v>6.4585943729354139E-2</v>
      </c>
      <c r="BP177" s="206">
        <f t="shared" si="217"/>
        <v>6.9689930310069689E-2</v>
      </c>
      <c r="BQ177" s="207">
        <f t="shared" si="217"/>
        <v>8.0810879453256684E-2</v>
      </c>
      <c r="BR177" s="204">
        <f t="shared" si="217"/>
        <v>9.0454299621416975E-2</v>
      </c>
      <c r="BS177" s="205">
        <f t="shared" si="217"/>
        <v>3.8359329867128825E-2</v>
      </c>
      <c r="BT177" s="206">
        <f t="shared" si="217"/>
        <v>8.9311199579358527E-2</v>
      </c>
      <c r="BU177" s="204">
        <f t="shared" si="217"/>
        <v>4.2674374123347646E-2</v>
      </c>
      <c r="BV177" s="208">
        <f t="shared" si="217"/>
        <v>7.5366529288561579E-2</v>
      </c>
      <c r="BW177" s="209">
        <f t="shared" si="217"/>
        <v>5.2110767342555424E-2</v>
      </c>
      <c r="BX177" s="204">
        <f t="shared" si="217"/>
        <v>5.8763644590238112E-2</v>
      </c>
      <c r="BY177" s="205">
        <f t="shared" si="217"/>
        <v>4.6452248700949654E-2</v>
      </c>
      <c r="BZ177" s="206">
        <f t="shared" si="217"/>
        <v>6.5494108540466153E-2</v>
      </c>
      <c r="CA177" s="207">
        <f t="shared" si="217"/>
        <v>6.4464550347086813E-2</v>
      </c>
      <c r="CB177" s="204">
        <f t="shared" si="217"/>
        <v>0.10339016653449642</v>
      </c>
      <c r="CC177" s="205">
        <f t="shared" si="217"/>
        <v>3.0450669914738125E-2</v>
      </c>
      <c r="CD177" s="206">
        <f t="shared" si="217"/>
        <v>8.868445262189513E-2</v>
      </c>
      <c r="CE177" s="207">
        <f t="shared" si="217"/>
        <v>3.7613326222668379E-2</v>
      </c>
      <c r="CF177" s="204">
        <f t="shared" si="217"/>
        <v>8.1456953642384103E-2</v>
      </c>
      <c r="CG177" s="205">
        <f t="shared" si="217"/>
        <v>3.7013621472498419E-2</v>
      </c>
      <c r="CH177" s="206">
        <f t="shared" si="217"/>
        <v>6.5699131170479319E-2</v>
      </c>
      <c r="CI177" s="204">
        <f t="shared" si="217"/>
        <v>6.366201393949586E-2</v>
      </c>
      <c r="CJ177" s="210">
        <f t="shared" si="217"/>
        <v>6.6871043676942188E-2</v>
      </c>
      <c r="CK177" s="211">
        <f t="shared" si="217"/>
        <v>5.8989736899827984E-2</v>
      </c>
    </row>
    <row r="178" spans="1:89" x14ac:dyDescent="0.2">
      <c r="A178" s="202" t="s">
        <v>30</v>
      </c>
      <c r="B178" s="235">
        <v>2613</v>
      </c>
      <c r="C178" s="223">
        <v>3728</v>
      </c>
      <c r="D178" s="224">
        <v>1893</v>
      </c>
      <c r="E178" s="225">
        <v>1526</v>
      </c>
      <c r="F178" s="222">
        <v>1162</v>
      </c>
      <c r="G178" s="226">
        <v>487</v>
      </c>
      <c r="H178" s="224">
        <v>2288</v>
      </c>
      <c r="I178" s="225">
        <v>3452</v>
      </c>
      <c r="J178" s="222">
        <v>833</v>
      </c>
      <c r="K178" s="223">
        <v>268</v>
      </c>
      <c r="L178" s="224">
        <v>1612</v>
      </c>
      <c r="M178" s="222">
        <v>897</v>
      </c>
      <c r="N178" s="227">
        <v>2216</v>
      </c>
      <c r="O178" s="236">
        <v>1995</v>
      </c>
      <c r="P178" s="222">
        <v>1211</v>
      </c>
      <c r="Q178" s="223">
        <v>1345</v>
      </c>
      <c r="R178" s="224">
        <v>1356</v>
      </c>
      <c r="S178" s="225">
        <v>1969</v>
      </c>
      <c r="T178" s="222">
        <v>859</v>
      </c>
      <c r="U178" s="226">
        <v>427</v>
      </c>
      <c r="V178" s="224">
        <v>2629</v>
      </c>
      <c r="W178" s="237">
        <v>1587</v>
      </c>
      <c r="X178" s="222">
        <v>2623</v>
      </c>
      <c r="Y178" s="226">
        <v>811</v>
      </c>
      <c r="Z178" s="224">
        <v>4546</v>
      </c>
      <c r="AA178" s="222">
        <v>4893</v>
      </c>
      <c r="AB178" s="220">
        <f t="shared" si="203"/>
        <v>25841</v>
      </c>
      <c r="AC178" s="221">
        <f t="shared" si="198"/>
        <v>23385</v>
      </c>
      <c r="BI178" s="202" t="s">
        <v>30</v>
      </c>
      <c r="BJ178" s="204">
        <f t="shared" ref="BJ178:CK178" si="218">B178/B188</f>
        <v>4.337649402390438E-2</v>
      </c>
      <c r="BK178" s="205">
        <f t="shared" si="218"/>
        <v>0.10144493727720483</v>
      </c>
      <c r="BL178" s="206">
        <f t="shared" si="218"/>
        <v>7.4003127443315095E-2</v>
      </c>
      <c r="BM178" s="207">
        <f t="shared" si="218"/>
        <v>6.7946034997105831E-2</v>
      </c>
      <c r="BN178" s="204">
        <f t="shared" si="218"/>
        <v>8.0711259290129886E-2</v>
      </c>
      <c r="BO178" s="205">
        <f t="shared" si="218"/>
        <v>5.5473288529445268E-2</v>
      </c>
      <c r="BP178" s="206">
        <f t="shared" si="218"/>
        <v>7.7029256304077032E-2</v>
      </c>
      <c r="BQ178" s="207">
        <f t="shared" si="218"/>
        <v>7.9702615963612014E-2</v>
      </c>
      <c r="BR178" s="204">
        <f t="shared" si="218"/>
        <v>0.11262844780962683</v>
      </c>
      <c r="BS178" s="205">
        <f t="shared" si="218"/>
        <v>3.0964760254188331E-2</v>
      </c>
      <c r="BT178" s="206">
        <f t="shared" si="218"/>
        <v>0.12108465409749869</v>
      </c>
      <c r="BU178" s="204">
        <f t="shared" si="218"/>
        <v>3.8126407956815572E-2</v>
      </c>
      <c r="BV178" s="208">
        <f t="shared" si="218"/>
        <v>7.4859806769812853E-2</v>
      </c>
      <c r="BW178" s="209">
        <f t="shared" si="218"/>
        <v>5.1011276176839093E-2</v>
      </c>
      <c r="BX178" s="204">
        <f t="shared" si="218"/>
        <v>6.849160115378089E-2</v>
      </c>
      <c r="BY178" s="205">
        <f t="shared" si="218"/>
        <v>6.0249059308367679E-2</v>
      </c>
      <c r="BZ178" s="206">
        <f t="shared" si="218"/>
        <v>5.8312548378773546E-2</v>
      </c>
      <c r="CA178" s="207">
        <f t="shared" si="218"/>
        <v>7.6788082052881984E-2</v>
      </c>
      <c r="CB178" s="204">
        <f t="shared" si="218"/>
        <v>8.5150674068199844E-2</v>
      </c>
      <c r="CC178" s="205">
        <f t="shared" si="218"/>
        <v>3.2506090133982944E-2</v>
      </c>
      <c r="CD178" s="206">
        <f t="shared" si="218"/>
        <v>9.6743330266789329E-2</v>
      </c>
      <c r="CE178" s="207">
        <f t="shared" si="218"/>
        <v>4.9785111522414278E-2</v>
      </c>
      <c r="CF178" s="204">
        <f t="shared" si="218"/>
        <v>9.6504782928623994E-2</v>
      </c>
      <c r="CG178" s="205">
        <f t="shared" si="218"/>
        <v>4.6611874245646299E-2</v>
      </c>
      <c r="CH178" s="206">
        <f t="shared" si="218"/>
        <v>7.3964400767954186E-2</v>
      </c>
      <c r="CI178" s="204">
        <f t="shared" si="218"/>
        <v>9.1428891754022093E-2</v>
      </c>
      <c r="CJ178" s="210">
        <f t="shared" si="218"/>
        <v>7.4454506426638936E-2</v>
      </c>
      <c r="CK178" s="211">
        <f t="shared" si="218"/>
        <v>6.749229401646252E-2</v>
      </c>
    </row>
    <row r="179" spans="1:89" x14ac:dyDescent="0.2">
      <c r="A179" s="212" t="s">
        <v>32</v>
      </c>
      <c r="B179" s="238">
        <v>2557</v>
      </c>
      <c r="C179" s="214">
        <v>4706</v>
      </c>
      <c r="D179" s="215">
        <v>1702</v>
      </c>
      <c r="E179" s="216">
        <v>2290</v>
      </c>
      <c r="F179" s="213">
        <v>957</v>
      </c>
      <c r="G179" s="217">
        <v>733</v>
      </c>
      <c r="H179" s="215">
        <v>2297</v>
      </c>
      <c r="I179" s="216">
        <v>4490</v>
      </c>
      <c r="J179" s="213">
        <v>716</v>
      </c>
      <c r="K179" s="214">
        <v>342</v>
      </c>
      <c r="L179" s="215">
        <v>1686</v>
      </c>
      <c r="M179" s="213">
        <v>1064</v>
      </c>
      <c r="N179" s="218">
        <v>2793</v>
      </c>
      <c r="O179" s="239">
        <v>2491</v>
      </c>
      <c r="P179" s="213">
        <v>1429</v>
      </c>
      <c r="Q179" s="214">
        <v>1681</v>
      </c>
      <c r="R179" s="215">
        <v>1587</v>
      </c>
      <c r="S179" s="216">
        <v>2102</v>
      </c>
      <c r="T179" s="213">
        <v>1267</v>
      </c>
      <c r="U179" s="217">
        <v>404</v>
      </c>
      <c r="V179" s="215">
        <v>3109</v>
      </c>
      <c r="W179" s="240">
        <v>1471</v>
      </c>
      <c r="X179" s="213">
        <v>2961</v>
      </c>
      <c r="Y179" s="217">
        <v>832</v>
      </c>
      <c r="Z179" s="215">
        <v>4250</v>
      </c>
      <c r="AA179" s="213">
        <v>4963</v>
      </c>
      <c r="AB179" s="220">
        <f t="shared" si="203"/>
        <v>27311</v>
      </c>
      <c r="AC179" s="221">
        <f t="shared" si="198"/>
        <v>27569</v>
      </c>
      <c r="BI179" s="212" t="s">
        <v>32</v>
      </c>
      <c r="BJ179" s="204">
        <f t="shared" ref="BJ179:CK179" si="219">B179/B188</f>
        <v>4.2446879150066404E-2</v>
      </c>
      <c r="BK179" s="205">
        <f t="shared" si="219"/>
        <v>0.12805790633758743</v>
      </c>
      <c r="BL179" s="206">
        <f t="shared" si="219"/>
        <v>6.6536356528537927E-2</v>
      </c>
      <c r="BM179" s="207">
        <f t="shared" si="219"/>
        <v>0.10196357807560444</v>
      </c>
      <c r="BN179" s="204">
        <f t="shared" si="219"/>
        <v>6.6472181704521779E-2</v>
      </c>
      <c r="BO179" s="205">
        <f t="shared" si="219"/>
        <v>8.3494703269165055E-2</v>
      </c>
      <c r="BP179" s="206">
        <f t="shared" si="219"/>
        <v>7.7332256001077335E-2</v>
      </c>
      <c r="BQ179" s="207">
        <f t="shared" si="219"/>
        <v>0.10366881392717785</v>
      </c>
      <c r="BR179" s="204">
        <f t="shared" si="219"/>
        <v>9.6809085992428337E-2</v>
      </c>
      <c r="BS179" s="205">
        <f t="shared" si="219"/>
        <v>3.9514731369150777E-2</v>
      </c>
      <c r="BT179" s="206">
        <f t="shared" si="219"/>
        <v>0.12664313077443101</v>
      </c>
      <c r="BU179" s="204">
        <f t="shared" si="219"/>
        <v>4.5224635525141325E-2</v>
      </c>
      <c r="BV179" s="208">
        <f t="shared" si="219"/>
        <v>9.4351732991014126E-2</v>
      </c>
      <c r="BW179" s="209">
        <f t="shared" si="219"/>
        <v>6.3693778925567004E-2</v>
      </c>
      <c r="BX179" s="204">
        <f t="shared" si="219"/>
        <v>8.0821220519201403E-2</v>
      </c>
      <c r="BY179" s="205">
        <f t="shared" si="219"/>
        <v>7.5300125425550979E-2</v>
      </c>
      <c r="BZ179" s="206">
        <f t="shared" si="219"/>
        <v>6.8246323213210627E-2</v>
      </c>
      <c r="CA179" s="207">
        <f t="shared" si="219"/>
        <v>8.1974884954371732E-2</v>
      </c>
      <c r="CB179" s="204">
        <f t="shared" si="219"/>
        <v>0.12559476605868358</v>
      </c>
      <c r="CC179" s="205">
        <f t="shared" si="219"/>
        <v>3.0755176613885507E-2</v>
      </c>
      <c r="CD179" s="206">
        <f t="shared" si="219"/>
        <v>0.1144066237350506</v>
      </c>
      <c r="CE179" s="207">
        <f t="shared" si="219"/>
        <v>4.6146124164758287E-2</v>
      </c>
      <c r="CF179" s="204">
        <f t="shared" si="219"/>
        <v>0.10894039735099338</v>
      </c>
      <c r="CG179" s="205">
        <f t="shared" si="219"/>
        <v>4.7818840163227773E-2</v>
      </c>
      <c r="CH179" s="206">
        <f t="shared" si="219"/>
        <v>6.9148416908008201E-2</v>
      </c>
      <c r="CI179" s="204">
        <f t="shared" si="219"/>
        <v>9.2736887344208388E-2</v>
      </c>
      <c r="CJ179" s="210">
        <f t="shared" si="219"/>
        <v>7.8689951047480194E-2</v>
      </c>
      <c r="CK179" s="211">
        <f t="shared" si="219"/>
        <v>7.9567887694669881E-2</v>
      </c>
    </row>
    <row r="180" spans="1:89" x14ac:dyDescent="0.2">
      <c r="A180" s="202" t="s">
        <v>34</v>
      </c>
      <c r="B180" s="235">
        <v>2570</v>
      </c>
      <c r="C180" s="223">
        <v>4138</v>
      </c>
      <c r="D180" s="224">
        <v>1344</v>
      </c>
      <c r="E180" s="225">
        <v>1675</v>
      </c>
      <c r="F180" s="222">
        <v>633</v>
      </c>
      <c r="G180" s="226">
        <v>551</v>
      </c>
      <c r="H180" s="224">
        <v>1996</v>
      </c>
      <c r="I180" s="225">
        <v>3363</v>
      </c>
      <c r="J180" s="222">
        <v>494</v>
      </c>
      <c r="K180" s="223">
        <v>246</v>
      </c>
      <c r="L180" s="224">
        <v>1336</v>
      </c>
      <c r="M180" s="222">
        <v>774</v>
      </c>
      <c r="N180" s="227">
        <v>2151</v>
      </c>
      <c r="O180" s="236">
        <v>2119</v>
      </c>
      <c r="P180" s="222">
        <v>1041</v>
      </c>
      <c r="Q180" s="223">
        <v>1644</v>
      </c>
      <c r="R180" s="224">
        <v>1218</v>
      </c>
      <c r="S180" s="225">
        <v>1743</v>
      </c>
      <c r="T180" s="222">
        <v>670</v>
      </c>
      <c r="U180" s="226">
        <v>507</v>
      </c>
      <c r="V180" s="224">
        <v>1888</v>
      </c>
      <c r="W180" s="237">
        <v>1577</v>
      </c>
      <c r="X180" s="222">
        <v>2239</v>
      </c>
      <c r="Y180" s="226">
        <v>839</v>
      </c>
      <c r="Z180" s="224">
        <v>3411</v>
      </c>
      <c r="AA180" s="222">
        <v>3952</v>
      </c>
      <c r="AB180" s="220">
        <f t="shared" si="203"/>
        <v>20991</v>
      </c>
      <c r="AC180" s="221">
        <f t="shared" si="198"/>
        <v>23128</v>
      </c>
      <c r="BI180" s="202" t="s">
        <v>34</v>
      </c>
      <c r="BJ180" s="204">
        <f t="shared" ref="BJ180:CK180" si="220">B180/B188</f>
        <v>4.2662682602921644E-2</v>
      </c>
      <c r="BK180" s="205">
        <f t="shared" si="220"/>
        <v>0.11260170344771286</v>
      </c>
      <c r="BL180" s="206">
        <f t="shared" si="220"/>
        <v>5.2541047693510555E-2</v>
      </c>
      <c r="BM180" s="207">
        <f t="shared" si="220"/>
        <v>7.4580346409011983E-2</v>
      </c>
      <c r="BN180" s="204">
        <f t="shared" si="220"/>
        <v>4.3967493227755783E-2</v>
      </c>
      <c r="BO180" s="205">
        <f t="shared" si="220"/>
        <v>6.2763412689372369E-2</v>
      </c>
      <c r="BP180" s="206">
        <f t="shared" si="220"/>
        <v>6.7198599468067194E-2</v>
      </c>
      <c r="BQ180" s="207">
        <f t="shared" si="220"/>
        <v>7.7647710743229209E-2</v>
      </c>
      <c r="BR180" s="204">
        <f t="shared" si="220"/>
        <v>6.6792861005949167E-2</v>
      </c>
      <c r="BS180" s="205">
        <f t="shared" si="220"/>
        <v>2.8422876949740036E-2</v>
      </c>
      <c r="BT180" s="206">
        <f t="shared" si="220"/>
        <v>0.10035303838353489</v>
      </c>
      <c r="BU180" s="204">
        <f t="shared" si="220"/>
        <v>3.2898372083138519E-2</v>
      </c>
      <c r="BV180" s="208">
        <f t="shared" si="220"/>
        <v>7.2664009188568343E-2</v>
      </c>
      <c r="BW180" s="209">
        <f t="shared" si="220"/>
        <v>5.4181901864021068E-2</v>
      </c>
      <c r="BX180" s="204">
        <f t="shared" si="220"/>
        <v>5.887676036423279E-2</v>
      </c>
      <c r="BY180" s="205">
        <f t="shared" si="220"/>
        <v>7.3642716359075433E-2</v>
      </c>
      <c r="BZ180" s="206">
        <f t="shared" si="220"/>
        <v>5.2378085490668275E-2</v>
      </c>
      <c r="CA180" s="207">
        <f t="shared" si="220"/>
        <v>6.7974416972155061E-2</v>
      </c>
      <c r="CB180" s="204">
        <f t="shared" si="220"/>
        <v>6.6415543219666931E-2</v>
      </c>
      <c r="CC180" s="205">
        <f t="shared" si="220"/>
        <v>3.8596224116930575E-2</v>
      </c>
      <c r="CD180" s="206">
        <f t="shared" si="220"/>
        <v>6.9475620975160995E-2</v>
      </c>
      <c r="CE180" s="207">
        <f t="shared" si="220"/>
        <v>4.9471405715719799E-2</v>
      </c>
      <c r="CF180" s="204">
        <f t="shared" si="220"/>
        <v>8.2376747608535694E-2</v>
      </c>
      <c r="CG180" s="205">
        <f t="shared" si="220"/>
        <v>4.8221162135754926E-2</v>
      </c>
      <c r="CH180" s="206">
        <f t="shared" si="220"/>
        <v>5.5497705899580231E-2</v>
      </c>
      <c r="CI180" s="204">
        <f t="shared" si="220"/>
        <v>7.3845693891660596E-2</v>
      </c>
      <c r="CJ180" s="210">
        <f t="shared" si="220"/>
        <v>6.048042043270685E-2</v>
      </c>
      <c r="CK180" s="211">
        <f t="shared" si="220"/>
        <v>6.6750557024278179E-2</v>
      </c>
    </row>
    <row r="181" spans="1:89" x14ac:dyDescent="0.2">
      <c r="A181" s="212" t="s">
        <v>38</v>
      </c>
      <c r="B181" s="238">
        <v>2582</v>
      </c>
      <c r="C181" s="214">
        <v>3341</v>
      </c>
      <c r="D181" s="215">
        <v>1019</v>
      </c>
      <c r="E181" s="216">
        <v>1829</v>
      </c>
      <c r="F181" s="213">
        <v>469</v>
      </c>
      <c r="G181" s="217">
        <v>547</v>
      </c>
      <c r="H181" s="215">
        <v>1512</v>
      </c>
      <c r="I181" s="216">
        <v>3407</v>
      </c>
      <c r="J181" s="213">
        <v>322</v>
      </c>
      <c r="K181" s="214">
        <v>228</v>
      </c>
      <c r="L181" s="215">
        <v>803</v>
      </c>
      <c r="M181" s="213">
        <v>935</v>
      </c>
      <c r="N181" s="218">
        <v>1627</v>
      </c>
      <c r="O181" s="239">
        <v>1986</v>
      </c>
      <c r="P181" s="213">
        <v>926</v>
      </c>
      <c r="Q181" s="214">
        <v>1698</v>
      </c>
      <c r="R181" s="215">
        <v>1049</v>
      </c>
      <c r="S181" s="216">
        <v>1549</v>
      </c>
      <c r="T181" s="213">
        <v>883</v>
      </c>
      <c r="U181" s="217">
        <v>396</v>
      </c>
      <c r="V181" s="215">
        <v>2905</v>
      </c>
      <c r="W181" s="240">
        <v>1371</v>
      </c>
      <c r="X181" s="213">
        <v>1891</v>
      </c>
      <c r="Y181" s="217">
        <v>921</v>
      </c>
      <c r="Z181" s="215">
        <v>2828</v>
      </c>
      <c r="AA181" s="213">
        <v>3892</v>
      </c>
      <c r="AB181" s="220">
        <f t="shared" si="203"/>
        <v>18816</v>
      </c>
      <c r="AC181" s="221">
        <f t="shared" si="198"/>
        <v>22100</v>
      </c>
      <c r="BI181" s="212" t="s">
        <v>38</v>
      </c>
      <c r="BJ181" s="204">
        <f t="shared" ref="BJ181:CK181" si="221">B181/B188</f>
        <v>4.2861885790172645E-2</v>
      </c>
      <c r="BK181" s="205">
        <f t="shared" si="221"/>
        <v>9.0914038477237474E-2</v>
      </c>
      <c r="BL181" s="206">
        <f t="shared" si="221"/>
        <v>3.983580922595778E-2</v>
      </c>
      <c r="BM181" s="207">
        <f t="shared" si="221"/>
        <v>8.1437285720646513E-2</v>
      </c>
      <c r="BN181" s="204">
        <f t="shared" si="221"/>
        <v>3.2576231159269289E-2</v>
      </c>
      <c r="BO181" s="205">
        <f t="shared" si="221"/>
        <v>6.2307779929376923E-2</v>
      </c>
      <c r="BP181" s="206">
        <f t="shared" si="221"/>
        <v>5.0903949096050907E-2</v>
      </c>
      <c r="BQ181" s="207">
        <f t="shared" si="221"/>
        <v>7.8663618942070149E-2</v>
      </c>
      <c r="BR181" s="204">
        <f t="shared" si="221"/>
        <v>4.3537047052460788E-2</v>
      </c>
      <c r="BS181" s="205">
        <f t="shared" si="221"/>
        <v>2.6343154246100519E-2</v>
      </c>
      <c r="BT181" s="206">
        <f t="shared" si="221"/>
        <v>6.0316983399684519E-2</v>
      </c>
      <c r="BU181" s="204">
        <f t="shared" si="221"/>
        <v>3.9741573511284906E-2</v>
      </c>
      <c r="BV181" s="208">
        <f t="shared" si="221"/>
        <v>5.4962502533612595E-2</v>
      </c>
      <c r="BW181" s="209">
        <f t="shared" si="221"/>
        <v>5.0781150118898465E-2</v>
      </c>
      <c r="BX181" s="204">
        <f t="shared" si="221"/>
        <v>5.2372603359538486E-2</v>
      </c>
      <c r="BY181" s="205">
        <f t="shared" si="221"/>
        <v>7.6061637699337034E-2</v>
      </c>
      <c r="BZ181" s="206">
        <f t="shared" si="221"/>
        <v>4.5110518620452393E-2</v>
      </c>
      <c r="CA181" s="207">
        <f t="shared" si="221"/>
        <v>6.0408704469230169E-2</v>
      </c>
      <c r="CB181" s="204">
        <f t="shared" si="221"/>
        <v>8.7529738302934174E-2</v>
      </c>
      <c r="CC181" s="205">
        <f t="shared" si="221"/>
        <v>3.0146163215590743E-2</v>
      </c>
      <c r="CD181" s="206">
        <f t="shared" si="221"/>
        <v>0.10689972401103956</v>
      </c>
      <c r="CE181" s="207">
        <f t="shared" si="221"/>
        <v>4.3009066097813471E-2</v>
      </c>
      <c r="CF181" s="204">
        <f t="shared" si="221"/>
        <v>6.9573215599705668E-2</v>
      </c>
      <c r="CG181" s="205">
        <f t="shared" si="221"/>
        <v>5.2934076671073048E-2</v>
      </c>
      <c r="CH181" s="206">
        <f t="shared" si="221"/>
        <v>4.601217012137581E-2</v>
      </c>
      <c r="CI181" s="204">
        <f t="shared" si="221"/>
        <v>7.272455481435805E-2</v>
      </c>
      <c r="CJ181" s="210">
        <f t="shared" si="221"/>
        <v>5.4213691146768238E-2</v>
      </c>
      <c r="CK181" s="211">
        <f t="shared" si="221"/>
        <v>6.3783609055540799E-2</v>
      </c>
    </row>
    <row r="182" spans="1:89" x14ac:dyDescent="0.2">
      <c r="A182" s="202" t="s">
        <v>39</v>
      </c>
      <c r="B182" s="235">
        <v>440</v>
      </c>
      <c r="C182" s="223">
        <v>2441</v>
      </c>
      <c r="D182" s="224">
        <v>215</v>
      </c>
      <c r="E182" s="225">
        <v>1218</v>
      </c>
      <c r="F182" s="222">
        <v>114</v>
      </c>
      <c r="G182" s="226">
        <v>442</v>
      </c>
      <c r="H182" s="224">
        <v>592</v>
      </c>
      <c r="I182" s="225">
        <v>2174</v>
      </c>
      <c r="J182" s="222">
        <v>168</v>
      </c>
      <c r="K182" s="223">
        <v>132</v>
      </c>
      <c r="L182" s="224">
        <v>386</v>
      </c>
      <c r="M182" s="222">
        <v>563</v>
      </c>
      <c r="N182" s="227">
        <v>976</v>
      </c>
      <c r="O182" s="236">
        <v>1510</v>
      </c>
      <c r="P182" s="222">
        <v>617</v>
      </c>
      <c r="Q182" s="223">
        <v>1029</v>
      </c>
      <c r="R182" s="224">
        <v>805</v>
      </c>
      <c r="S182" s="225">
        <v>1120</v>
      </c>
      <c r="T182" s="222">
        <v>535</v>
      </c>
      <c r="U182" s="226">
        <v>330</v>
      </c>
      <c r="V182" s="224">
        <v>2292</v>
      </c>
      <c r="W182" s="237">
        <v>1163</v>
      </c>
      <c r="X182" s="222">
        <v>1183</v>
      </c>
      <c r="Y182" s="226">
        <v>751</v>
      </c>
      <c r="Z182" s="224">
        <v>1947</v>
      </c>
      <c r="AA182" s="222">
        <v>2491</v>
      </c>
      <c r="AB182" s="220">
        <f t="shared" si="203"/>
        <v>10270</v>
      </c>
      <c r="AC182" s="221">
        <f t="shared" si="198"/>
        <v>15364</v>
      </c>
      <c r="BI182" s="202" t="s">
        <v>39</v>
      </c>
      <c r="BJ182" s="204">
        <f t="shared" ref="BJ182:CK182" si="222">B182/B188</f>
        <v>7.3041168658698535E-3</v>
      </c>
      <c r="BK182" s="205">
        <f t="shared" si="222"/>
        <v>6.6423576151732014E-2</v>
      </c>
      <c r="BL182" s="206">
        <f t="shared" si="222"/>
        <v>8.4050039093041436E-3</v>
      </c>
      <c r="BM182" s="207">
        <f t="shared" si="222"/>
        <v>5.4232156373836771E-2</v>
      </c>
      <c r="BN182" s="204">
        <f t="shared" si="222"/>
        <v>7.9183163158991453E-3</v>
      </c>
      <c r="BO182" s="205">
        <f t="shared" si="222"/>
        <v>5.0347419979496523E-2</v>
      </c>
      <c r="BP182" s="206">
        <f t="shared" si="222"/>
        <v>1.9930646736019932E-2</v>
      </c>
      <c r="BQ182" s="207">
        <f t="shared" si="222"/>
        <v>5.0195100551822865E-2</v>
      </c>
      <c r="BR182" s="204">
        <f t="shared" si="222"/>
        <v>2.2714981070849107E-2</v>
      </c>
      <c r="BS182" s="205">
        <f t="shared" si="222"/>
        <v>1.5251299826689775E-2</v>
      </c>
      <c r="BT182" s="206">
        <f t="shared" si="222"/>
        <v>2.8994216179674005E-2</v>
      </c>
      <c r="BU182" s="204">
        <f t="shared" si="222"/>
        <v>2.3929952820164066E-2</v>
      </c>
      <c r="BV182" s="208">
        <f t="shared" si="222"/>
        <v>3.2970745219917573E-2</v>
      </c>
      <c r="BW182" s="209">
        <f t="shared" si="222"/>
        <v>3.8610038610038609E-2</v>
      </c>
      <c r="BX182" s="204">
        <f t="shared" si="222"/>
        <v>3.4896216277359879E-2</v>
      </c>
      <c r="BY182" s="205">
        <f t="shared" si="222"/>
        <v>4.6093889983873856E-2</v>
      </c>
      <c r="BZ182" s="206">
        <f t="shared" si="222"/>
        <v>3.4617700180614087E-2</v>
      </c>
      <c r="CA182" s="207">
        <f t="shared" si="222"/>
        <v>4.3678340223071523E-2</v>
      </c>
      <c r="CB182" s="204">
        <f t="shared" si="222"/>
        <v>5.303330689928628E-2</v>
      </c>
      <c r="CC182" s="205">
        <f t="shared" si="222"/>
        <v>2.5121802679658953E-2</v>
      </c>
      <c r="CD182" s="206">
        <f t="shared" si="222"/>
        <v>8.4342226310947566E-2</v>
      </c>
      <c r="CE182" s="207">
        <f t="shared" si="222"/>
        <v>3.6483985318568245E-2</v>
      </c>
      <c r="CF182" s="204">
        <f t="shared" si="222"/>
        <v>4.3524650478292862E-2</v>
      </c>
      <c r="CG182" s="205">
        <f t="shared" si="222"/>
        <v>4.316340019541353E-2</v>
      </c>
      <c r="CH182" s="206">
        <f t="shared" si="222"/>
        <v>3.1678110051739289E-2</v>
      </c>
      <c r="CI182" s="204">
        <f t="shared" si="222"/>
        <v>4.6545957359343762E-2</v>
      </c>
      <c r="CJ182" s="210">
        <f t="shared" si="222"/>
        <v>2.9590487249006689E-2</v>
      </c>
      <c r="CK182" s="211">
        <f t="shared" si="222"/>
        <v>4.4342595906304474E-2</v>
      </c>
    </row>
    <row r="183" spans="1:89" x14ac:dyDescent="0.2">
      <c r="A183" s="212" t="s">
        <v>40</v>
      </c>
      <c r="B183" s="238">
        <v>0</v>
      </c>
      <c r="C183" s="214">
        <v>1565</v>
      </c>
      <c r="D183" s="215">
        <v>5</v>
      </c>
      <c r="E183" s="216">
        <v>772</v>
      </c>
      <c r="F183" s="213">
        <v>5</v>
      </c>
      <c r="G183" s="217">
        <v>224</v>
      </c>
      <c r="H183" s="215">
        <v>19</v>
      </c>
      <c r="I183" s="216">
        <v>1284</v>
      </c>
      <c r="J183" s="213">
        <v>22</v>
      </c>
      <c r="K183" s="214">
        <v>59</v>
      </c>
      <c r="L183" s="215">
        <v>69</v>
      </c>
      <c r="M183" s="213">
        <v>136</v>
      </c>
      <c r="N183" s="218">
        <v>129</v>
      </c>
      <c r="O183" s="239">
        <v>395</v>
      </c>
      <c r="P183" s="213">
        <v>183</v>
      </c>
      <c r="Q183" s="214">
        <v>287</v>
      </c>
      <c r="R183" s="215">
        <v>99</v>
      </c>
      <c r="S183" s="216">
        <v>131</v>
      </c>
      <c r="T183" s="213">
        <v>88</v>
      </c>
      <c r="U183" s="217">
        <v>9</v>
      </c>
      <c r="V183" s="215">
        <v>81</v>
      </c>
      <c r="W183" s="240">
        <v>41</v>
      </c>
      <c r="X183" s="213">
        <v>105</v>
      </c>
      <c r="Y183" s="217">
        <v>16</v>
      </c>
      <c r="Z183" s="215">
        <v>56</v>
      </c>
      <c r="AA183" s="213">
        <v>191</v>
      </c>
      <c r="AB183" s="220">
        <f t="shared" si="203"/>
        <v>861</v>
      </c>
      <c r="AC183" s="221">
        <f t="shared" si="198"/>
        <v>5110</v>
      </c>
      <c r="BI183" s="212" t="s">
        <v>40</v>
      </c>
      <c r="BJ183" s="204">
        <f t="shared" ref="BJ183:CK183" si="223">B183/B188</f>
        <v>0</v>
      </c>
      <c r="BK183" s="205">
        <f t="shared" si="223"/>
        <v>4.2586192821573374E-2</v>
      </c>
      <c r="BL183" s="206">
        <f t="shared" si="223"/>
        <v>1.9546520719311962E-4</v>
      </c>
      <c r="BM183" s="207">
        <f t="shared" si="223"/>
        <v>3.4373747718064028E-2</v>
      </c>
      <c r="BN183" s="204">
        <f t="shared" si="223"/>
        <v>3.4729457525873447E-4</v>
      </c>
      <c r="BO183" s="205">
        <f t="shared" si="223"/>
        <v>2.5515434559744844E-2</v>
      </c>
      <c r="BP183" s="206">
        <f t="shared" si="223"/>
        <v>6.3966602700063968E-4</v>
      </c>
      <c r="BQ183" s="207">
        <f t="shared" si="223"/>
        <v>2.9646048347994735E-2</v>
      </c>
      <c r="BR183" s="204">
        <f t="shared" si="223"/>
        <v>2.9745808545159546E-3</v>
      </c>
      <c r="BS183" s="205">
        <f t="shared" si="223"/>
        <v>6.8168688619295202E-3</v>
      </c>
      <c r="BT183" s="206">
        <f t="shared" si="223"/>
        <v>5.182903928490949E-3</v>
      </c>
      <c r="BU183" s="204">
        <f t="shared" si="223"/>
        <v>5.7805925107323498E-3</v>
      </c>
      <c r="BV183" s="208">
        <f t="shared" si="223"/>
        <v>4.3578136612391054E-3</v>
      </c>
      <c r="BW183" s="209">
        <f t="shared" si="223"/>
        <v>1.0099976987394206E-2</v>
      </c>
      <c r="BX183" s="204">
        <f t="shared" si="223"/>
        <v>1.0350093320513546E-2</v>
      </c>
      <c r="BY183" s="205">
        <f t="shared" si="223"/>
        <v>1.2856118975094069E-2</v>
      </c>
      <c r="BZ183" s="206">
        <f t="shared" si="223"/>
        <v>4.2573320719016088E-3</v>
      </c>
      <c r="CA183" s="207">
        <f t="shared" si="223"/>
        <v>5.1088058653771156E-3</v>
      </c>
      <c r="CB183" s="204">
        <f t="shared" si="223"/>
        <v>8.7232355273592389E-3</v>
      </c>
      <c r="CC183" s="205">
        <f t="shared" si="223"/>
        <v>6.8514007308160781E-4</v>
      </c>
      <c r="CD183" s="206">
        <f t="shared" si="223"/>
        <v>2.980680772769089E-3</v>
      </c>
      <c r="CE183" s="207">
        <f t="shared" si="223"/>
        <v>1.2861938074473758E-3</v>
      </c>
      <c r="CF183" s="204">
        <f t="shared" si="223"/>
        <v>3.8631346578366448E-3</v>
      </c>
      <c r="CG183" s="205">
        <f t="shared" si="223"/>
        <v>9.1959308006207255E-4</v>
      </c>
      <c r="CH183" s="206">
        <f t="shared" si="223"/>
        <v>9.1113208161140214E-4</v>
      </c>
      <c r="CI183" s="204">
        <f t="shared" si="223"/>
        <v>3.5689593960797502E-3</v>
      </c>
      <c r="CJ183" s="210">
        <f t="shared" si="223"/>
        <v>2.4807604207784575E-3</v>
      </c>
      <c r="CK183" s="211">
        <f t="shared" si="223"/>
        <v>1.4748155758996087E-2</v>
      </c>
    </row>
    <row r="184" spans="1:89" x14ac:dyDescent="0.2">
      <c r="A184" s="202" t="s">
        <v>41</v>
      </c>
      <c r="B184" s="235">
        <v>0</v>
      </c>
      <c r="C184" s="223">
        <v>0</v>
      </c>
      <c r="D184" s="224">
        <v>0</v>
      </c>
      <c r="E184" s="225">
        <v>0</v>
      </c>
      <c r="F184" s="222">
        <v>0</v>
      </c>
      <c r="G184" s="226">
        <v>0</v>
      </c>
      <c r="H184" s="224">
        <v>0</v>
      </c>
      <c r="I184" s="225">
        <v>0</v>
      </c>
      <c r="J184" s="222">
        <v>0</v>
      </c>
      <c r="K184" s="226">
        <v>0</v>
      </c>
      <c r="L184" s="224">
        <v>0</v>
      </c>
      <c r="M184" s="222">
        <v>0</v>
      </c>
      <c r="N184" s="227">
        <v>0</v>
      </c>
      <c r="O184" s="236">
        <v>0</v>
      </c>
      <c r="P184" s="222">
        <v>0</v>
      </c>
      <c r="Q184" s="226">
        <v>0</v>
      </c>
      <c r="R184" s="224">
        <v>0</v>
      </c>
      <c r="S184" s="225">
        <v>0</v>
      </c>
      <c r="T184" s="222">
        <v>0</v>
      </c>
      <c r="U184" s="226">
        <v>0</v>
      </c>
      <c r="V184" s="224">
        <v>0</v>
      </c>
      <c r="W184" s="225">
        <v>0</v>
      </c>
      <c r="X184" s="222">
        <v>0</v>
      </c>
      <c r="Y184" s="226">
        <v>0</v>
      </c>
      <c r="Z184" s="224">
        <v>0</v>
      </c>
      <c r="AA184" s="222">
        <v>0</v>
      </c>
      <c r="AB184" s="220">
        <f t="shared" si="203"/>
        <v>0</v>
      </c>
      <c r="AC184" s="221">
        <f t="shared" si="198"/>
        <v>0</v>
      </c>
      <c r="BI184" s="202" t="s">
        <v>41</v>
      </c>
      <c r="BJ184" s="204">
        <f t="shared" ref="BJ184:CK184" si="224">B184/B188</f>
        <v>0</v>
      </c>
      <c r="BK184" s="205">
        <f t="shared" si="224"/>
        <v>0</v>
      </c>
      <c r="BL184" s="206">
        <f t="shared" si="224"/>
        <v>0</v>
      </c>
      <c r="BM184" s="207">
        <f t="shared" si="224"/>
        <v>0</v>
      </c>
      <c r="BN184" s="204">
        <f t="shared" si="224"/>
        <v>0</v>
      </c>
      <c r="BO184" s="205">
        <f t="shared" si="224"/>
        <v>0</v>
      </c>
      <c r="BP184" s="206">
        <f t="shared" si="224"/>
        <v>0</v>
      </c>
      <c r="BQ184" s="207">
        <f t="shared" si="224"/>
        <v>0</v>
      </c>
      <c r="BR184" s="204">
        <f t="shared" si="224"/>
        <v>0</v>
      </c>
      <c r="BS184" s="205">
        <f t="shared" si="224"/>
        <v>0</v>
      </c>
      <c r="BT184" s="206">
        <f t="shared" si="224"/>
        <v>0</v>
      </c>
      <c r="BU184" s="204">
        <f t="shared" si="224"/>
        <v>0</v>
      </c>
      <c r="BV184" s="208">
        <f t="shared" si="224"/>
        <v>0</v>
      </c>
      <c r="BW184" s="209">
        <f t="shared" si="224"/>
        <v>0</v>
      </c>
      <c r="BX184" s="204">
        <f t="shared" si="224"/>
        <v>0</v>
      </c>
      <c r="BY184" s="205">
        <f t="shared" si="224"/>
        <v>0</v>
      </c>
      <c r="BZ184" s="206">
        <f t="shared" si="224"/>
        <v>0</v>
      </c>
      <c r="CA184" s="207">
        <f t="shared" si="224"/>
        <v>0</v>
      </c>
      <c r="CB184" s="204">
        <f t="shared" si="224"/>
        <v>0</v>
      </c>
      <c r="CC184" s="205">
        <f t="shared" si="224"/>
        <v>0</v>
      </c>
      <c r="CD184" s="206">
        <f t="shared" si="224"/>
        <v>0</v>
      </c>
      <c r="CE184" s="207">
        <f t="shared" si="224"/>
        <v>0</v>
      </c>
      <c r="CF184" s="204">
        <f t="shared" si="224"/>
        <v>0</v>
      </c>
      <c r="CG184" s="205">
        <f t="shared" si="224"/>
        <v>0</v>
      </c>
      <c r="CH184" s="206">
        <f t="shared" si="224"/>
        <v>0</v>
      </c>
      <c r="CI184" s="204">
        <f t="shared" si="224"/>
        <v>0</v>
      </c>
      <c r="CJ184" s="210">
        <f t="shared" si="224"/>
        <v>0</v>
      </c>
      <c r="CK184" s="211">
        <f t="shared" si="224"/>
        <v>0</v>
      </c>
    </row>
    <row r="185" spans="1:89" x14ac:dyDescent="0.2">
      <c r="A185" s="212" t="s">
        <v>42</v>
      </c>
      <c r="B185" s="238"/>
      <c r="C185" s="214"/>
      <c r="D185" s="215"/>
      <c r="E185" s="216"/>
      <c r="F185" s="213"/>
      <c r="G185" s="217"/>
      <c r="H185" s="215"/>
      <c r="I185" s="216"/>
      <c r="J185" s="213"/>
      <c r="K185" s="217"/>
      <c r="L185" s="215"/>
      <c r="M185" s="213"/>
      <c r="N185" s="218"/>
      <c r="O185" s="219"/>
      <c r="P185" s="213"/>
      <c r="Q185" s="217"/>
      <c r="R185" s="215"/>
      <c r="S185" s="216"/>
      <c r="T185" s="213"/>
      <c r="U185" s="217"/>
      <c r="V185" s="215"/>
      <c r="W185" s="216"/>
      <c r="X185" s="213"/>
      <c r="Y185" s="217"/>
      <c r="Z185" s="215"/>
      <c r="AA185" s="213"/>
      <c r="AB185" s="220">
        <f t="shared" ref="AB185" si="225">B185+D185+F185+H185+J185+L185+N185+P185+R185+T185+V185+X185+Z185</f>
        <v>0</v>
      </c>
      <c r="AC185" s="221">
        <f t="shared" ref="AC185" si="226">C185+E185+G185+I185+K185+M185+O185+Q185+S185+U185+W185+Y185+AA185</f>
        <v>0</v>
      </c>
      <c r="BI185" s="212" t="s">
        <v>42</v>
      </c>
      <c r="BJ185" s="204">
        <f t="shared" ref="BJ185:CK185" si="227">B185/B188</f>
        <v>0</v>
      </c>
      <c r="BK185" s="205">
        <f t="shared" si="227"/>
        <v>0</v>
      </c>
      <c r="BL185" s="206">
        <f t="shared" si="227"/>
        <v>0</v>
      </c>
      <c r="BM185" s="207">
        <f t="shared" si="227"/>
        <v>0</v>
      </c>
      <c r="BN185" s="204">
        <f t="shared" si="227"/>
        <v>0</v>
      </c>
      <c r="BO185" s="205">
        <f t="shared" si="227"/>
        <v>0</v>
      </c>
      <c r="BP185" s="206">
        <f t="shared" si="227"/>
        <v>0</v>
      </c>
      <c r="BQ185" s="207">
        <f t="shared" si="227"/>
        <v>0</v>
      </c>
      <c r="BR185" s="204">
        <f t="shared" si="227"/>
        <v>0</v>
      </c>
      <c r="BS185" s="205">
        <f t="shared" si="227"/>
        <v>0</v>
      </c>
      <c r="BT185" s="206">
        <f t="shared" si="227"/>
        <v>0</v>
      </c>
      <c r="BU185" s="204">
        <f t="shared" si="227"/>
        <v>0</v>
      </c>
      <c r="BV185" s="208">
        <f t="shared" si="227"/>
        <v>0</v>
      </c>
      <c r="BW185" s="209">
        <f t="shared" si="227"/>
        <v>0</v>
      </c>
      <c r="BX185" s="204">
        <f t="shared" si="227"/>
        <v>0</v>
      </c>
      <c r="BY185" s="205">
        <f t="shared" si="227"/>
        <v>0</v>
      </c>
      <c r="BZ185" s="206">
        <f t="shared" si="227"/>
        <v>0</v>
      </c>
      <c r="CA185" s="207">
        <f t="shared" si="227"/>
        <v>0</v>
      </c>
      <c r="CB185" s="204">
        <f t="shared" si="227"/>
        <v>0</v>
      </c>
      <c r="CC185" s="205">
        <f t="shared" si="227"/>
        <v>0</v>
      </c>
      <c r="CD185" s="206">
        <f t="shared" si="227"/>
        <v>0</v>
      </c>
      <c r="CE185" s="207">
        <f t="shared" si="227"/>
        <v>0</v>
      </c>
      <c r="CF185" s="204">
        <f t="shared" si="227"/>
        <v>0</v>
      </c>
      <c r="CG185" s="205">
        <f t="shared" si="227"/>
        <v>0</v>
      </c>
      <c r="CH185" s="206">
        <f t="shared" si="227"/>
        <v>0</v>
      </c>
      <c r="CI185" s="204">
        <f t="shared" si="227"/>
        <v>0</v>
      </c>
      <c r="CJ185" s="210">
        <f t="shared" si="227"/>
        <v>0</v>
      </c>
      <c r="CK185" s="211">
        <f t="shared" si="227"/>
        <v>0</v>
      </c>
    </row>
    <row r="186" spans="1:89" x14ac:dyDescent="0.2">
      <c r="A186" s="202" t="s">
        <v>43</v>
      </c>
      <c r="B186" s="235"/>
      <c r="C186" s="223"/>
      <c r="D186" s="224"/>
      <c r="E186" s="225"/>
      <c r="F186" s="222"/>
      <c r="G186" s="226"/>
      <c r="H186" s="224"/>
      <c r="I186" s="225"/>
      <c r="J186" s="222"/>
      <c r="K186" s="226"/>
      <c r="L186" s="224"/>
      <c r="M186" s="222"/>
      <c r="N186" s="227"/>
      <c r="O186" s="228"/>
      <c r="P186" s="222"/>
      <c r="Q186" s="226"/>
      <c r="R186" s="224"/>
      <c r="S186" s="225"/>
      <c r="T186" s="222"/>
      <c r="U186" s="226"/>
      <c r="V186" s="224"/>
      <c r="W186" s="225"/>
      <c r="X186" s="222"/>
      <c r="Y186" s="226"/>
      <c r="Z186" s="224"/>
      <c r="AA186" s="222"/>
      <c r="AB186" s="220"/>
      <c r="AC186" s="221"/>
      <c r="BI186" s="202" t="s">
        <v>43</v>
      </c>
      <c r="BJ186" s="204">
        <f t="shared" ref="BJ186:CK186" si="228">B186/B188</f>
        <v>0</v>
      </c>
      <c r="BK186" s="205">
        <f t="shared" si="228"/>
        <v>0</v>
      </c>
      <c r="BL186" s="206">
        <f t="shared" si="228"/>
        <v>0</v>
      </c>
      <c r="BM186" s="207">
        <f t="shared" si="228"/>
        <v>0</v>
      </c>
      <c r="BN186" s="204">
        <f t="shared" si="228"/>
        <v>0</v>
      </c>
      <c r="BO186" s="205">
        <f t="shared" si="228"/>
        <v>0</v>
      </c>
      <c r="BP186" s="206">
        <f t="shared" si="228"/>
        <v>0</v>
      </c>
      <c r="BQ186" s="207">
        <f t="shared" si="228"/>
        <v>0</v>
      </c>
      <c r="BR186" s="204">
        <f t="shared" si="228"/>
        <v>0</v>
      </c>
      <c r="BS186" s="205">
        <f t="shared" si="228"/>
        <v>0</v>
      </c>
      <c r="BT186" s="206">
        <f t="shared" si="228"/>
        <v>0</v>
      </c>
      <c r="BU186" s="204">
        <f t="shared" si="228"/>
        <v>0</v>
      </c>
      <c r="BV186" s="208">
        <f t="shared" si="228"/>
        <v>0</v>
      </c>
      <c r="BW186" s="209">
        <f t="shared" si="228"/>
        <v>0</v>
      </c>
      <c r="BX186" s="204">
        <f t="shared" si="228"/>
        <v>0</v>
      </c>
      <c r="BY186" s="205">
        <f t="shared" si="228"/>
        <v>0</v>
      </c>
      <c r="BZ186" s="206">
        <f t="shared" si="228"/>
        <v>0</v>
      </c>
      <c r="CA186" s="207">
        <f t="shared" si="228"/>
        <v>0</v>
      </c>
      <c r="CB186" s="204">
        <f t="shared" si="228"/>
        <v>0</v>
      </c>
      <c r="CC186" s="205">
        <f t="shared" si="228"/>
        <v>0</v>
      </c>
      <c r="CD186" s="206">
        <f t="shared" si="228"/>
        <v>0</v>
      </c>
      <c r="CE186" s="207">
        <f t="shared" si="228"/>
        <v>0</v>
      </c>
      <c r="CF186" s="204">
        <f t="shared" si="228"/>
        <v>0</v>
      </c>
      <c r="CG186" s="205">
        <f t="shared" si="228"/>
        <v>0</v>
      </c>
      <c r="CH186" s="206">
        <f t="shared" si="228"/>
        <v>0</v>
      </c>
      <c r="CI186" s="204">
        <f t="shared" si="228"/>
        <v>0</v>
      </c>
      <c r="CJ186" s="210">
        <f t="shared" si="228"/>
        <v>0</v>
      </c>
      <c r="CK186" s="211">
        <f t="shared" si="228"/>
        <v>0</v>
      </c>
    </row>
    <row r="187" spans="1:89" ht="13.5" thickBot="1" x14ac:dyDescent="0.25">
      <c r="A187" s="212" t="s">
        <v>44</v>
      </c>
      <c r="B187" s="238"/>
      <c r="C187" s="214"/>
      <c r="D187" s="215"/>
      <c r="E187" s="216"/>
      <c r="F187" s="213"/>
      <c r="G187" s="217"/>
      <c r="H187" s="215"/>
      <c r="I187" s="216"/>
      <c r="J187" s="213"/>
      <c r="K187" s="217"/>
      <c r="L187" s="215"/>
      <c r="M187" s="213"/>
      <c r="N187" s="218"/>
      <c r="O187" s="219"/>
      <c r="P187" s="213"/>
      <c r="Q187" s="217"/>
      <c r="R187" s="215"/>
      <c r="S187" s="216"/>
      <c r="T187" s="213"/>
      <c r="U187" s="217"/>
      <c r="V187" s="215"/>
      <c r="W187" s="216"/>
      <c r="X187" s="213"/>
      <c r="Y187" s="217"/>
      <c r="Z187" s="215"/>
      <c r="AA187" s="213"/>
      <c r="AB187" s="220"/>
      <c r="AC187" s="221"/>
      <c r="BI187" s="212" t="s">
        <v>44</v>
      </c>
      <c r="BJ187" s="204">
        <f t="shared" ref="BJ187:CK187" si="229">B187/B188</f>
        <v>0</v>
      </c>
      <c r="BK187" s="205">
        <f t="shared" si="229"/>
        <v>0</v>
      </c>
      <c r="BL187" s="206">
        <f t="shared" si="229"/>
        <v>0</v>
      </c>
      <c r="BM187" s="207">
        <f t="shared" si="229"/>
        <v>0</v>
      </c>
      <c r="BN187" s="204">
        <f t="shared" si="229"/>
        <v>0</v>
      </c>
      <c r="BO187" s="205">
        <f t="shared" si="229"/>
        <v>0</v>
      </c>
      <c r="BP187" s="206">
        <f t="shared" si="229"/>
        <v>0</v>
      </c>
      <c r="BQ187" s="207">
        <f t="shared" si="229"/>
        <v>0</v>
      </c>
      <c r="BR187" s="204">
        <f t="shared" si="229"/>
        <v>0</v>
      </c>
      <c r="BS187" s="205">
        <f t="shared" si="229"/>
        <v>0</v>
      </c>
      <c r="BT187" s="206">
        <f t="shared" si="229"/>
        <v>0</v>
      </c>
      <c r="BU187" s="204">
        <f t="shared" si="229"/>
        <v>0</v>
      </c>
      <c r="BV187" s="208">
        <f t="shared" si="229"/>
        <v>0</v>
      </c>
      <c r="BW187" s="209">
        <f t="shared" si="229"/>
        <v>0</v>
      </c>
      <c r="BX187" s="204">
        <f t="shared" si="229"/>
        <v>0</v>
      </c>
      <c r="BY187" s="205">
        <f t="shared" si="229"/>
        <v>0</v>
      </c>
      <c r="BZ187" s="206">
        <f t="shared" si="229"/>
        <v>0</v>
      </c>
      <c r="CA187" s="207">
        <f t="shared" si="229"/>
        <v>0</v>
      </c>
      <c r="CB187" s="204">
        <f t="shared" si="229"/>
        <v>0</v>
      </c>
      <c r="CC187" s="205">
        <f t="shared" si="229"/>
        <v>0</v>
      </c>
      <c r="CD187" s="206">
        <f t="shared" si="229"/>
        <v>0</v>
      </c>
      <c r="CE187" s="207">
        <f t="shared" si="229"/>
        <v>0</v>
      </c>
      <c r="CF187" s="204">
        <f t="shared" si="229"/>
        <v>0</v>
      </c>
      <c r="CG187" s="205">
        <f t="shared" si="229"/>
        <v>0</v>
      </c>
      <c r="CH187" s="206">
        <f t="shared" si="229"/>
        <v>0</v>
      </c>
      <c r="CI187" s="204">
        <f t="shared" si="229"/>
        <v>0</v>
      </c>
      <c r="CJ187" s="210">
        <f t="shared" si="229"/>
        <v>0</v>
      </c>
      <c r="CK187" s="211">
        <f t="shared" si="229"/>
        <v>0</v>
      </c>
    </row>
    <row r="188" spans="1:89" ht="14.25" thickTop="1" thickBot="1" x14ac:dyDescent="0.25">
      <c r="A188" s="229" t="s">
        <v>26</v>
      </c>
      <c r="B188" s="144">
        <f>SUM(B165:B187)</f>
        <v>60240</v>
      </c>
      <c r="C188" s="144">
        <f t="shared" ref="C188:AA188" si="230">SUM(C165:C187)</f>
        <v>36749</v>
      </c>
      <c r="D188" s="144">
        <f t="shared" si="230"/>
        <v>25580</v>
      </c>
      <c r="E188" s="144">
        <f t="shared" si="230"/>
        <v>22459</v>
      </c>
      <c r="F188" s="144">
        <f t="shared" si="230"/>
        <v>14397</v>
      </c>
      <c r="G188" s="144">
        <f t="shared" si="230"/>
        <v>8779</v>
      </c>
      <c r="H188" s="144">
        <f t="shared" si="230"/>
        <v>29703</v>
      </c>
      <c r="I188" s="144">
        <f t="shared" si="230"/>
        <v>43311</v>
      </c>
      <c r="J188" s="144">
        <f t="shared" si="230"/>
        <v>7396</v>
      </c>
      <c r="K188" s="144">
        <f t="shared" si="230"/>
        <v>8655</v>
      </c>
      <c r="L188" s="144">
        <f t="shared" si="230"/>
        <v>13313</v>
      </c>
      <c r="M188" s="144">
        <f t="shared" si="230"/>
        <v>23527</v>
      </c>
      <c r="N188" s="144">
        <f t="shared" si="230"/>
        <v>29602</v>
      </c>
      <c r="O188" s="144">
        <f t="shared" si="230"/>
        <v>39109</v>
      </c>
      <c r="P188" s="144">
        <f t="shared" si="230"/>
        <v>17681</v>
      </c>
      <c r="Q188" s="144">
        <f t="shared" si="230"/>
        <v>22324</v>
      </c>
      <c r="R188" s="144">
        <f t="shared" si="230"/>
        <v>23254</v>
      </c>
      <c r="S188" s="144">
        <f t="shared" si="230"/>
        <v>25642</v>
      </c>
      <c r="T188" s="144">
        <f t="shared" si="230"/>
        <v>10088</v>
      </c>
      <c r="U188" s="144">
        <f t="shared" si="230"/>
        <v>13136</v>
      </c>
      <c r="V188" s="144">
        <f t="shared" si="230"/>
        <v>27175</v>
      </c>
      <c r="W188" s="144">
        <f t="shared" si="230"/>
        <v>31877</v>
      </c>
      <c r="X188" s="144">
        <f t="shared" si="230"/>
        <v>27180</v>
      </c>
      <c r="Y188" s="144">
        <f t="shared" si="230"/>
        <v>17399</v>
      </c>
      <c r="Z188" s="144">
        <f t="shared" si="230"/>
        <v>61462</v>
      </c>
      <c r="AA188" s="144">
        <f t="shared" si="230"/>
        <v>53517</v>
      </c>
      <c r="AB188" s="232">
        <f>SUM(AB164:AB187)</f>
        <v>347071</v>
      </c>
      <c r="AC188" s="233">
        <f>SUM(AC164:AC187)</f>
        <v>346484</v>
      </c>
      <c r="BI188" s="229" t="s">
        <v>26</v>
      </c>
      <c r="BJ188" s="241">
        <f>SUM(BJ164:BJ187)</f>
        <v>1.0000000000000002</v>
      </c>
      <c r="BK188" s="242">
        <f t="shared" ref="BK188:CK188" si="231">SUM(BK164:BK187)</f>
        <v>0.99999999999999989</v>
      </c>
      <c r="BL188" s="241">
        <f t="shared" si="231"/>
        <v>0.99999999999999989</v>
      </c>
      <c r="BM188" s="242">
        <f t="shared" si="231"/>
        <v>1.0000000000000002</v>
      </c>
      <c r="BN188" s="241">
        <f t="shared" si="231"/>
        <v>0.99999999999999989</v>
      </c>
      <c r="BO188" s="242">
        <f t="shared" si="231"/>
        <v>1</v>
      </c>
      <c r="BP188" s="241">
        <f t="shared" si="231"/>
        <v>0.99999999999999989</v>
      </c>
      <c r="BQ188" s="242">
        <f t="shared" si="231"/>
        <v>1</v>
      </c>
      <c r="BR188" s="241">
        <f t="shared" si="231"/>
        <v>1</v>
      </c>
      <c r="BS188" s="242">
        <f t="shared" si="231"/>
        <v>1</v>
      </c>
      <c r="BT188" s="241">
        <f t="shared" si="231"/>
        <v>1</v>
      </c>
      <c r="BU188" s="242">
        <f t="shared" si="231"/>
        <v>1</v>
      </c>
      <c r="BV188" s="241">
        <f t="shared" si="231"/>
        <v>1</v>
      </c>
      <c r="BW188" s="242">
        <f t="shared" si="231"/>
        <v>1.0000000000000002</v>
      </c>
      <c r="BX188" s="241">
        <f t="shared" si="231"/>
        <v>1</v>
      </c>
      <c r="BY188" s="242">
        <f t="shared" si="231"/>
        <v>0.99999999999999989</v>
      </c>
      <c r="BZ188" s="241">
        <f t="shared" si="231"/>
        <v>1</v>
      </c>
      <c r="CA188" s="242">
        <f t="shared" si="231"/>
        <v>1.0000000000000002</v>
      </c>
      <c r="CB188" s="241">
        <f t="shared" si="231"/>
        <v>1.0000000000000002</v>
      </c>
      <c r="CC188" s="242">
        <f t="shared" si="231"/>
        <v>1</v>
      </c>
      <c r="CD188" s="241">
        <f t="shared" si="231"/>
        <v>1.0000000000000002</v>
      </c>
      <c r="CE188" s="242">
        <f t="shared" si="231"/>
        <v>1</v>
      </c>
      <c r="CF188" s="241">
        <f t="shared" si="231"/>
        <v>1.0000000000000002</v>
      </c>
      <c r="CG188" s="242">
        <f t="shared" si="231"/>
        <v>1</v>
      </c>
      <c r="CH188" s="241">
        <f t="shared" si="231"/>
        <v>1</v>
      </c>
      <c r="CI188" s="242">
        <f t="shared" si="231"/>
        <v>1</v>
      </c>
      <c r="CJ188" s="241">
        <f t="shared" si="231"/>
        <v>1</v>
      </c>
      <c r="CK188" s="242">
        <f t="shared" si="231"/>
        <v>1</v>
      </c>
    </row>
    <row r="189" spans="1:89" ht="13.5" thickTop="1" x14ac:dyDescent="0.2">
      <c r="A189" s="244"/>
    </row>
    <row r="191" spans="1:89" x14ac:dyDescent="0.2">
      <c r="A191" s="172">
        <f>+A160+1</f>
        <v>43503</v>
      </c>
      <c r="B191" s="172"/>
      <c r="C191" s="172"/>
      <c r="D191" s="172"/>
      <c r="BI191" s="174">
        <f>+BI160+1</f>
        <v>43503</v>
      </c>
      <c r="BJ191" s="174"/>
      <c r="BK191" s="174"/>
      <c r="BL191" s="174"/>
    </row>
    <row r="192" spans="1:89" ht="13.5" thickBot="1" x14ac:dyDescent="0.25">
      <c r="AE192" s="175" t="s">
        <v>1</v>
      </c>
    </row>
    <row r="193" spans="1:89" ht="14.25" thickTop="1" thickBot="1" x14ac:dyDescent="0.25">
      <c r="A193" s="176" t="s">
        <v>2</v>
      </c>
      <c r="B193" s="177" t="s">
        <v>3</v>
      </c>
      <c r="C193" s="178"/>
      <c r="D193" s="177" t="s">
        <v>4</v>
      </c>
      <c r="E193" s="178"/>
      <c r="F193" s="177" t="s">
        <v>5</v>
      </c>
      <c r="G193" s="178"/>
      <c r="H193" s="177" t="s">
        <v>6</v>
      </c>
      <c r="I193" s="178"/>
      <c r="J193" s="177" t="s">
        <v>7</v>
      </c>
      <c r="K193" s="178"/>
      <c r="L193" s="177" t="s">
        <v>8</v>
      </c>
      <c r="M193" s="178"/>
      <c r="N193" s="177" t="s">
        <v>9</v>
      </c>
      <c r="O193" s="178"/>
      <c r="P193" s="177" t="s">
        <v>10</v>
      </c>
      <c r="Q193" s="178"/>
      <c r="R193" s="177" t="s">
        <v>11</v>
      </c>
      <c r="S193" s="178"/>
      <c r="T193" s="177" t="s">
        <v>12</v>
      </c>
      <c r="U193" s="178"/>
      <c r="V193" s="177" t="s">
        <v>13</v>
      </c>
      <c r="W193" s="178"/>
      <c r="X193" s="177" t="s">
        <v>14</v>
      </c>
      <c r="Y193" s="178"/>
      <c r="Z193" s="177" t="s">
        <v>15</v>
      </c>
      <c r="AA193" s="178"/>
      <c r="AB193" s="179" t="s">
        <v>16</v>
      </c>
      <c r="AC193" s="180"/>
      <c r="AE193" s="176" t="s">
        <v>2</v>
      </c>
      <c r="AF193" s="177" t="s">
        <v>3</v>
      </c>
      <c r="AG193" s="178"/>
      <c r="AH193" s="177" t="s">
        <v>4</v>
      </c>
      <c r="AI193" s="178"/>
      <c r="AJ193" s="177" t="s">
        <v>5</v>
      </c>
      <c r="AK193" s="178"/>
      <c r="AL193" s="177" t="s">
        <v>6</v>
      </c>
      <c r="AM193" s="178"/>
      <c r="AN193" s="177" t="s">
        <v>7</v>
      </c>
      <c r="AO193" s="178"/>
      <c r="AP193" s="177" t="s">
        <v>8</v>
      </c>
      <c r="AQ193" s="178"/>
      <c r="AR193" s="177" t="s">
        <v>9</v>
      </c>
      <c r="AS193" s="178"/>
      <c r="AT193" s="177" t="s">
        <v>10</v>
      </c>
      <c r="AU193" s="178"/>
      <c r="AV193" s="177" t="s">
        <v>11</v>
      </c>
      <c r="AW193" s="178"/>
      <c r="AX193" s="177" t="s">
        <v>12</v>
      </c>
      <c r="AY193" s="178"/>
      <c r="AZ193" s="177" t="s">
        <v>13</v>
      </c>
      <c r="BA193" s="178"/>
      <c r="BB193" s="177" t="s">
        <v>14</v>
      </c>
      <c r="BC193" s="178"/>
      <c r="BD193" s="177" t="s">
        <v>15</v>
      </c>
      <c r="BE193" s="178"/>
      <c r="BF193" s="179" t="s">
        <v>16</v>
      </c>
      <c r="BG193" s="180"/>
      <c r="BI193" s="176" t="s">
        <v>2</v>
      </c>
      <c r="BJ193" s="177" t="s">
        <v>3</v>
      </c>
      <c r="BK193" s="178"/>
      <c r="BL193" s="177" t="s">
        <v>4</v>
      </c>
      <c r="BM193" s="178"/>
      <c r="BN193" s="177" t="s">
        <v>5</v>
      </c>
      <c r="BO193" s="178"/>
      <c r="BP193" s="177" t="s">
        <v>6</v>
      </c>
      <c r="BQ193" s="178"/>
      <c r="BR193" s="177" t="s">
        <v>7</v>
      </c>
      <c r="BS193" s="178"/>
      <c r="BT193" s="177" t="s">
        <v>8</v>
      </c>
      <c r="BU193" s="178"/>
      <c r="BV193" s="177" t="s">
        <v>9</v>
      </c>
      <c r="BW193" s="178"/>
      <c r="BX193" s="177" t="s">
        <v>10</v>
      </c>
      <c r="BY193" s="178"/>
      <c r="BZ193" s="177" t="s">
        <v>11</v>
      </c>
      <c r="CA193" s="178"/>
      <c r="CB193" s="177" t="s">
        <v>12</v>
      </c>
      <c r="CC193" s="178"/>
      <c r="CD193" s="177" t="s">
        <v>13</v>
      </c>
      <c r="CE193" s="178"/>
      <c r="CF193" s="177" t="s">
        <v>14</v>
      </c>
      <c r="CG193" s="178"/>
      <c r="CH193" s="177" t="s">
        <v>15</v>
      </c>
      <c r="CI193" s="178"/>
      <c r="CJ193" s="177" t="s">
        <v>16</v>
      </c>
      <c r="CK193" s="178"/>
    </row>
    <row r="194" spans="1:89" ht="15" thickTop="1" thickBot="1" x14ac:dyDescent="0.3">
      <c r="A194" s="182"/>
      <c r="B194" s="183" t="s">
        <v>17</v>
      </c>
      <c r="C194" s="184" t="s">
        <v>18</v>
      </c>
      <c r="D194" s="185" t="s">
        <v>17</v>
      </c>
      <c r="E194" s="186" t="s">
        <v>18</v>
      </c>
      <c r="F194" s="183" t="s">
        <v>17</v>
      </c>
      <c r="G194" s="184" t="s">
        <v>18</v>
      </c>
      <c r="H194" s="185" t="s">
        <v>17</v>
      </c>
      <c r="I194" s="186" t="s">
        <v>18</v>
      </c>
      <c r="J194" s="183" t="s">
        <v>17</v>
      </c>
      <c r="K194" s="184" t="s">
        <v>18</v>
      </c>
      <c r="L194" s="185" t="s">
        <v>17</v>
      </c>
      <c r="M194" s="183" t="s">
        <v>18</v>
      </c>
      <c r="N194" s="187" t="s">
        <v>17</v>
      </c>
      <c r="O194" s="188" t="s">
        <v>18</v>
      </c>
      <c r="P194" s="183" t="s">
        <v>17</v>
      </c>
      <c r="Q194" s="184" t="s">
        <v>18</v>
      </c>
      <c r="R194" s="185" t="s">
        <v>17</v>
      </c>
      <c r="S194" s="186" t="s">
        <v>18</v>
      </c>
      <c r="T194" s="183" t="s">
        <v>17</v>
      </c>
      <c r="U194" s="184" t="s">
        <v>18</v>
      </c>
      <c r="V194" s="185" t="s">
        <v>17</v>
      </c>
      <c r="W194" s="186" t="s">
        <v>18</v>
      </c>
      <c r="X194" s="183" t="s">
        <v>17</v>
      </c>
      <c r="Y194" s="184" t="s">
        <v>18</v>
      </c>
      <c r="Z194" s="185" t="s">
        <v>17</v>
      </c>
      <c r="AA194" s="183" t="s">
        <v>18</v>
      </c>
      <c r="AB194" s="189" t="s">
        <v>17</v>
      </c>
      <c r="AC194" s="190" t="s">
        <v>18</v>
      </c>
      <c r="AE194" s="182"/>
      <c r="AF194" s="183" t="s">
        <v>17</v>
      </c>
      <c r="AG194" s="184" t="s">
        <v>18</v>
      </c>
      <c r="AH194" s="185" t="s">
        <v>17</v>
      </c>
      <c r="AI194" s="186" t="s">
        <v>18</v>
      </c>
      <c r="AJ194" s="183" t="s">
        <v>17</v>
      </c>
      <c r="AK194" s="184" t="s">
        <v>18</v>
      </c>
      <c r="AL194" s="185" t="s">
        <v>17</v>
      </c>
      <c r="AM194" s="186" t="s">
        <v>18</v>
      </c>
      <c r="AN194" s="183" t="s">
        <v>17</v>
      </c>
      <c r="AO194" s="184" t="s">
        <v>18</v>
      </c>
      <c r="AP194" s="185" t="s">
        <v>17</v>
      </c>
      <c r="AQ194" s="183" t="s">
        <v>18</v>
      </c>
      <c r="AR194" s="187" t="s">
        <v>17</v>
      </c>
      <c r="AS194" s="188" t="s">
        <v>18</v>
      </c>
      <c r="AT194" s="183" t="s">
        <v>17</v>
      </c>
      <c r="AU194" s="184" t="s">
        <v>18</v>
      </c>
      <c r="AV194" s="185" t="s">
        <v>17</v>
      </c>
      <c r="AW194" s="186" t="s">
        <v>18</v>
      </c>
      <c r="AX194" s="183" t="s">
        <v>17</v>
      </c>
      <c r="AY194" s="184" t="s">
        <v>18</v>
      </c>
      <c r="AZ194" s="185" t="s">
        <v>17</v>
      </c>
      <c r="BA194" s="186" t="s">
        <v>18</v>
      </c>
      <c r="BB194" s="183" t="s">
        <v>17</v>
      </c>
      <c r="BC194" s="184" t="s">
        <v>18</v>
      </c>
      <c r="BD194" s="185" t="s">
        <v>17</v>
      </c>
      <c r="BE194" s="183" t="s">
        <v>18</v>
      </c>
      <c r="BF194" s="189" t="s">
        <v>17</v>
      </c>
      <c r="BG194" s="190" t="s">
        <v>18</v>
      </c>
      <c r="BI194" s="182"/>
      <c r="BJ194" s="183" t="s">
        <v>17</v>
      </c>
      <c r="BK194" s="184" t="s">
        <v>18</v>
      </c>
      <c r="BL194" s="185" t="s">
        <v>17</v>
      </c>
      <c r="BM194" s="186" t="s">
        <v>18</v>
      </c>
      <c r="BN194" s="183" t="s">
        <v>17</v>
      </c>
      <c r="BO194" s="184" t="s">
        <v>18</v>
      </c>
      <c r="BP194" s="185" t="s">
        <v>17</v>
      </c>
      <c r="BQ194" s="186" t="s">
        <v>18</v>
      </c>
      <c r="BR194" s="183" t="s">
        <v>17</v>
      </c>
      <c r="BS194" s="184" t="s">
        <v>18</v>
      </c>
      <c r="BT194" s="185" t="s">
        <v>17</v>
      </c>
      <c r="BU194" s="183" t="s">
        <v>18</v>
      </c>
      <c r="BV194" s="187" t="s">
        <v>17</v>
      </c>
      <c r="BW194" s="188" t="s">
        <v>18</v>
      </c>
      <c r="BX194" s="183" t="s">
        <v>17</v>
      </c>
      <c r="BY194" s="184" t="s">
        <v>18</v>
      </c>
      <c r="BZ194" s="185" t="s">
        <v>17</v>
      </c>
      <c r="CA194" s="186" t="s">
        <v>18</v>
      </c>
      <c r="CB194" s="183" t="s">
        <v>17</v>
      </c>
      <c r="CC194" s="184" t="s">
        <v>18</v>
      </c>
      <c r="CD194" s="185" t="s">
        <v>17</v>
      </c>
      <c r="CE194" s="186" t="s">
        <v>18</v>
      </c>
      <c r="CF194" s="183" t="s">
        <v>17</v>
      </c>
      <c r="CG194" s="184" t="s">
        <v>18</v>
      </c>
      <c r="CH194" s="185" t="s">
        <v>17</v>
      </c>
      <c r="CI194" s="183" t="s">
        <v>18</v>
      </c>
      <c r="CJ194" s="187" t="s">
        <v>17</v>
      </c>
      <c r="CK194" s="188" t="s">
        <v>18</v>
      </c>
    </row>
    <row r="195" spans="1:89" ht="13.5" thickTop="1" x14ac:dyDescent="0.2">
      <c r="A195" s="192" t="s">
        <v>19</v>
      </c>
      <c r="B195" s="193"/>
      <c r="C195" s="194"/>
      <c r="D195" s="195"/>
      <c r="E195" s="196"/>
      <c r="F195" s="193"/>
      <c r="G195" s="197"/>
      <c r="H195" s="195"/>
      <c r="I195" s="196"/>
      <c r="J195" s="193"/>
      <c r="K195" s="197"/>
      <c r="L195" s="195"/>
      <c r="M195" s="193"/>
      <c r="N195" s="198"/>
      <c r="O195" s="199"/>
      <c r="P195" s="193"/>
      <c r="Q195" s="197"/>
      <c r="R195" s="195"/>
      <c r="S195" s="196"/>
      <c r="T195" s="193"/>
      <c r="U195" s="197"/>
      <c r="V195" s="195"/>
      <c r="W195" s="196"/>
      <c r="X195" s="193"/>
      <c r="Y195" s="197"/>
      <c r="Z195" s="195"/>
      <c r="AA195" s="193"/>
      <c r="AB195" s="200">
        <f>B195+D195+F195+H195+J195+L195+N195+P195+R195+T195+V195+X195+Z195</f>
        <v>0</v>
      </c>
      <c r="AC195" s="201">
        <f>C195+E195+G195+I195+K195+M195+O195+Q195+S195+U195+W195+Y195+AA195</f>
        <v>0</v>
      </c>
      <c r="AE195" s="202" t="str">
        <f>$AE$9</f>
        <v>07:00 - 07:59</v>
      </c>
      <c r="AF195" s="193">
        <f>SUMIF($A$9:$A$32,$AE195,B$195:B$218)</f>
        <v>5470</v>
      </c>
      <c r="AG195" s="194">
        <f t="shared" ref="AG195:BE197" si="232">SUMIF($A$9:$A$32,$AE195,C$195:C$218)</f>
        <v>1056</v>
      </c>
      <c r="AH195" s="195">
        <f t="shared" si="232"/>
        <v>1704</v>
      </c>
      <c r="AI195" s="196">
        <f t="shared" si="232"/>
        <v>1360</v>
      </c>
      <c r="AJ195" s="193">
        <f t="shared" si="232"/>
        <v>987</v>
      </c>
      <c r="AK195" s="197">
        <f t="shared" si="232"/>
        <v>650</v>
      </c>
      <c r="AL195" s="195">
        <f t="shared" si="232"/>
        <v>1441</v>
      </c>
      <c r="AM195" s="196">
        <f t="shared" si="232"/>
        <v>1606</v>
      </c>
      <c r="AN195" s="193">
        <f t="shared" si="232"/>
        <v>495</v>
      </c>
      <c r="AO195" s="197">
        <f t="shared" si="232"/>
        <v>922</v>
      </c>
      <c r="AP195" s="195">
        <f t="shared" si="232"/>
        <v>531</v>
      </c>
      <c r="AQ195" s="193">
        <f t="shared" si="232"/>
        <v>1963</v>
      </c>
      <c r="AR195" s="198">
        <f t="shared" si="232"/>
        <v>1958</v>
      </c>
      <c r="AS195" s="199">
        <f t="shared" si="232"/>
        <v>2532</v>
      </c>
      <c r="AT195" s="193">
        <f t="shared" si="232"/>
        <v>1554</v>
      </c>
      <c r="AU195" s="197">
        <f t="shared" si="232"/>
        <v>1303</v>
      </c>
      <c r="AV195" s="195">
        <f t="shared" si="232"/>
        <v>1952</v>
      </c>
      <c r="AW195" s="196">
        <f t="shared" si="232"/>
        <v>1568</v>
      </c>
      <c r="AX195" s="193">
        <f t="shared" si="232"/>
        <v>320</v>
      </c>
      <c r="AY195" s="197">
        <f t="shared" si="232"/>
        <v>1578</v>
      </c>
      <c r="AZ195" s="195">
        <f t="shared" si="232"/>
        <v>1063</v>
      </c>
      <c r="BA195" s="196">
        <f t="shared" si="232"/>
        <v>2094</v>
      </c>
      <c r="BB195" s="193">
        <f t="shared" si="232"/>
        <v>1401</v>
      </c>
      <c r="BC195" s="197">
        <f t="shared" si="232"/>
        <v>1484</v>
      </c>
      <c r="BD195" s="195">
        <f t="shared" si="232"/>
        <v>4602</v>
      </c>
      <c r="BE195" s="193">
        <f t="shared" si="232"/>
        <v>2366</v>
      </c>
      <c r="BF195" s="200">
        <f>AF195+AH195+AJ195+AL195+AN195+AP195+AR195+AT195+AV195+AX195+AZ195+BB195+BD195</f>
        <v>23478</v>
      </c>
      <c r="BG195" s="201">
        <f>AG195+AI195+AK195+AM195+AO195+AQ195+AS195+AU195+AW195+AY195+BA195+BC195+BE195</f>
        <v>20482</v>
      </c>
      <c r="BI195" s="192" t="s">
        <v>19</v>
      </c>
      <c r="BJ195" s="204">
        <f t="shared" ref="BJ195:CK195" si="233">B195/B219</f>
        <v>0</v>
      </c>
      <c r="BK195" s="205">
        <f t="shared" si="233"/>
        <v>0</v>
      </c>
      <c r="BL195" s="206">
        <f t="shared" si="233"/>
        <v>0</v>
      </c>
      <c r="BM195" s="207">
        <f t="shared" si="233"/>
        <v>0</v>
      </c>
      <c r="BN195" s="204">
        <f t="shared" si="233"/>
        <v>0</v>
      </c>
      <c r="BO195" s="205">
        <f t="shared" si="233"/>
        <v>0</v>
      </c>
      <c r="BP195" s="206">
        <f t="shared" si="233"/>
        <v>0</v>
      </c>
      <c r="BQ195" s="207">
        <f t="shared" si="233"/>
        <v>0</v>
      </c>
      <c r="BR195" s="204">
        <f t="shared" si="233"/>
        <v>0</v>
      </c>
      <c r="BS195" s="205">
        <f t="shared" si="233"/>
        <v>0</v>
      </c>
      <c r="BT195" s="206">
        <f t="shared" si="233"/>
        <v>0</v>
      </c>
      <c r="BU195" s="204">
        <f t="shared" si="233"/>
        <v>0</v>
      </c>
      <c r="BV195" s="208">
        <f t="shared" si="233"/>
        <v>0</v>
      </c>
      <c r="BW195" s="209">
        <f t="shared" si="233"/>
        <v>0</v>
      </c>
      <c r="BX195" s="204">
        <f t="shared" si="233"/>
        <v>0</v>
      </c>
      <c r="BY195" s="205">
        <f t="shared" si="233"/>
        <v>0</v>
      </c>
      <c r="BZ195" s="206">
        <f t="shared" si="233"/>
        <v>0</v>
      </c>
      <c r="CA195" s="207">
        <f t="shared" si="233"/>
        <v>0</v>
      </c>
      <c r="CB195" s="204">
        <f t="shared" si="233"/>
        <v>0</v>
      </c>
      <c r="CC195" s="205">
        <f t="shared" si="233"/>
        <v>0</v>
      </c>
      <c r="CD195" s="206">
        <f t="shared" si="233"/>
        <v>0</v>
      </c>
      <c r="CE195" s="207">
        <f t="shared" si="233"/>
        <v>0</v>
      </c>
      <c r="CF195" s="204">
        <f t="shared" si="233"/>
        <v>0</v>
      </c>
      <c r="CG195" s="205">
        <f t="shared" si="233"/>
        <v>0</v>
      </c>
      <c r="CH195" s="206">
        <f t="shared" si="233"/>
        <v>0</v>
      </c>
      <c r="CI195" s="204">
        <f t="shared" si="233"/>
        <v>0</v>
      </c>
      <c r="CJ195" s="210">
        <f t="shared" si="233"/>
        <v>0</v>
      </c>
      <c r="CK195" s="211">
        <f t="shared" si="233"/>
        <v>0</v>
      </c>
    </row>
    <row r="196" spans="1:89" x14ac:dyDescent="0.2">
      <c r="A196" s="212" t="s">
        <v>21</v>
      </c>
      <c r="B196" s="213">
        <v>624</v>
      </c>
      <c r="C196" s="214">
        <v>0</v>
      </c>
      <c r="D196" s="215">
        <v>200</v>
      </c>
      <c r="E196" s="216">
        <v>0</v>
      </c>
      <c r="F196" s="213">
        <v>93</v>
      </c>
      <c r="G196" s="217">
        <v>0</v>
      </c>
      <c r="H196" s="215">
        <v>285</v>
      </c>
      <c r="I196" s="216">
        <v>3</v>
      </c>
      <c r="J196" s="213">
        <v>12</v>
      </c>
      <c r="K196" s="217">
        <v>4</v>
      </c>
      <c r="L196" s="215">
        <v>5</v>
      </c>
      <c r="M196" s="213">
        <v>9</v>
      </c>
      <c r="N196" s="218">
        <v>51</v>
      </c>
      <c r="O196" s="219">
        <v>17</v>
      </c>
      <c r="P196" s="213">
        <v>31</v>
      </c>
      <c r="Q196" s="217">
        <v>2</v>
      </c>
      <c r="R196" s="215">
        <v>14</v>
      </c>
      <c r="S196" s="216">
        <v>0</v>
      </c>
      <c r="T196" s="213">
        <v>0</v>
      </c>
      <c r="U196" s="217">
        <v>0</v>
      </c>
      <c r="V196" s="215">
        <v>0</v>
      </c>
      <c r="W196" s="216">
        <v>0</v>
      </c>
      <c r="X196" s="213">
        <v>0</v>
      </c>
      <c r="Y196" s="217">
        <v>0</v>
      </c>
      <c r="Z196" s="215">
        <v>0</v>
      </c>
      <c r="AA196" s="213">
        <v>0</v>
      </c>
      <c r="AB196" s="220">
        <f>B196+D196+F196+H196+J196+L196+N196+P196+R196+T196+V196+X196+Z196</f>
        <v>1315</v>
      </c>
      <c r="AC196" s="221">
        <f t="shared" ref="AC196:AC215" si="234">C196+E196+G196+I196+K196+M196+O196+Q196+S196+U196+W196+Y196+AA196</f>
        <v>35</v>
      </c>
      <c r="AE196" s="212" t="str">
        <f>$AE$10</f>
        <v>08:00 - 08:59</v>
      </c>
      <c r="AF196" s="193">
        <f>SUMIF($A$9:$A$32,$AE196,B$195:B$218)</f>
        <v>5309</v>
      </c>
      <c r="AG196" s="214">
        <f t="shared" si="232"/>
        <v>1086</v>
      </c>
      <c r="AH196" s="215">
        <f t="shared" si="232"/>
        <v>1724</v>
      </c>
      <c r="AI196" s="216">
        <f t="shared" si="232"/>
        <v>1433</v>
      </c>
      <c r="AJ196" s="213">
        <f t="shared" si="232"/>
        <v>998</v>
      </c>
      <c r="AK196" s="217">
        <f t="shared" si="232"/>
        <v>573</v>
      </c>
      <c r="AL196" s="215">
        <f t="shared" si="232"/>
        <v>1503</v>
      </c>
      <c r="AM196" s="216">
        <f t="shared" si="232"/>
        <v>2005</v>
      </c>
      <c r="AN196" s="213">
        <f t="shared" si="232"/>
        <v>429</v>
      </c>
      <c r="AO196" s="217">
        <f t="shared" si="232"/>
        <v>1002</v>
      </c>
      <c r="AP196" s="215">
        <f t="shared" si="232"/>
        <v>551</v>
      </c>
      <c r="AQ196" s="213">
        <f t="shared" si="232"/>
        <v>2613</v>
      </c>
      <c r="AR196" s="218">
        <f t="shared" si="232"/>
        <v>1630</v>
      </c>
      <c r="AS196" s="219">
        <f t="shared" si="232"/>
        <v>3112</v>
      </c>
      <c r="AT196" s="213">
        <f t="shared" si="232"/>
        <v>1434</v>
      </c>
      <c r="AU196" s="217">
        <f t="shared" si="232"/>
        <v>1732</v>
      </c>
      <c r="AV196" s="215">
        <f t="shared" si="232"/>
        <v>1895</v>
      </c>
      <c r="AW196" s="216">
        <f t="shared" si="232"/>
        <v>1443</v>
      </c>
      <c r="AX196" s="213">
        <f t="shared" si="232"/>
        <v>279</v>
      </c>
      <c r="AY196" s="217">
        <f t="shared" si="232"/>
        <v>1703</v>
      </c>
      <c r="AZ196" s="215">
        <f t="shared" si="232"/>
        <v>1016</v>
      </c>
      <c r="BA196" s="216">
        <f t="shared" si="232"/>
        <v>2705</v>
      </c>
      <c r="BB196" s="213">
        <f t="shared" si="232"/>
        <v>1398</v>
      </c>
      <c r="BC196" s="217">
        <f t="shared" si="232"/>
        <v>1775</v>
      </c>
      <c r="BD196" s="215">
        <f t="shared" si="232"/>
        <v>4886</v>
      </c>
      <c r="BE196" s="213">
        <f t="shared" si="232"/>
        <v>2546</v>
      </c>
      <c r="BF196" s="220">
        <f>SUM(AF196,AH196,AJ196,AL196,AN196,AP196,AR196,AT196,AV196,AX196,AZ196,BB196,BD196)</f>
        <v>23052</v>
      </c>
      <c r="BG196" s="221">
        <f>SUM(AG196,AI196,AK196,AM196,AO196,AQ196,AS196,AU196,AW196,AY196,BA196,BC196,BE196)</f>
        <v>23728</v>
      </c>
      <c r="BI196" s="212" t="s">
        <v>21</v>
      </c>
      <c r="BJ196" s="204">
        <f t="shared" ref="BJ196:CK196" si="235">B196/B219</f>
        <v>1.101072840203275E-2</v>
      </c>
      <c r="BK196" s="205">
        <f t="shared" si="235"/>
        <v>0</v>
      </c>
      <c r="BL196" s="206">
        <f t="shared" si="235"/>
        <v>7.9579818558013684E-3</v>
      </c>
      <c r="BM196" s="207">
        <f t="shared" si="235"/>
        <v>0</v>
      </c>
      <c r="BN196" s="204">
        <f t="shared" si="235"/>
        <v>6.6466552315608916E-3</v>
      </c>
      <c r="BO196" s="205">
        <f t="shared" si="235"/>
        <v>0</v>
      </c>
      <c r="BP196" s="206">
        <f t="shared" si="235"/>
        <v>9.8221670802315971E-3</v>
      </c>
      <c r="BQ196" s="207">
        <f t="shared" si="235"/>
        <v>7.3851607503323317E-5</v>
      </c>
      <c r="BR196" s="204">
        <f t="shared" si="235"/>
        <v>1.7115960633290544E-3</v>
      </c>
      <c r="BS196" s="205">
        <f t="shared" si="235"/>
        <v>4.8256725781155747E-4</v>
      </c>
      <c r="BT196" s="206">
        <f t="shared" si="235"/>
        <v>3.8717670744927986E-4</v>
      </c>
      <c r="BU196" s="204">
        <f t="shared" si="235"/>
        <v>3.8819875776397513E-4</v>
      </c>
      <c r="BV196" s="208">
        <f t="shared" si="235"/>
        <v>1.8558276627488083E-3</v>
      </c>
      <c r="BW196" s="209">
        <f t="shared" si="235"/>
        <v>4.5854237471003941E-4</v>
      </c>
      <c r="BX196" s="204">
        <f t="shared" si="235"/>
        <v>1.8103246904928754E-3</v>
      </c>
      <c r="BY196" s="205">
        <f t="shared" si="235"/>
        <v>9.405568096313017E-5</v>
      </c>
      <c r="BZ196" s="206">
        <f t="shared" si="235"/>
        <v>6.3691369819389475E-4</v>
      </c>
      <c r="CA196" s="207">
        <f t="shared" si="235"/>
        <v>0</v>
      </c>
      <c r="CB196" s="204">
        <f t="shared" si="235"/>
        <v>0</v>
      </c>
      <c r="CC196" s="205">
        <f t="shared" si="235"/>
        <v>0</v>
      </c>
      <c r="CD196" s="206">
        <f t="shared" si="235"/>
        <v>0</v>
      </c>
      <c r="CE196" s="207">
        <f t="shared" si="235"/>
        <v>0</v>
      </c>
      <c r="CF196" s="204">
        <f t="shared" si="235"/>
        <v>0</v>
      </c>
      <c r="CG196" s="205">
        <f t="shared" si="235"/>
        <v>0</v>
      </c>
      <c r="CH196" s="206">
        <f t="shared" si="235"/>
        <v>0</v>
      </c>
      <c r="CI196" s="204">
        <f t="shared" si="235"/>
        <v>0</v>
      </c>
      <c r="CJ196" s="210">
        <f t="shared" si="235"/>
        <v>4.0007910309262668E-3</v>
      </c>
      <c r="CK196" s="211">
        <f t="shared" si="235"/>
        <v>1.0665854030169129E-4</v>
      </c>
    </row>
    <row r="197" spans="1:89" ht="13.5" thickBot="1" x14ac:dyDescent="0.25">
      <c r="A197" s="202" t="s">
        <v>23</v>
      </c>
      <c r="B197" s="222">
        <v>3179</v>
      </c>
      <c r="C197" s="223">
        <v>1</v>
      </c>
      <c r="D197" s="224">
        <v>1254</v>
      </c>
      <c r="E197" s="225">
        <v>6</v>
      </c>
      <c r="F197" s="222">
        <v>408</v>
      </c>
      <c r="G197" s="226">
        <v>32</v>
      </c>
      <c r="H197" s="224">
        <v>1344</v>
      </c>
      <c r="I197" s="225">
        <v>224</v>
      </c>
      <c r="J197" s="222">
        <v>100</v>
      </c>
      <c r="K197" s="226">
        <v>63</v>
      </c>
      <c r="L197" s="224">
        <v>87</v>
      </c>
      <c r="M197" s="222">
        <v>419</v>
      </c>
      <c r="N197" s="227">
        <v>550</v>
      </c>
      <c r="O197" s="228">
        <v>676</v>
      </c>
      <c r="P197" s="222">
        <v>308</v>
      </c>
      <c r="Q197" s="226">
        <v>429</v>
      </c>
      <c r="R197" s="224">
        <v>486</v>
      </c>
      <c r="S197" s="225">
        <v>530</v>
      </c>
      <c r="T197" s="222">
        <v>72</v>
      </c>
      <c r="U197" s="226">
        <v>413</v>
      </c>
      <c r="V197" s="224">
        <v>202</v>
      </c>
      <c r="W197" s="225">
        <v>821</v>
      </c>
      <c r="X197" s="222">
        <v>373</v>
      </c>
      <c r="Y197" s="226">
        <v>558</v>
      </c>
      <c r="Z197" s="224">
        <v>1298</v>
      </c>
      <c r="AA197" s="222">
        <v>653</v>
      </c>
      <c r="AB197" s="220">
        <f>B197+D197+F197+H197+J197+L197+N197+P197+R197+T197+V197+X197+Z197</f>
        <v>9661</v>
      </c>
      <c r="AC197" s="221">
        <f t="shared" si="234"/>
        <v>4825</v>
      </c>
      <c r="AE197" s="202" t="str">
        <f>$AE$11</f>
        <v>09:00 - 09:59</v>
      </c>
      <c r="AF197" s="193">
        <f>SUMIF($A$9:$A$32,$AE197,B$195:B$218)</f>
        <v>5988</v>
      </c>
      <c r="AG197" s="223">
        <f t="shared" si="232"/>
        <v>1261</v>
      </c>
      <c r="AH197" s="224">
        <f t="shared" si="232"/>
        <v>1983</v>
      </c>
      <c r="AI197" s="225">
        <f t="shared" si="232"/>
        <v>1201</v>
      </c>
      <c r="AJ197" s="222">
        <f t="shared" si="232"/>
        <v>1146</v>
      </c>
      <c r="AK197" s="226">
        <f t="shared" si="232"/>
        <v>586</v>
      </c>
      <c r="AL197" s="224">
        <f t="shared" si="232"/>
        <v>1463</v>
      </c>
      <c r="AM197" s="225">
        <f t="shared" si="232"/>
        <v>1846</v>
      </c>
      <c r="AN197" s="222">
        <f t="shared" si="232"/>
        <v>343</v>
      </c>
      <c r="AO197" s="226">
        <f t="shared" si="232"/>
        <v>994</v>
      </c>
      <c r="AP197" s="224">
        <f t="shared" si="232"/>
        <v>523</v>
      </c>
      <c r="AQ197" s="222">
        <f t="shared" si="232"/>
        <v>2734</v>
      </c>
      <c r="AR197" s="227">
        <f t="shared" si="232"/>
        <v>1471</v>
      </c>
      <c r="AS197" s="228">
        <f t="shared" si="232"/>
        <v>3534</v>
      </c>
      <c r="AT197" s="222">
        <f t="shared" si="232"/>
        <v>922</v>
      </c>
      <c r="AU197" s="226">
        <f t="shared" si="232"/>
        <v>1634</v>
      </c>
      <c r="AV197" s="224">
        <f t="shared" si="232"/>
        <v>1615</v>
      </c>
      <c r="AW197" s="225">
        <f t="shared" si="232"/>
        <v>1472</v>
      </c>
      <c r="AX197" s="222">
        <f t="shared" si="232"/>
        <v>267</v>
      </c>
      <c r="AY197" s="226">
        <f t="shared" si="232"/>
        <v>1258</v>
      </c>
      <c r="AZ197" s="224">
        <f t="shared" si="232"/>
        <v>800</v>
      </c>
      <c r="BA197" s="225">
        <f t="shared" si="232"/>
        <v>2665</v>
      </c>
      <c r="BB197" s="222">
        <f t="shared" si="232"/>
        <v>1259</v>
      </c>
      <c r="BC197" s="226">
        <f t="shared" si="232"/>
        <v>1444</v>
      </c>
      <c r="BD197" s="224">
        <f t="shared" si="232"/>
        <v>4356</v>
      </c>
      <c r="BE197" s="222">
        <f t="shared" si="232"/>
        <v>2423</v>
      </c>
      <c r="BF197" s="220">
        <f>SUM(AF197,AH197,AJ197,AL197,AN197,AP197,AR197,AT197,AV197,AX197,AZ197,BB197,BD197)</f>
        <v>22136</v>
      </c>
      <c r="BG197" s="221">
        <f>SUM(AG197,AI197,AK197,AM197,AO197,AQ197,AS197,AU197,AW197,AY197,BA197,BC197,BE197)</f>
        <v>23052</v>
      </c>
      <c r="BI197" s="202" t="s">
        <v>23</v>
      </c>
      <c r="BJ197" s="204">
        <f t="shared" ref="BJ197:CK197" si="236">B197/B219</f>
        <v>5.6094720496894408E-2</v>
      </c>
      <c r="BK197" s="205">
        <f t="shared" si="236"/>
        <v>2.8408283855572283E-5</v>
      </c>
      <c r="BL197" s="206">
        <f t="shared" si="236"/>
        <v>4.9896546235874584E-2</v>
      </c>
      <c r="BM197" s="207">
        <f t="shared" si="236"/>
        <v>2.7758501040943791E-4</v>
      </c>
      <c r="BN197" s="204">
        <f t="shared" si="236"/>
        <v>2.9159519725557463E-2</v>
      </c>
      <c r="BO197" s="205">
        <f t="shared" si="236"/>
        <v>3.7941664690538299E-3</v>
      </c>
      <c r="BP197" s="206">
        <f t="shared" si="236"/>
        <v>4.6319272125723739E-2</v>
      </c>
      <c r="BQ197" s="207">
        <f t="shared" si="236"/>
        <v>5.5142533602481414E-3</v>
      </c>
      <c r="BR197" s="204">
        <f t="shared" si="236"/>
        <v>1.4263300527742119E-2</v>
      </c>
      <c r="BS197" s="205">
        <f t="shared" si="236"/>
        <v>7.6004343105320303E-3</v>
      </c>
      <c r="BT197" s="206">
        <f t="shared" si="236"/>
        <v>6.7368747096174693E-3</v>
      </c>
      <c r="BU197" s="204">
        <f t="shared" si="236"/>
        <v>1.80728088336784E-2</v>
      </c>
      <c r="BV197" s="208">
        <f t="shared" si="236"/>
        <v>2.0013827735526363E-2</v>
      </c>
      <c r="BW197" s="209">
        <f t="shared" si="236"/>
        <v>1.8233802664940388E-2</v>
      </c>
      <c r="BX197" s="204">
        <f t="shared" si="236"/>
        <v>1.7986451763606633E-2</v>
      </c>
      <c r="BY197" s="205">
        <f t="shared" si="236"/>
        <v>2.0174943566591424E-2</v>
      </c>
      <c r="BZ197" s="206">
        <f t="shared" si="236"/>
        <v>2.2110004094445204E-2</v>
      </c>
      <c r="CA197" s="207">
        <f t="shared" si="236"/>
        <v>2.210543877210544E-2</v>
      </c>
      <c r="CB197" s="204">
        <f t="shared" si="236"/>
        <v>7.8439917202309615E-3</v>
      </c>
      <c r="CC197" s="205">
        <f t="shared" si="236"/>
        <v>3.2897881153417234E-2</v>
      </c>
      <c r="CD197" s="206">
        <f t="shared" si="236"/>
        <v>7.8001312893385332E-3</v>
      </c>
      <c r="CE197" s="207">
        <f t="shared" si="236"/>
        <v>2.6806412642439676E-2</v>
      </c>
      <c r="CF197" s="204">
        <f t="shared" si="236"/>
        <v>1.4439454939609787E-2</v>
      </c>
      <c r="CG197" s="205">
        <f t="shared" si="236"/>
        <v>3.3663127413127415E-2</v>
      </c>
      <c r="CH197" s="206">
        <f t="shared" si="236"/>
        <v>2.2992170616785348E-2</v>
      </c>
      <c r="CI197" s="204">
        <f t="shared" si="236"/>
        <v>1.3399269503837156E-2</v>
      </c>
      <c r="CJ197" s="210">
        <f t="shared" si="236"/>
        <v>2.9392883764090237E-2</v>
      </c>
      <c r="CK197" s="211">
        <f t="shared" si="236"/>
        <v>1.4703641627304587E-2</v>
      </c>
    </row>
    <row r="198" spans="1:89" ht="14.25" thickTop="1" thickBot="1" x14ac:dyDescent="0.25">
      <c r="A198" s="212" t="s">
        <v>25</v>
      </c>
      <c r="B198" s="213">
        <v>4847</v>
      </c>
      <c r="C198" s="214">
        <v>577</v>
      </c>
      <c r="D198" s="215">
        <v>2354</v>
      </c>
      <c r="E198" s="216">
        <v>737</v>
      </c>
      <c r="F198" s="213">
        <v>939</v>
      </c>
      <c r="G198" s="217">
        <v>307</v>
      </c>
      <c r="H198" s="215">
        <v>1093</v>
      </c>
      <c r="I198" s="216">
        <v>1045</v>
      </c>
      <c r="J198" s="213">
        <v>235</v>
      </c>
      <c r="K198" s="217">
        <v>393</v>
      </c>
      <c r="L198" s="215">
        <v>348</v>
      </c>
      <c r="M198" s="213">
        <v>1127</v>
      </c>
      <c r="N198" s="218">
        <v>1236</v>
      </c>
      <c r="O198" s="219">
        <v>1704</v>
      </c>
      <c r="P198" s="213">
        <v>1002</v>
      </c>
      <c r="Q198" s="217">
        <v>905</v>
      </c>
      <c r="R198" s="215">
        <v>1294</v>
      </c>
      <c r="S198" s="216">
        <v>959</v>
      </c>
      <c r="T198" s="213">
        <v>264</v>
      </c>
      <c r="U198" s="217">
        <v>960</v>
      </c>
      <c r="V198" s="215">
        <v>688</v>
      </c>
      <c r="W198" s="216">
        <v>2020</v>
      </c>
      <c r="X198" s="213">
        <v>1135</v>
      </c>
      <c r="Y198" s="217">
        <v>1341</v>
      </c>
      <c r="Z198" s="215">
        <v>2777</v>
      </c>
      <c r="AA198" s="213">
        <v>1739</v>
      </c>
      <c r="AB198" s="220">
        <f>B198+D198+F198+H198+J198+L198+N198+P198+R198+T198+V198+X198+Z198</f>
        <v>18212</v>
      </c>
      <c r="AC198" s="221">
        <f t="shared" si="234"/>
        <v>13814</v>
      </c>
      <c r="AE198" s="229" t="s">
        <v>26</v>
      </c>
      <c r="AF198" s="230">
        <f t="shared" ref="AF198:BG198" si="237">SUM(AF195:AF197)</f>
        <v>16767</v>
      </c>
      <c r="AG198" s="231">
        <f t="shared" si="237"/>
        <v>3403</v>
      </c>
      <c r="AH198" s="230">
        <f t="shared" si="237"/>
        <v>5411</v>
      </c>
      <c r="AI198" s="231">
        <f t="shared" si="237"/>
        <v>3994</v>
      </c>
      <c r="AJ198" s="230">
        <f t="shared" si="237"/>
        <v>3131</v>
      </c>
      <c r="AK198" s="231">
        <f t="shared" si="237"/>
        <v>1809</v>
      </c>
      <c r="AL198" s="230">
        <f t="shared" si="237"/>
        <v>4407</v>
      </c>
      <c r="AM198" s="231">
        <f t="shared" si="237"/>
        <v>5457</v>
      </c>
      <c r="AN198" s="230">
        <f t="shared" si="237"/>
        <v>1267</v>
      </c>
      <c r="AO198" s="231">
        <f t="shared" si="237"/>
        <v>2918</v>
      </c>
      <c r="AP198" s="230">
        <f t="shared" si="237"/>
        <v>1605</v>
      </c>
      <c r="AQ198" s="231">
        <f t="shared" si="237"/>
        <v>7310</v>
      </c>
      <c r="AR198" s="230">
        <f t="shared" si="237"/>
        <v>5059</v>
      </c>
      <c r="AS198" s="231">
        <f t="shared" si="237"/>
        <v>9178</v>
      </c>
      <c r="AT198" s="230">
        <f t="shared" si="237"/>
        <v>3910</v>
      </c>
      <c r="AU198" s="231">
        <f t="shared" si="237"/>
        <v>4669</v>
      </c>
      <c r="AV198" s="230">
        <f t="shared" si="237"/>
        <v>5462</v>
      </c>
      <c r="AW198" s="231">
        <f t="shared" si="237"/>
        <v>4483</v>
      </c>
      <c r="AX198" s="230">
        <f t="shared" si="237"/>
        <v>866</v>
      </c>
      <c r="AY198" s="231">
        <f t="shared" si="237"/>
        <v>4539</v>
      </c>
      <c r="AZ198" s="230">
        <f t="shared" si="237"/>
        <v>2879</v>
      </c>
      <c r="BA198" s="231">
        <f t="shared" si="237"/>
        <v>7464</v>
      </c>
      <c r="BB198" s="230">
        <f t="shared" si="237"/>
        <v>4058</v>
      </c>
      <c r="BC198" s="231">
        <f t="shared" si="237"/>
        <v>4703</v>
      </c>
      <c r="BD198" s="230">
        <f t="shared" si="237"/>
        <v>13844</v>
      </c>
      <c r="BE198" s="231">
        <f t="shared" si="237"/>
        <v>7335</v>
      </c>
      <c r="BF198" s="232">
        <f t="shared" si="237"/>
        <v>68666</v>
      </c>
      <c r="BG198" s="233">
        <f t="shared" si="237"/>
        <v>67262</v>
      </c>
      <c r="BI198" s="212" t="s">
        <v>25</v>
      </c>
      <c r="BJ198" s="204">
        <f t="shared" ref="BJ198:CK198" si="238">B198/B219</f>
        <v>8.5527244494635793E-2</v>
      </c>
      <c r="BK198" s="205">
        <f t="shared" si="238"/>
        <v>1.6391579784665208E-2</v>
      </c>
      <c r="BL198" s="206">
        <f t="shared" si="238"/>
        <v>9.3665446442782116E-2</v>
      </c>
      <c r="BM198" s="207">
        <f t="shared" si="238"/>
        <v>3.4096692111959287E-2</v>
      </c>
      <c r="BN198" s="204">
        <f t="shared" si="238"/>
        <v>6.7109777015437397E-2</v>
      </c>
      <c r="BO198" s="205">
        <f t="shared" si="238"/>
        <v>3.6400284562485181E-2</v>
      </c>
      <c r="BP198" s="206">
        <f t="shared" si="238"/>
        <v>3.7668872346291703E-2</v>
      </c>
      <c r="BQ198" s="207">
        <f t="shared" si="238"/>
        <v>2.5724976613657625E-2</v>
      </c>
      <c r="BR198" s="204">
        <f t="shared" si="238"/>
        <v>3.351875624019398E-2</v>
      </c>
      <c r="BS198" s="205">
        <f t="shared" si="238"/>
        <v>4.7412233079985523E-2</v>
      </c>
      <c r="BT198" s="206">
        <f t="shared" si="238"/>
        <v>2.6947498838469877E-2</v>
      </c>
      <c r="BU198" s="204">
        <f t="shared" si="238"/>
        <v>4.8611111111111112E-2</v>
      </c>
      <c r="BV198" s="208">
        <f t="shared" si="238"/>
        <v>4.4976529238382884E-2</v>
      </c>
      <c r="BW198" s="209">
        <f t="shared" si="238"/>
        <v>4.5962129794465123E-2</v>
      </c>
      <c r="BX198" s="204">
        <f t="shared" si="238"/>
        <v>5.8514365802382617E-2</v>
      </c>
      <c r="BY198" s="205">
        <f t="shared" si="238"/>
        <v>4.2560195635816402E-2</v>
      </c>
      <c r="BZ198" s="206">
        <f t="shared" si="238"/>
        <v>5.8869023247349987E-2</v>
      </c>
      <c r="CA198" s="207">
        <f t="shared" si="238"/>
        <v>3.9998331664998332E-2</v>
      </c>
      <c r="CB198" s="204">
        <f t="shared" si="238"/>
        <v>2.8761302974180194E-2</v>
      </c>
      <c r="CC198" s="205">
        <f t="shared" si="238"/>
        <v>7.6469651107216818E-2</v>
      </c>
      <c r="CD198" s="206">
        <f t="shared" si="238"/>
        <v>2.6566783797351043E-2</v>
      </c>
      <c r="CE198" s="207">
        <f t="shared" si="238"/>
        <v>6.5954876416234043E-2</v>
      </c>
      <c r="CF198" s="204">
        <f t="shared" si="238"/>
        <v>4.3937751625890371E-2</v>
      </c>
      <c r="CG198" s="205">
        <f t="shared" si="238"/>
        <v>8.0900096525096526E-2</v>
      </c>
      <c r="CH198" s="206">
        <f t="shared" si="238"/>
        <v>4.9190491373507637E-2</v>
      </c>
      <c r="CI198" s="204">
        <f t="shared" si="238"/>
        <v>3.5683506381581645E-2</v>
      </c>
      <c r="CJ198" s="210">
        <f t="shared" si="238"/>
        <v>5.5408673958349176E-2</v>
      </c>
      <c r="CK198" s="211">
        <f t="shared" si="238"/>
        <v>4.2096602163644678E-2</v>
      </c>
    </row>
    <row r="199" spans="1:89" ht="13.5" thickTop="1" x14ac:dyDescent="0.2">
      <c r="A199" s="202" t="s">
        <v>20</v>
      </c>
      <c r="B199" s="222">
        <v>5470</v>
      </c>
      <c r="C199" s="223">
        <v>1056</v>
      </c>
      <c r="D199" s="224">
        <v>1704</v>
      </c>
      <c r="E199" s="225">
        <v>1360</v>
      </c>
      <c r="F199" s="222">
        <v>987</v>
      </c>
      <c r="G199" s="226">
        <v>650</v>
      </c>
      <c r="H199" s="224">
        <v>1441</v>
      </c>
      <c r="I199" s="225">
        <v>1606</v>
      </c>
      <c r="J199" s="222">
        <v>495</v>
      </c>
      <c r="K199" s="226">
        <v>922</v>
      </c>
      <c r="L199" s="224">
        <v>531</v>
      </c>
      <c r="M199" s="222">
        <v>1963</v>
      </c>
      <c r="N199" s="227">
        <v>1958</v>
      </c>
      <c r="O199" s="228">
        <v>2532</v>
      </c>
      <c r="P199" s="222">
        <v>1554</v>
      </c>
      <c r="Q199" s="226">
        <v>1303</v>
      </c>
      <c r="R199" s="224">
        <v>1952</v>
      </c>
      <c r="S199" s="225">
        <v>1568</v>
      </c>
      <c r="T199" s="222">
        <v>320</v>
      </c>
      <c r="U199" s="226">
        <v>1578</v>
      </c>
      <c r="V199" s="224">
        <v>1063</v>
      </c>
      <c r="W199" s="225">
        <v>2094</v>
      </c>
      <c r="X199" s="222">
        <v>1401</v>
      </c>
      <c r="Y199" s="226">
        <v>1484</v>
      </c>
      <c r="Z199" s="224">
        <v>4602</v>
      </c>
      <c r="AA199" s="222">
        <v>2366</v>
      </c>
      <c r="AB199" s="220">
        <f t="shared" ref="AB199:AB215" si="239">B199+D199+F199+H199+J199+L199+N199+P199+R199+T199+V199+X199+Z199</f>
        <v>23478</v>
      </c>
      <c r="AC199" s="221">
        <f t="shared" si="234"/>
        <v>20482</v>
      </c>
      <c r="BI199" s="202" t="s">
        <v>20</v>
      </c>
      <c r="BJ199" s="204">
        <f t="shared" ref="BJ199:CK199" si="240">B199/B219</f>
        <v>9.6520327498588368E-2</v>
      </c>
      <c r="BK199" s="205">
        <f t="shared" si="240"/>
        <v>2.9999147751484333E-2</v>
      </c>
      <c r="BL199" s="206">
        <f t="shared" si="240"/>
        <v>6.7802005411427668E-2</v>
      </c>
      <c r="BM199" s="207">
        <f t="shared" si="240"/>
        <v>6.2919269026139257E-2</v>
      </c>
      <c r="BN199" s="204">
        <f t="shared" si="240"/>
        <v>7.0540308747855912E-2</v>
      </c>
      <c r="BO199" s="205">
        <f t="shared" si="240"/>
        <v>7.7069006402655918E-2</v>
      </c>
      <c r="BP199" s="206">
        <f t="shared" si="240"/>
        <v>4.9662255307416595E-2</v>
      </c>
      <c r="BQ199" s="207">
        <f t="shared" si="240"/>
        <v>3.9535227216779087E-2</v>
      </c>
      <c r="BR199" s="204">
        <f t="shared" si="240"/>
        <v>7.0603337612323486E-2</v>
      </c>
      <c r="BS199" s="205">
        <f t="shared" si="240"/>
        <v>0.111231752925564</v>
      </c>
      <c r="BT199" s="206">
        <f t="shared" si="240"/>
        <v>4.1118166331113523E-2</v>
      </c>
      <c r="BU199" s="204">
        <f t="shared" si="240"/>
        <v>8.4670462387853695E-2</v>
      </c>
      <c r="BV199" s="208">
        <f t="shared" si="240"/>
        <v>7.124922673847385E-2</v>
      </c>
      <c r="BW199" s="209">
        <f t="shared" si="240"/>
        <v>6.8295840750930578E-2</v>
      </c>
      <c r="BX199" s="204">
        <f t="shared" si="240"/>
        <v>9.0749824807288021E-2</v>
      </c>
      <c r="BY199" s="205">
        <f t="shared" si="240"/>
        <v>6.1277276147479305E-2</v>
      </c>
      <c r="BZ199" s="206">
        <f t="shared" si="240"/>
        <v>8.8803967062463032E-2</v>
      </c>
      <c r="CA199" s="207">
        <f t="shared" si="240"/>
        <v>6.5398732065398729E-2</v>
      </c>
      <c r="CB199" s="204">
        <f t="shared" si="240"/>
        <v>3.4862185423248718E-2</v>
      </c>
      <c r="CC199" s="205">
        <f t="shared" si="240"/>
        <v>0.12569698900748766</v>
      </c>
      <c r="CD199" s="206">
        <f t="shared" si="240"/>
        <v>4.1047225547360698E-2</v>
      </c>
      <c r="CE199" s="207">
        <f t="shared" si="240"/>
        <v>6.8371045156234697E-2</v>
      </c>
      <c r="CF199" s="204">
        <f t="shared" si="240"/>
        <v>5.4235057293279654E-2</v>
      </c>
      <c r="CG199" s="205">
        <f t="shared" si="240"/>
        <v>8.9527027027027029E-2</v>
      </c>
      <c r="CH199" s="206">
        <f t="shared" si="240"/>
        <v>8.1517695823148051E-2</v>
      </c>
      <c r="CI199" s="204">
        <f t="shared" si="240"/>
        <v>4.8549267451881643E-2</v>
      </c>
      <c r="CJ199" s="210">
        <f t="shared" si="240"/>
        <v>7.1430092641891166E-2</v>
      </c>
      <c r="CK199" s="211">
        <f t="shared" si="240"/>
        <v>6.2416577784549745E-2</v>
      </c>
    </row>
    <row r="200" spans="1:89" ht="13.5" thickBot="1" x14ac:dyDescent="0.25">
      <c r="A200" s="212" t="s">
        <v>22</v>
      </c>
      <c r="B200" s="213">
        <v>5309</v>
      </c>
      <c r="C200" s="214">
        <v>1086</v>
      </c>
      <c r="D200" s="215">
        <v>1724</v>
      </c>
      <c r="E200" s="216">
        <v>1433</v>
      </c>
      <c r="F200" s="213">
        <v>998</v>
      </c>
      <c r="G200" s="217">
        <v>573</v>
      </c>
      <c r="H200" s="215">
        <v>1503</v>
      </c>
      <c r="I200" s="216">
        <v>2005</v>
      </c>
      <c r="J200" s="213">
        <v>429</v>
      </c>
      <c r="K200" s="217">
        <v>1002</v>
      </c>
      <c r="L200" s="215">
        <v>551</v>
      </c>
      <c r="M200" s="213">
        <v>2613</v>
      </c>
      <c r="N200" s="218">
        <v>1630</v>
      </c>
      <c r="O200" s="219">
        <v>3112</v>
      </c>
      <c r="P200" s="213">
        <v>1434</v>
      </c>
      <c r="Q200" s="217">
        <v>1732</v>
      </c>
      <c r="R200" s="215">
        <v>1895</v>
      </c>
      <c r="S200" s="216">
        <v>1443</v>
      </c>
      <c r="T200" s="213">
        <v>279</v>
      </c>
      <c r="U200" s="217">
        <v>1703</v>
      </c>
      <c r="V200" s="215">
        <v>1016</v>
      </c>
      <c r="W200" s="216">
        <v>2705</v>
      </c>
      <c r="X200" s="213">
        <v>1398</v>
      </c>
      <c r="Y200" s="217">
        <v>1775</v>
      </c>
      <c r="Z200" s="215">
        <v>4886</v>
      </c>
      <c r="AA200" s="213">
        <v>2546</v>
      </c>
      <c r="AB200" s="220">
        <f t="shared" si="239"/>
        <v>23052</v>
      </c>
      <c r="AC200" s="221">
        <f t="shared" si="234"/>
        <v>23728</v>
      </c>
      <c r="AE200" s="175" t="s">
        <v>27</v>
      </c>
      <c r="BI200" s="212" t="s">
        <v>22</v>
      </c>
      <c r="BJ200" s="204">
        <f t="shared" ref="BJ200:CK200" si="241">B200/B219</f>
        <v>9.367941840767928E-2</v>
      </c>
      <c r="BK200" s="205">
        <f t="shared" si="241"/>
        <v>3.0851396267151502E-2</v>
      </c>
      <c r="BL200" s="206">
        <f t="shared" si="241"/>
        <v>6.8597803597007803E-2</v>
      </c>
      <c r="BM200" s="207">
        <f t="shared" si="241"/>
        <v>6.6296553319454082E-2</v>
      </c>
      <c r="BN200" s="204">
        <f t="shared" si="241"/>
        <v>7.1326472269868491E-2</v>
      </c>
      <c r="BO200" s="205">
        <f t="shared" si="241"/>
        <v>6.7939293336495135E-2</v>
      </c>
      <c r="BP200" s="206">
        <f t="shared" si="241"/>
        <v>5.1799007444168738E-2</v>
      </c>
      <c r="BQ200" s="207">
        <f t="shared" si="241"/>
        <v>4.9357491014721089E-2</v>
      </c>
      <c r="BR200" s="204">
        <f t="shared" si="241"/>
        <v>6.118955926401369E-2</v>
      </c>
      <c r="BS200" s="205">
        <f t="shared" si="241"/>
        <v>0.12088309808179515</v>
      </c>
      <c r="BT200" s="206">
        <f t="shared" si="241"/>
        <v>4.266687316091064E-2</v>
      </c>
      <c r="BU200" s="204">
        <f t="shared" si="241"/>
        <v>0.11270703933747413</v>
      </c>
      <c r="BV200" s="208">
        <f t="shared" si="241"/>
        <v>5.9313707652559951E-2</v>
      </c>
      <c r="BW200" s="209">
        <f t="shared" si="241"/>
        <v>8.3940227652802499E-2</v>
      </c>
      <c r="BX200" s="204">
        <f t="shared" si="241"/>
        <v>8.3742116327960761E-2</v>
      </c>
      <c r="BY200" s="205">
        <f t="shared" si="241"/>
        <v>8.1452219714070725E-2</v>
      </c>
      <c r="BZ200" s="206">
        <f t="shared" si="241"/>
        <v>8.6210818434102179E-2</v>
      </c>
      <c r="CA200" s="207">
        <f t="shared" si="241"/>
        <v>6.0185185185185182E-2</v>
      </c>
      <c r="CB200" s="204">
        <f t="shared" si="241"/>
        <v>3.0395467915894977E-2</v>
      </c>
      <c r="CC200" s="205">
        <f t="shared" si="241"/>
        <v>0.13565397482873984</v>
      </c>
      <c r="CD200" s="206">
        <f t="shared" si="241"/>
        <v>3.9232343514692819E-2</v>
      </c>
      <c r="CE200" s="207">
        <f t="shared" si="241"/>
        <v>8.8320762725699539E-2</v>
      </c>
      <c r="CF200" s="204">
        <f t="shared" si="241"/>
        <v>5.4118922266955714E-2</v>
      </c>
      <c r="CG200" s="205">
        <f t="shared" si="241"/>
        <v>0.10708252895752896</v>
      </c>
      <c r="CH200" s="206">
        <f t="shared" si="241"/>
        <v>8.6548340241612634E-2</v>
      </c>
      <c r="CI200" s="204">
        <f t="shared" si="241"/>
        <v>5.2242787376369677E-2</v>
      </c>
      <c r="CJ200" s="210">
        <f t="shared" si="241"/>
        <v>7.013401889346943E-2</v>
      </c>
      <c r="CK200" s="211">
        <f t="shared" si="241"/>
        <v>7.2308395550815183E-2</v>
      </c>
    </row>
    <row r="201" spans="1:89" ht="14.25" thickTop="1" thickBot="1" x14ac:dyDescent="0.25">
      <c r="A201" s="202" t="s">
        <v>24</v>
      </c>
      <c r="B201" s="222">
        <v>5988</v>
      </c>
      <c r="C201" s="223">
        <v>1261</v>
      </c>
      <c r="D201" s="224">
        <v>1983</v>
      </c>
      <c r="E201" s="225">
        <v>1201</v>
      </c>
      <c r="F201" s="222">
        <v>1146</v>
      </c>
      <c r="G201" s="226">
        <v>586</v>
      </c>
      <c r="H201" s="224">
        <v>1463</v>
      </c>
      <c r="I201" s="225">
        <v>1846</v>
      </c>
      <c r="J201" s="222">
        <v>343</v>
      </c>
      <c r="K201" s="226">
        <v>994</v>
      </c>
      <c r="L201" s="224">
        <v>523</v>
      </c>
      <c r="M201" s="222">
        <v>2734</v>
      </c>
      <c r="N201" s="227">
        <v>1471</v>
      </c>
      <c r="O201" s="228">
        <v>3534</v>
      </c>
      <c r="P201" s="222">
        <v>922</v>
      </c>
      <c r="Q201" s="226">
        <v>1634</v>
      </c>
      <c r="R201" s="224">
        <v>1615</v>
      </c>
      <c r="S201" s="225">
        <v>1472</v>
      </c>
      <c r="T201" s="222">
        <v>267</v>
      </c>
      <c r="U201" s="226">
        <v>1258</v>
      </c>
      <c r="V201" s="224">
        <v>800</v>
      </c>
      <c r="W201" s="225">
        <v>2665</v>
      </c>
      <c r="X201" s="222">
        <v>1259</v>
      </c>
      <c r="Y201" s="226">
        <v>1444</v>
      </c>
      <c r="Z201" s="224">
        <v>4356</v>
      </c>
      <c r="AA201" s="222">
        <v>2423</v>
      </c>
      <c r="AB201" s="220">
        <f t="shared" si="239"/>
        <v>22136</v>
      </c>
      <c r="AC201" s="221">
        <f t="shared" si="234"/>
        <v>23052</v>
      </c>
      <c r="AE201" s="176" t="s">
        <v>2</v>
      </c>
      <c r="AF201" s="177" t="s">
        <v>3</v>
      </c>
      <c r="AG201" s="178"/>
      <c r="AH201" s="177" t="s">
        <v>4</v>
      </c>
      <c r="AI201" s="178"/>
      <c r="AJ201" s="177" t="s">
        <v>5</v>
      </c>
      <c r="AK201" s="178"/>
      <c r="AL201" s="177" t="s">
        <v>6</v>
      </c>
      <c r="AM201" s="178"/>
      <c r="AN201" s="177" t="s">
        <v>7</v>
      </c>
      <c r="AO201" s="178"/>
      <c r="AP201" s="177" t="s">
        <v>8</v>
      </c>
      <c r="AQ201" s="178"/>
      <c r="AR201" s="177" t="s">
        <v>9</v>
      </c>
      <c r="AS201" s="178"/>
      <c r="AT201" s="177" t="s">
        <v>10</v>
      </c>
      <c r="AU201" s="178"/>
      <c r="AV201" s="177" t="s">
        <v>11</v>
      </c>
      <c r="AW201" s="178"/>
      <c r="AX201" s="177" t="s">
        <v>12</v>
      </c>
      <c r="AY201" s="178"/>
      <c r="AZ201" s="177" t="s">
        <v>13</v>
      </c>
      <c r="BA201" s="178"/>
      <c r="BB201" s="177" t="s">
        <v>14</v>
      </c>
      <c r="BC201" s="178"/>
      <c r="BD201" s="177" t="s">
        <v>15</v>
      </c>
      <c r="BE201" s="178"/>
      <c r="BF201" s="179" t="s">
        <v>16</v>
      </c>
      <c r="BG201" s="180"/>
      <c r="BI201" s="202" t="s">
        <v>24</v>
      </c>
      <c r="BJ201" s="204">
        <f t="shared" ref="BJ201:CK201" si="242">B201/B219</f>
        <v>0.10566064370412197</v>
      </c>
      <c r="BK201" s="205">
        <f t="shared" si="242"/>
        <v>3.5822845941876652E-2</v>
      </c>
      <c r="BL201" s="206">
        <f t="shared" si="242"/>
        <v>7.8903390100270573E-2</v>
      </c>
      <c r="BM201" s="207">
        <f t="shared" si="242"/>
        <v>5.5563266250289151E-2</v>
      </c>
      <c r="BN201" s="204">
        <f t="shared" si="242"/>
        <v>8.190394511149228E-2</v>
      </c>
      <c r="BO201" s="205">
        <f t="shared" si="242"/>
        <v>6.9480673464548254E-2</v>
      </c>
      <c r="BP201" s="206">
        <f t="shared" si="242"/>
        <v>5.0420457678522192E-2</v>
      </c>
      <c r="BQ201" s="207">
        <f t="shared" si="242"/>
        <v>4.544335581704495E-2</v>
      </c>
      <c r="BR201" s="204">
        <f t="shared" si="242"/>
        <v>4.8923120810155471E-2</v>
      </c>
      <c r="BS201" s="205">
        <f t="shared" si="242"/>
        <v>0.11991796356617203</v>
      </c>
      <c r="BT201" s="206">
        <f t="shared" si="242"/>
        <v>4.0498683599194674E-2</v>
      </c>
      <c r="BU201" s="204">
        <f t="shared" si="242"/>
        <v>0.11792615596963422</v>
      </c>
      <c r="BV201" s="208">
        <f t="shared" si="242"/>
        <v>5.3527891998107785E-2</v>
      </c>
      <c r="BW201" s="209">
        <f t="shared" si="242"/>
        <v>9.5322867777957593E-2</v>
      </c>
      <c r="BX201" s="204">
        <f t="shared" si="242"/>
        <v>5.384256014949778E-2</v>
      </c>
      <c r="BY201" s="205">
        <f t="shared" si="242"/>
        <v>7.6843491346877346E-2</v>
      </c>
      <c r="BZ201" s="206">
        <f t="shared" si="242"/>
        <v>7.3472544470224291E-2</v>
      </c>
      <c r="CA201" s="207">
        <f t="shared" si="242"/>
        <v>6.1394728061394725E-2</v>
      </c>
      <c r="CB201" s="204">
        <f t="shared" si="242"/>
        <v>2.9088135962523149E-2</v>
      </c>
      <c r="CC201" s="205">
        <f t="shared" si="242"/>
        <v>0.10020710530508205</v>
      </c>
      <c r="CD201" s="206">
        <f t="shared" si="242"/>
        <v>3.089160906668726E-2</v>
      </c>
      <c r="CE201" s="207">
        <f t="shared" si="242"/>
        <v>8.7014725568942436E-2</v>
      </c>
      <c r="CF201" s="204">
        <f t="shared" si="242"/>
        <v>4.8737999380613191E-2</v>
      </c>
      <c r="CG201" s="205">
        <f t="shared" si="242"/>
        <v>8.711389961389962E-2</v>
      </c>
      <c r="CH201" s="206">
        <f t="shared" si="242"/>
        <v>7.716016579870337E-2</v>
      </c>
      <c r="CI201" s="204">
        <f t="shared" si="242"/>
        <v>4.9718882094636187E-2</v>
      </c>
      <c r="CJ201" s="210">
        <f t="shared" si="242"/>
        <v>6.7347156091698737E-2</v>
      </c>
      <c r="CK201" s="211">
        <f t="shared" si="242"/>
        <v>7.0248362029559655E-2</v>
      </c>
    </row>
    <row r="202" spans="1:89" ht="15" thickTop="1" thickBot="1" x14ac:dyDescent="0.3">
      <c r="A202" s="212" t="s">
        <v>28</v>
      </c>
      <c r="B202" s="213">
        <v>3911</v>
      </c>
      <c r="C202" s="214">
        <v>1132</v>
      </c>
      <c r="D202" s="215">
        <v>1639</v>
      </c>
      <c r="E202" s="216">
        <v>1102</v>
      </c>
      <c r="F202" s="213">
        <v>1074</v>
      </c>
      <c r="G202" s="217">
        <v>614</v>
      </c>
      <c r="H202" s="215">
        <v>1757</v>
      </c>
      <c r="I202" s="216">
        <v>2194</v>
      </c>
      <c r="J202" s="213">
        <v>352</v>
      </c>
      <c r="K202" s="217">
        <v>957</v>
      </c>
      <c r="L202" s="215">
        <v>499</v>
      </c>
      <c r="M202" s="213">
        <v>2162</v>
      </c>
      <c r="N202" s="218">
        <v>1483</v>
      </c>
      <c r="O202" s="219">
        <v>3095</v>
      </c>
      <c r="P202" s="213">
        <v>876</v>
      </c>
      <c r="Q202" s="217">
        <v>1279</v>
      </c>
      <c r="R202" s="215">
        <v>1395</v>
      </c>
      <c r="S202" s="216">
        <v>1498</v>
      </c>
      <c r="T202" s="213">
        <v>338</v>
      </c>
      <c r="U202" s="217">
        <v>923</v>
      </c>
      <c r="V202" s="215">
        <v>894</v>
      </c>
      <c r="W202" s="216">
        <v>2588</v>
      </c>
      <c r="X202" s="213">
        <v>1046</v>
      </c>
      <c r="Y202" s="217">
        <v>1229</v>
      </c>
      <c r="Z202" s="215">
        <v>3221</v>
      </c>
      <c r="AA202" s="213">
        <v>2396</v>
      </c>
      <c r="AB202" s="220">
        <f t="shared" si="239"/>
        <v>18485</v>
      </c>
      <c r="AC202" s="221">
        <f t="shared" si="234"/>
        <v>21169</v>
      </c>
      <c r="AE202" s="182"/>
      <c r="AF202" s="183" t="s">
        <v>17</v>
      </c>
      <c r="AG202" s="184" t="s">
        <v>18</v>
      </c>
      <c r="AH202" s="185" t="s">
        <v>17</v>
      </c>
      <c r="AI202" s="186" t="s">
        <v>18</v>
      </c>
      <c r="AJ202" s="183" t="s">
        <v>17</v>
      </c>
      <c r="AK202" s="184" t="s">
        <v>18</v>
      </c>
      <c r="AL202" s="185" t="s">
        <v>17</v>
      </c>
      <c r="AM202" s="186" t="s">
        <v>18</v>
      </c>
      <c r="AN202" s="183" t="s">
        <v>17</v>
      </c>
      <c r="AO202" s="184" t="s">
        <v>18</v>
      </c>
      <c r="AP202" s="185" t="s">
        <v>17</v>
      </c>
      <c r="AQ202" s="183" t="s">
        <v>18</v>
      </c>
      <c r="AR202" s="187" t="s">
        <v>17</v>
      </c>
      <c r="AS202" s="188" t="s">
        <v>18</v>
      </c>
      <c r="AT202" s="183" t="s">
        <v>17</v>
      </c>
      <c r="AU202" s="184" t="s">
        <v>18</v>
      </c>
      <c r="AV202" s="185" t="s">
        <v>17</v>
      </c>
      <c r="AW202" s="186" t="s">
        <v>18</v>
      </c>
      <c r="AX202" s="183" t="s">
        <v>17</v>
      </c>
      <c r="AY202" s="184" t="s">
        <v>18</v>
      </c>
      <c r="AZ202" s="185" t="s">
        <v>17</v>
      </c>
      <c r="BA202" s="186" t="s">
        <v>18</v>
      </c>
      <c r="BB202" s="183" t="s">
        <v>17</v>
      </c>
      <c r="BC202" s="184" t="s">
        <v>18</v>
      </c>
      <c r="BD202" s="185" t="s">
        <v>17</v>
      </c>
      <c r="BE202" s="183" t="s">
        <v>18</v>
      </c>
      <c r="BF202" s="189" t="s">
        <v>17</v>
      </c>
      <c r="BG202" s="190" t="s">
        <v>18</v>
      </c>
      <c r="BI202" s="212" t="s">
        <v>28</v>
      </c>
      <c r="BJ202" s="204">
        <f t="shared" ref="BJ202:CK202" si="243">B202/B219</f>
        <v>6.9011151891586672E-2</v>
      </c>
      <c r="BK202" s="205">
        <f t="shared" si="243"/>
        <v>3.2158177324507826E-2</v>
      </c>
      <c r="BL202" s="206">
        <f t="shared" si="243"/>
        <v>6.5215661308292219E-2</v>
      </c>
      <c r="BM202" s="207">
        <f t="shared" si="243"/>
        <v>5.0983113578533426E-2</v>
      </c>
      <c r="BN202" s="204">
        <f t="shared" si="243"/>
        <v>7.67581475128645E-2</v>
      </c>
      <c r="BO202" s="205">
        <f t="shared" si="243"/>
        <v>7.2800569124970363E-2</v>
      </c>
      <c r="BP202" s="206">
        <f t="shared" si="243"/>
        <v>6.0552798456024265E-2</v>
      </c>
      <c r="BQ202" s="207">
        <f t="shared" si="243"/>
        <v>5.4010142287430458E-2</v>
      </c>
      <c r="BR202" s="204">
        <f t="shared" si="243"/>
        <v>5.0206817857652263E-2</v>
      </c>
      <c r="BS202" s="205">
        <f t="shared" si="243"/>
        <v>0.11545421643141512</v>
      </c>
      <c r="BT202" s="206">
        <f t="shared" si="243"/>
        <v>3.8640235403438132E-2</v>
      </c>
      <c r="BU202" s="204">
        <f t="shared" si="243"/>
        <v>9.3253968253968256E-2</v>
      </c>
      <c r="BV202" s="208">
        <f t="shared" si="243"/>
        <v>5.3964557330519268E-2</v>
      </c>
      <c r="BW202" s="209">
        <f t="shared" si="243"/>
        <v>8.3481685278092466E-2</v>
      </c>
      <c r="BX202" s="204">
        <f t="shared" si="243"/>
        <v>5.1156271899089001E-2</v>
      </c>
      <c r="BY202" s="205">
        <f t="shared" si="243"/>
        <v>6.0148607975921746E-2</v>
      </c>
      <c r="BZ202" s="206">
        <f t="shared" si="243"/>
        <v>6.3463900641463081E-2</v>
      </c>
      <c r="CA202" s="207">
        <f t="shared" si="243"/>
        <v>6.2479145812479146E-2</v>
      </c>
      <c r="CB202" s="204">
        <f t="shared" si="243"/>
        <v>3.6823183353306463E-2</v>
      </c>
      <c r="CC202" s="205">
        <f t="shared" si="243"/>
        <v>7.3522383304126179E-2</v>
      </c>
      <c r="CD202" s="206">
        <f t="shared" si="243"/>
        <v>3.4521373132023012E-2</v>
      </c>
      <c r="CE202" s="207">
        <f t="shared" si="243"/>
        <v>8.4500604042184999E-2</v>
      </c>
      <c r="CF202" s="204">
        <f t="shared" si="243"/>
        <v>4.04924125116135E-2</v>
      </c>
      <c r="CG202" s="205">
        <f t="shared" si="243"/>
        <v>7.4143339768339769E-2</v>
      </c>
      <c r="CH202" s="206">
        <f t="shared" si="243"/>
        <v>5.7055301661529743E-2</v>
      </c>
      <c r="CI202" s="204">
        <f t="shared" si="243"/>
        <v>4.9164854105962982E-2</v>
      </c>
      <c r="CJ202" s="210">
        <f t="shared" si="243"/>
        <v>5.6239256430929307E-2</v>
      </c>
      <c r="CK202" s="211">
        <f t="shared" si="243"/>
        <v>6.4510132561328662E-2</v>
      </c>
    </row>
    <row r="203" spans="1:89" ht="13.5" thickTop="1" x14ac:dyDescent="0.2">
      <c r="A203" s="202" t="s">
        <v>29</v>
      </c>
      <c r="B203" s="235">
        <v>3807</v>
      </c>
      <c r="C203" s="223">
        <v>1432</v>
      </c>
      <c r="D203" s="224">
        <v>1628</v>
      </c>
      <c r="E203" s="225">
        <v>895</v>
      </c>
      <c r="F203" s="222">
        <v>1068</v>
      </c>
      <c r="G203" s="226">
        <v>463</v>
      </c>
      <c r="H203" s="224">
        <v>1943</v>
      </c>
      <c r="I203" s="225">
        <v>1915</v>
      </c>
      <c r="J203" s="222">
        <v>411</v>
      </c>
      <c r="K203" s="226">
        <v>674</v>
      </c>
      <c r="L203" s="224">
        <v>540</v>
      </c>
      <c r="M203" s="222">
        <v>1591</v>
      </c>
      <c r="N203" s="227">
        <v>1368</v>
      </c>
      <c r="O203" s="236">
        <v>2373</v>
      </c>
      <c r="P203" s="222">
        <v>909</v>
      </c>
      <c r="Q203" s="226">
        <v>1114</v>
      </c>
      <c r="R203" s="224">
        <v>1305</v>
      </c>
      <c r="S203" s="225">
        <v>1244</v>
      </c>
      <c r="T203" s="222">
        <v>413</v>
      </c>
      <c r="U203" s="226">
        <v>686</v>
      </c>
      <c r="V203" s="224">
        <v>901</v>
      </c>
      <c r="W203" s="237">
        <v>2311</v>
      </c>
      <c r="X203" s="222">
        <v>1049</v>
      </c>
      <c r="Y203" s="226">
        <v>900</v>
      </c>
      <c r="Z203" s="224">
        <v>2795</v>
      </c>
      <c r="AA203" s="222">
        <v>2153</v>
      </c>
      <c r="AB203" s="220">
        <f t="shared" si="239"/>
        <v>18137</v>
      </c>
      <c r="AC203" s="221">
        <f t="shared" si="234"/>
        <v>17751</v>
      </c>
      <c r="AE203" s="202" t="str">
        <f>$AE$17</f>
        <v>17:00 - 17:59</v>
      </c>
      <c r="AF203" s="193">
        <f t="shared" ref="AF203:AO205" si="244">SUMIF($A$9:$A$32,$AE203,B$195:B$218)</f>
        <v>2401</v>
      </c>
      <c r="AG203" s="194">
        <f t="shared" si="244"/>
        <v>4062</v>
      </c>
      <c r="AH203" s="195">
        <f t="shared" si="244"/>
        <v>1902</v>
      </c>
      <c r="AI203" s="196">
        <f t="shared" si="244"/>
        <v>2080</v>
      </c>
      <c r="AJ203" s="193">
        <f t="shared" si="244"/>
        <v>1178</v>
      </c>
      <c r="AK203" s="197">
        <f t="shared" si="244"/>
        <v>642</v>
      </c>
      <c r="AL203" s="195">
        <f t="shared" si="244"/>
        <v>2253</v>
      </c>
      <c r="AM203" s="196">
        <f t="shared" si="244"/>
        <v>4229</v>
      </c>
      <c r="AN203" s="193">
        <f t="shared" si="244"/>
        <v>816</v>
      </c>
      <c r="AO203" s="197">
        <f t="shared" si="244"/>
        <v>327</v>
      </c>
      <c r="AP203" s="195">
        <f t="shared" ref="AP203:AY205" si="245">SUMIF($A$9:$A$32,$AE203,L$195:L$218)</f>
        <v>1625</v>
      </c>
      <c r="AQ203" s="193">
        <f t="shared" si="245"/>
        <v>1068</v>
      </c>
      <c r="AR203" s="198">
        <f t="shared" si="245"/>
        <v>2437</v>
      </c>
      <c r="AS203" s="199">
        <f t="shared" si="245"/>
        <v>2246</v>
      </c>
      <c r="AT203" s="193">
        <f t="shared" si="245"/>
        <v>1318</v>
      </c>
      <c r="AU203" s="197">
        <f t="shared" si="245"/>
        <v>1335</v>
      </c>
      <c r="AV203" s="195">
        <f t="shared" si="245"/>
        <v>1392</v>
      </c>
      <c r="AW203" s="196">
        <f t="shared" si="245"/>
        <v>1842</v>
      </c>
      <c r="AX203" s="193">
        <f t="shared" si="245"/>
        <v>849</v>
      </c>
      <c r="AY203" s="197">
        <f t="shared" si="245"/>
        <v>490</v>
      </c>
      <c r="AZ203" s="195">
        <f t="shared" ref="AZ203:BE205" si="246">SUMIF($A$9:$A$32,$AE203,V$195:V$218)</f>
        <v>2128</v>
      </c>
      <c r="BA203" s="196">
        <f t="shared" si="246"/>
        <v>1479</v>
      </c>
      <c r="BB203" s="193">
        <f t="shared" si="246"/>
        <v>2707</v>
      </c>
      <c r="BC203" s="197">
        <f t="shared" si="246"/>
        <v>676</v>
      </c>
      <c r="BD203" s="195">
        <f t="shared" si="246"/>
        <v>4209</v>
      </c>
      <c r="BE203" s="193">
        <f t="shared" si="246"/>
        <v>3909</v>
      </c>
      <c r="BF203" s="200">
        <f>AF203+AH203+AJ203+AL203+AN203+AP203+AR203+AT203+AV203+AX203+AZ203+BB203+BD203</f>
        <v>25215</v>
      </c>
      <c r="BG203" s="201">
        <f>AG203+AI203+AK203+AM203+AO203+AQ203+AS203+AU203+AW203+AY203+BA203+BC203+BE203</f>
        <v>24385</v>
      </c>
      <c r="BI203" s="202" t="s">
        <v>29</v>
      </c>
      <c r="BJ203" s="204">
        <f t="shared" ref="BJ203:CK203" si="247">B203/B219</f>
        <v>6.7176030491247887E-2</v>
      </c>
      <c r="BK203" s="205">
        <f t="shared" si="247"/>
        <v>4.0680662481179512E-2</v>
      </c>
      <c r="BL203" s="206">
        <f t="shared" si="247"/>
        <v>6.4777972306223147E-2</v>
      </c>
      <c r="BM203" s="207">
        <f t="shared" si="247"/>
        <v>4.1406430719407819E-2</v>
      </c>
      <c r="BN203" s="204">
        <f t="shared" si="247"/>
        <v>7.6329331046312177E-2</v>
      </c>
      <c r="BO203" s="205">
        <f t="shared" si="247"/>
        <v>5.4896846099122598E-2</v>
      </c>
      <c r="BP203" s="206">
        <f t="shared" si="247"/>
        <v>6.6963054866280666E-2</v>
      </c>
      <c r="BQ203" s="207">
        <f t="shared" si="247"/>
        <v>4.7141942789621388E-2</v>
      </c>
      <c r="BR203" s="204">
        <f t="shared" si="247"/>
        <v>5.8622165169020114E-2</v>
      </c>
      <c r="BS203" s="205">
        <f t="shared" si="247"/>
        <v>8.1312582941247435E-2</v>
      </c>
      <c r="BT203" s="206">
        <f t="shared" si="247"/>
        <v>4.1815084404522224E-2</v>
      </c>
      <c r="BU203" s="204">
        <f t="shared" si="247"/>
        <v>6.8624913733609391E-2</v>
      </c>
      <c r="BV203" s="208">
        <f t="shared" si="247"/>
        <v>4.9779847894909211E-2</v>
      </c>
      <c r="BW203" s="209">
        <f t="shared" si="247"/>
        <v>6.4007120893348438E-2</v>
      </c>
      <c r="BX203" s="204">
        <f t="shared" si="247"/>
        <v>5.3083391730903998E-2</v>
      </c>
      <c r="BY203" s="205">
        <f t="shared" si="247"/>
        <v>5.2389014296463504E-2</v>
      </c>
      <c r="BZ203" s="206">
        <f t="shared" si="247"/>
        <v>5.9369455438788042E-2</v>
      </c>
      <c r="CA203" s="207">
        <f t="shared" si="247"/>
        <v>5.1885218551885222E-2</v>
      </c>
      <c r="CB203" s="204">
        <f t="shared" si="247"/>
        <v>4.4994008061880378E-2</v>
      </c>
      <c r="CC203" s="205">
        <f t="shared" si="247"/>
        <v>5.4643938187032025E-2</v>
      </c>
      <c r="CD203" s="206">
        <f t="shared" si="247"/>
        <v>3.4791674711356531E-2</v>
      </c>
      <c r="CE203" s="207">
        <f t="shared" si="247"/>
        <v>7.5456296731642017E-2</v>
      </c>
      <c r="CF203" s="204">
        <f t="shared" si="247"/>
        <v>4.0608547537937439E-2</v>
      </c>
      <c r="CG203" s="205">
        <f t="shared" si="247"/>
        <v>5.4295366795366798E-2</v>
      </c>
      <c r="CH203" s="206">
        <f t="shared" si="247"/>
        <v>4.9509335033832855E-2</v>
      </c>
      <c r="CI203" s="204">
        <f t="shared" si="247"/>
        <v>4.4178602207904136E-2</v>
      </c>
      <c r="CJ203" s="210">
        <f t="shared" si="247"/>
        <v>5.5180491960387608E-2</v>
      </c>
      <c r="CK203" s="211">
        <f t="shared" si="247"/>
        <v>5.4094164254152068E-2</v>
      </c>
    </row>
    <row r="204" spans="1:89" x14ac:dyDescent="0.2">
      <c r="A204" s="212" t="s">
        <v>31</v>
      </c>
      <c r="B204" s="238">
        <v>3501</v>
      </c>
      <c r="C204" s="214">
        <v>1331</v>
      </c>
      <c r="D204" s="215">
        <v>1526</v>
      </c>
      <c r="E204" s="216">
        <v>843</v>
      </c>
      <c r="F204" s="213">
        <v>965</v>
      </c>
      <c r="G204" s="217">
        <v>361</v>
      </c>
      <c r="H204" s="215">
        <v>2075</v>
      </c>
      <c r="I204" s="216">
        <v>1912</v>
      </c>
      <c r="J204" s="213">
        <v>366</v>
      </c>
      <c r="K204" s="214">
        <v>470</v>
      </c>
      <c r="L204" s="215">
        <v>617</v>
      </c>
      <c r="M204" s="213">
        <v>1665</v>
      </c>
      <c r="N204" s="218">
        <v>1514</v>
      </c>
      <c r="O204" s="239">
        <v>2222</v>
      </c>
      <c r="P204" s="213">
        <v>872</v>
      </c>
      <c r="Q204" s="214">
        <v>1128</v>
      </c>
      <c r="R204" s="215">
        <v>1259</v>
      </c>
      <c r="S204" s="216">
        <v>1392</v>
      </c>
      <c r="T204" s="224">
        <v>437</v>
      </c>
      <c r="U204" s="213">
        <v>767</v>
      </c>
      <c r="V204" s="215">
        <v>1039</v>
      </c>
      <c r="W204" s="240">
        <v>2295</v>
      </c>
      <c r="X204" s="213">
        <v>1108</v>
      </c>
      <c r="Y204" s="217">
        <v>854</v>
      </c>
      <c r="Z204" s="215">
        <v>3304</v>
      </c>
      <c r="AA204" s="213">
        <v>3258</v>
      </c>
      <c r="AB204" s="220">
        <f t="shared" si="239"/>
        <v>18583</v>
      </c>
      <c r="AC204" s="221">
        <f t="shared" si="234"/>
        <v>18498</v>
      </c>
      <c r="AE204" s="212" t="str">
        <f>$AE$18</f>
        <v>18:00 - 18:59</v>
      </c>
      <c r="AF204" s="193">
        <f t="shared" si="244"/>
        <v>2655</v>
      </c>
      <c r="AG204" s="214">
        <f t="shared" si="244"/>
        <v>2623</v>
      </c>
      <c r="AH204" s="215">
        <f t="shared" si="244"/>
        <v>1487</v>
      </c>
      <c r="AI204" s="216">
        <f t="shared" si="244"/>
        <v>1398</v>
      </c>
      <c r="AJ204" s="213">
        <f t="shared" si="244"/>
        <v>934</v>
      </c>
      <c r="AK204" s="217">
        <f t="shared" si="244"/>
        <v>521</v>
      </c>
      <c r="AL204" s="215">
        <f t="shared" si="244"/>
        <v>2222</v>
      </c>
      <c r="AM204" s="216">
        <f t="shared" si="244"/>
        <v>3189</v>
      </c>
      <c r="AN204" s="213">
        <f t="shared" si="244"/>
        <v>674</v>
      </c>
      <c r="AO204" s="217">
        <f t="shared" si="244"/>
        <v>233</v>
      </c>
      <c r="AP204" s="215">
        <f t="shared" si="245"/>
        <v>1717</v>
      </c>
      <c r="AQ204" s="213">
        <f t="shared" si="245"/>
        <v>852</v>
      </c>
      <c r="AR204" s="218">
        <f t="shared" si="245"/>
        <v>2262</v>
      </c>
      <c r="AS204" s="219">
        <f t="shared" si="245"/>
        <v>1972</v>
      </c>
      <c r="AT204" s="213">
        <f t="shared" si="245"/>
        <v>1313</v>
      </c>
      <c r="AU204" s="217">
        <f t="shared" si="245"/>
        <v>1407</v>
      </c>
      <c r="AV204" s="215">
        <f t="shared" si="245"/>
        <v>1420</v>
      </c>
      <c r="AW204" s="216">
        <f t="shared" si="245"/>
        <v>1794</v>
      </c>
      <c r="AX204" s="213">
        <f t="shared" si="245"/>
        <v>1029</v>
      </c>
      <c r="AY204" s="217">
        <f t="shared" si="245"/>
        <v>361</v>
      </c>
      <c r="AZ204" s="215">
        <f t="shared" si="246"/>
        <v>2861</v>
      </c>
      <c r="BA204" s="216">
        <f t="shared" si="246"/>
        <v>1446</v>
      </c>
      <c r="BB204" s="213">
        <f t="shared" si="246"/>
        <v>2593</v>
      </c>
      <c r="BC204" s="217">
        <f t="shared" si="246"/>
        <v>783</v>
      </c>
      <c r="BD204" s="215">
        <f t="shared" si="246"/>
        <v>3461</v>
      </c>
      <c r="BE204" s="213">
        <f t="shared" si="246"/>
        <v>4102</v>
      </c>
      <c r="BF204" s="220">
        <f>SUM(AF204,AH204,AJ204,AL204,AN204,AP204,AR204,AT204,AV204,AX204,AZ204,BB204,BD204)</f>
        <v>24628</v>
      </c>
      <c r="BG204" s="221">
        <f>SUM(AG204,AI204,AK204,AM204,AO204,AQ204,AS204,AU204,AW204,AY204,BA204,BC204,BE204)</f>
        <v>20681</v>
      </c>
      <c r="BI204" s="212" t="s">
        <v>31</v>
      </c>
      <c r="BJ204" s="204">
        <f t="shared" ref="BJ204:CK204" si="248">B204/B219</f>
        <v>6.1776538678712592E-2</v>
      </c>
      <c r="BK204" s="205">
        <f t="shared" si="248"/>
        <v>3.7811425811766712E-2</v>
      </c>
      <c r="BL204" s="206">
        <f t="shared" si="248"/>
        <v>6.0719401559764442E-2</v>
      </c>
      <c r="BM204" s="207">
        <f t="shared" si="248"/>
        <v>3.900069396252602E-2</v>
      </c>
      <c r="BN204" s="204">
        <f t="shared" si="248"/>
        <v>6.8967981703830755E-2</v>
      </c>
      <c r="BO204" s="205">
        <f t="shared" si="248"/>
        <v>4.2802940479013514E-2</v>
      </c>
      <c r="BP204" s="206">
        <f t="shared" si="248"/>
        <v>7.1512269092914249E-2</v>
      </c>
      <c r="BQ204" s="207">
        <f t="shared" si="248"/>
        <v>4.7068091182118063E-2</v>
      </c>
      <c r="BR204" s="204">
        <f t="shared" si="248"/>
        <v>5.2203679931536157E-2</v>
      </c>
      <c r="BS204" s="205">
        <f t="shared" si="248"/>
        <v>5.6701652792858007E-2</v>
      </c>
      <c r="BT204" s="206">
        <f t="shared" si="248"/>
        <v>4.7777605699241131E-2</v>
      </c>
      <c r="BU204" s="204">
        <f t="shared" si="248"/>
        <v>7.1816770186335407E-2</v>
      </c>
      <c r="BV204" s="208">
        <f t="shared" si="248"/>
        <v>5.5092609439248937E-2</v>
      </c>
      <c r="BW204" s="209">
        <f t="shared" si="248"/>
        <v>5.9934185682688677E-2</v>
      </c>
      <c r="BX204" s="204">
        <f t="shared" si="248"/>
        <v>5.0922681616444754E-2</v>
      </c>
      <c r="BY204" s="205">
        <f t="shared" si="248"/>
        <v>5.3047404063205419E-2</v>
      </c>
      <c r="BZ204" s="206">
        <f t="shared" si="248"/>
        <v>5.7276739001865244E-2</v>
      </c>
      <c r="CA204" s="207">
        <f t="shared" si="248"/>
        <v>5.8058058058058061E-2</v>
      </c>
      <c r="CB204" s="204">
        <f t="shared" si="248"/>
        <v>4.7608671968624033E-2</v>
      </c>
      <c r="CC204" s="205">
        <f t="shared" si="248"/>
        <v>6.1096064999203441E-2</v>
      </c>
      <c r="CD204" s="206">
        <f t="shared" si="248"/>
        <v>4.0120477275360084E-2</v>
      </c>
      <c r="CE204" s="207">
        <f t="shared" si="248"/>
        <v>7.4933881868939164E-2</v>
      </c>
      <c r="CF204" s="204">
        <f t="shared" si="248"/>
        <v>4.2892536388974917E-2</v>
      </c>
      <c r="CG204" s="205">
        <f t="shared" si="248"/>
        <v>5.1520270270270271E-2</v>
      </c>
      <c r="CH204" s="206">
        <f t="shared" si="248"/>
        <v>5.85255252063627E-2</v>
      </c>
      <c r="CI204" s="204">
        <f t="shared" si="248"/>
        <v>6.6852710633233475E-2</v>
      </c>
      <c r="CJ204" s="210">
        <f t="shared" si="248"/>
        <v>5.6537414241599096E-2</v>
      </c>
      <c r="CK204" s="211">
        <f t="shared" si="248"/>
        <v>5.6370562242876732E-2</v>
      </c>
    </row>
    <row r="205" spans="1:89" ht="13.5" thickBot="1" x14ac:dyDescent="0.25">
      <c r="A205" s="202" t="s">
        <v>33</v>
      </c>
      <c r="B205" s="235">
        <v>2843</v>
      </c>
      <c r="C205" s="223">
        <v>1406</v>
      </c>
      <c r="D205" s="224">
        <v>1341</v>
      </c>
      <c r="E205" s="225">
        <v>892</v>
      </c>
      <c r="F205" s="222">
        <v>696</v>
      </c>
      <c r="G205" s="226">
        <v>515</v>
      </c>
      <c r="H205" s="224">
        <v>1466</v>
      </c>
      <c r="I205" s="225">
        <v>2306</v>
      </c>
      <c r="J205" s="222">
        <v>371</v>
      </c>
      <c r="K205" s="223">
        <v>474</v>
      </c>
      <c r="L205" s="224">
        <v>601</v>
      </c>
      <c r="M205" s="222">
        <v>1278</v>
      </c>
      <c r="N205" s="227">
        <v>1413</v>
      </c>
      <c r="O205" s="236">
        <v>1954</v>
      </c>
      <c r="P205" s="222">
        <v>827</v>
      </c>
      <c r="Q205" s="223">
        <v>990</v>
      </c>
      <c r="R205" s="224">
        <v>1220</v>
      </c>
      <c r="S205" s="225">
        <v>1166</v>
      </c>
      <c r="T205" s="222">
        <v>511</v>
      </c>
      <c r="U205" s="226">
        <v>630</v>
      </c>
      <c r="V205" s="224">
        <v>1132</v>
      </c>
      <c r="W205" s="237">
        <v>1627</v>
      </c>
      <c r="X205" s="222">
        <v>1116</v>
      </c>
      <c r="Y205" s="226">
        <v>782</v>
      </c>
      <c r="Z205" s="224">
        <v>3115</v>
      </c>
      <c r="AA205" s="222">
        <v>2714</v>
      </c>
      <c r="AB205" s="220">
        <f t="shared" si="239"/>
        <v>16652</v>
      </c>
      <c r="AC205" s="221">
        <f t="shared" si="234"/>
        <v>16734</v>
      </c>
      <c r="AE205" s="202" t="str">
        <f>$AE$19</f>
        <v>19:00 - 19:59</v>
      </c>
      <c r="AF205" s="193">
        <f t="shared" si="244"/>
        <v>2643</v>
      </c>
      <c r="AG205" s="223">
        <f t="shared" si="244"/>
        <v>4814</v>
      </c>
      <c r="AH205" s="224">
        <f t="shared" si="244"/>
        <v>1416</v>
      </c>
      <c r="AI205" s="225">
        <f t="shared" si="244"/>
        <v>1631</v>
      </c>
      <c r="AJ205" s="222">
        <f t="shared" si="244"/>
        <v>641</v>
      </c>
      <c r="AK205" s="226">
        <f t="shared" si="244"/>
        <v>463</v>
      </c>
      <c r="AL205" s="224">
        <f t="shared" si="244"/>
        <v>1912</v>
      </c>
      <c r="AM205" s="225">
        <f t="shared" si="244"/>
        <v>3217</v>
      </c>
      <c r="AN205" s="222">
        <f t="shared" si="244"/>
        <v>471</v>
      </c>
      <c r="AO205" s="226">
        <f t="shared" si="244"/>
        <v>204</v>
      </c>
      <c r="AP205" s="224">
        <f t="shared" si="245"/>
        <v>1163</v>
      </c>
      <c r="AQ205" s="222">
        <f t="shared" si="245"/>
        <v>787</v>
      </c>
      <c r="AR205" s="227">
        <f t="shared" si="245"/>
        <v>1812</v>
      </c>
      <c r="AS205" s="228">
        <f t="shared" si="245"/>
        <v>1829</v>
      </c>
      <c r="AT205" s="222">
        <f t="shared" si="245"/>
        <v>920</v>
      </c>
      <c r="AU205" s="226">
        <f t="shared" si="245"/>
        <v>1406</v>
      </c>
      <c r="AV205" s="224">
        <f t="shared" si="245"/>
        <v>993</v>
      </c>
      <c r="AW205" s="225">
        <f t="shared" si="245"/>
        <v>1731</v>
      </c>
      <c r="AX205" s="222">
        <f t="shared" si="245"/>
        <v>540</v>
      </c>
      <c r="AY205" s="226">
        <f t="shared" si="245"/>
        <v>453</v>
      </c>
      <c r="AZ205" s="224">
        <f t="shared" si="246"/>
        <v>1374</v>
      </c>
      <c r="BA205" s="225">
        <f t="shared" si="246"/>
        <v>1178</v>
      </c>
      <c r="BB205" s="222">
        <f t="shared" si="246"/>
        <v>2193</v>
      </c>
      <c r="BC205" s="226">
        <f t="shared" si="246"/>
        <v>797</v>
      </c>
      <c r="BD205" s="224">
        <f t="shared" si="246"/>
        <v>3262</v>
      </c>
      <c r="BE205" s="222">
        <f t="shared" si="246"/>
        <v>4372</v>
      </c>
      <c r="BF205" s="220">
        <f>SUM(AF205,AH205,AJ205,AL205,AN205,AP205,AR205,AT205,AV205,AX205,AZ205,BB205,BD205)</f>
        <v>19340</v>
      </c>
      <c r="BG205" s="221">
        <f>SUM(AG205,AI205,AK205,AM205,AO205,AQ205,AS205,AU205,AW205,AY205,BA205,BC205,BE205)</f>
        <v>22882</v>
      </c>
      <c r="BI205" s="202" t="s">
        <v>33</v>
      </c>
      <c r="BJ205" s="204">
        <f t="shared" ref="BJ205:CK205" si="249">B205/B219</f>
        <v>5.0165866741953696E-2</v>
      </c>
      <c r="BK205" s="205">
        <f t="shared" si="249"/>
        <v>3.994204710093463E-2</v>
      </c>
      <c r="BL205" s="206">
        <f t="shared" si="249"/>
        <v>5.3358268343148177E-2</v>
      </c>
      <c r="BM205" s="207">
        <f t="shared" si="249"/>
        <v>4.1267638214203102E-2</v>
      </c>
      <c r="BN205" s="204">
        <f t="shared" si="249"/>
        <v>4.974271012006861E-2</v>
      </c>
      <c r="BO205" s="205">
        <f t="shared" si="249"/>
        <v>6.1062366611335073E-2</v>
      </c>
      <c r="BP205" s="206">
        <f t="shared" si="249"/>
        <v>5.0523848910945683E-2</v>
      </c>
      <c r="BQ205" s="207">
        <f t="shared" si="249"/>
        <v>5.6767268967554525E-2</v>
      </c>
      <c r="BR205" s="204">
        <f t="shared" si="249"/>
        <v>5.2916844957923266E-2</v>
      </c>
      <c r="BS205" s="205">
        <f t="shared" si="249"/>
        <v>5.718422005066956E-2</v>
      </c>
      <c r="BT205" s="206">
        <f t="shared" si="249"/>
        <v>4.6538640235403439E-2</v>
      </c>
      <c r="BU205" s="204">
        <f t="shared" si="249"/>
        <v>5.5124223602484472E-2</v>
      </c>
      <c r="BV205" s="208">
        <f t="shared" si="249"/>
        <v>5.1417342891452278E-2</v>
      </c>
      <c r="BW205" s="209">
        <f t="shared" si="249"/>
        <v>5.270540001078923E-2</v>
      </c>
      <c r="BX205" s="204">
        <f t="shared" si="249"/>
        <v>4.8294790936697037E-2</v>
      </c>
      <c r="BY205" s="205">
        <f t="shared" si="249"/>
        <v>4.6557562076749437E-2</v>
      </c>
      <c r="BZ205" s="206">
        <f t="shared" si="249"/>
        <v>5.55024794140394E-2</v>
      </c>
      <c r="CA205" s="207">
        <f t="shared" si="249"/>
        <v>4.8631965298631966E-2</v>
      </c>
      <c r="CB205" s="204">
        <f t="shared" si="249"/>
        <v>5.5670552347750299E-2</v>
      </c>
      <c r="CC205" s="205">
        <f t="shared" si="249"/>
        <v>5.0183208539111041E-2</v>
      </c>
      <c r="CD205" s="206">
        <f t="shared" si="249"/>
        <v>4.3711626829362471E-2</v>
      </c>
      <c r="CE205" s="207">
        <f t="shared" si="249"/>
        <v>5.3123061351095437E-2</v>
      </c>
      <c r="CF205" s="204">
        <f t="shared" si="249"/>
        <v>4.3202229792505417E-2</v>
      </c>
      <c r="CG205" s="205">
        <f t="shared" si="249"/>
        <v>4.717664092664093E-2</v>
      </c>
      <c r="CH205" s="206">
        <f t="shared" si="249"/>
        <v>5.5177666772947886E-2</v>
      </c>
      <c r="CI205" s="204">
        <f t="shared" si="249"/>
        <v>5.569007263922518E-2</v>
      </c>
      <c r="CJ205" s="210">
        <f t="shared" si="249"/>
        <v>5.066248840074844E-2</v>
      </c>
      <c r="CK205" s="211">
        <f t="shared" si="249"/>
        <v>5.0994971811671494E-2</v>
      </c>
    </row>
    <row r="206" spans="1:89" ht="14.25" thickTop="1" thickBot="1" x14ac:dyDescent="0.25">
      <c r="A206" s="212" t="s">
        <v>35</v>
      </c>
      <c r="B206" s="238">
        <v>2493</v>
      </c>
      <c r="C206" s="214">
        <v>1440</v>
      </c>
      <c r="D206" s="215">
        <v>1229</v>
      </c>
      <c r="E206" s="216">
        <v>1055</v>
      </c>
      <c r="F206" s="213">
        <v>641</v>
      </c>
      <c r="G206" s="217">
        <v>482</v>
      </c>
      <c r="H206" s="215">
        <v>2034</v>
      </c>
      <c r="I206" s="216">
        <v>2191</v>
      </c>
      <c r="J206" s="213">
        <v>429</v>
      </c>
      <c r="K206" s="214">
        <v>414</v>
      </c>
      <c r="L206" s="215">
        <v>740</v>
      </c>
      <c r="M206" s="213">
        <v>1249</v>
      </c>
      <c r="N206" s="218">
        <v>1586</v>
      </c>
      <c r="O206" s="239">
        <v>2256</v>
      </c>
      <c r="P206" s="213">
        <v>957</v>
      </c>
      <c r="Q206" s="214">
        <v>1217</v>
      </c>
      <c r="R206" s="215">
        <v>1211</v>
      </c>
      <c r="S206" s="216">
        <v>1579</v>
      </c>
      <c r="T206" s="213">
        <v>562</v>
      </c>
      <c r="U206" s="217">
        <v>722</v>
      </c>
      <c r="V206" s="215">
        <v>1473</v>
      </c>
      <c r="W206" s="240">
        <v>2096</v>
      </c>
      <c r="X206" s="213">
        <v>1249</v>
      </c>
      <c r="Y206" s="217">
        <v>897</v>
      </c>
      <c r="Z206" s="215">
        <v>3138</v>
      </c>
      <c r="AA206" s="213">
        <v>2960</v>
      </c>
      <c r="AB206" s="220">
        <f t="shared" si="239"/>
        <v>17742</v>
      </c>
      <c r="AC206" s="221">
        <f t="shared" si="234"/>
        <v>18558</v>
      </c>
      <c r="AE206" s="229" t="s">
        <v>26</v>
      </c>
      <c r="AF206" s="230">
        <f t="shared" ref="AF206:BG206" si="250">SUM(AF203:AF205)</f>
        <v>7699</v>
      </c>
      <c r="AG206" s="231">
        <f t="shared" si="250"/>
        <v>11499</v>
      </c>
      <c r="AH206" s="230">
        <f t="shared" si="250"/>
        <v>4805</v>
      </c>
      <c r="AI206" s="231">
        <f t="shared" si="250"/>
        <v>5109</v>
      </c>
      <c r="AJ206" s="230">
        <f t="shared" si="250"/>
        <v>2753</v>
      </c>
      <c r="AK206" s="231">
        <f t="shared" si="250"/>
        <v>1626</v>
      </c>
      <c r="AL206" s="230">
        <f t="shared" si="250"/>
        <v>6387</v>
      </c>
      <c r="AM206" s="231">
        <f t="shared" si="250"/>
        <v>10635</v>
      </c>
      <c r="AN206" s="230">
        <f t="shared" si="250"/>
        <v>1961</v>
      </c>
      <c r="AO206" s="231">
        <f t="shared" si="250"/>
        <v>764</v>
      </c>
      <c r="AP206" s="230">
        <f t="shared" si="250"/>
        <v>4505</v>
      </c>
      <c r="AQ206" s="231">
        <f t="shared" si="250"/>
        <v>2707</v>
      </c>
      <c r="AR206" s="230">
        <f t="shared" si="250"/>
        <v>6511</v>
      </c>
      <c r="AS206" s="231">
        <f t="shared" si="250"/>
        <v>6047</v>
      </c>
      <c r="AT206" s="230">
        <f t="shared" si="250"/>
        <v>3551</v>
      </c>
      <c r="AU206" s="231">
        <f t="shared" si="250"/>
        <v>4148</v>
      </c>
      <c r="AV206" s="230">
        <f t="shared" si="250"/>
        <v>3805</v>
      </c>
      <c r="AW206" s="231">
        <f t="shared" si="250"/>
        <v>5367</v>
      </c>
      <c r="AX206" s="230">
        <f t="shared" si="250"/>
        <v>2418</v>
      </c>
      <c r="AY206" s="231">
        <f t="shared" si="250"/>
        <v>1304</v>
      </c>
      <c r="AZ206" s="230">
        <f t="shared" si="250"/>
        <v>6363</v>
      </c>
      <c r="BA206" s="231">
        <f t="shared" si="250"/>
        <v>4103</v>
      </c>
      <c r="BB206" s="230">
        <f t="shared" si="250"/>
        <v>7493</v>
      </c>
      <c r="BC206" s="231">
        <f t="shared" si="250"/>
        <v>2256</v>
      </c>
      <c r="BD206" s="230">
        <f t="shared" si="250"/>
        <v>10932</v>
      </c>
      <c r="BE206" s="231">
        <f t="shared" si="250"/>
        <v>12383</v>
      </c>
      <c r="BF206" s="232">
        <f t="shared" si="250"/>
        <v>69183</v>
      </c>
      <c r="BG206" s="233">
        <f t="shared" si="250"/>
        <v>67948</v>
      </c>
      <c r="BI206" s="212" t="s">
        <v>35</v>
      </c>
      <c r="BJ206" s="204">
        <f t="shared" ref="BJ206:CK206" si="251">B206/B219</f>
        <v>4.3989977413890456E-2</v>
      </c>
      <c r="BK206" s="205">
        <f t="shared" si="251"/>
        <v>4.0907928752024092E-2</v>
      </c>
      <c r="BL206" s="206">
        <f t="shared" si="251"/>
        <v>4.8901798503899412E-2</v>
      </c>
      <c r="BM206" s="207">
        <f t="shared" si="251"/>
        <v>4.8808697663659494E-2</v>
      </c>
      <c r="BN206" s="204">
        <f t="shared" si="251"/>
        <v>4.5811892510005718E-2</v>
      </c>
      <c r="BO206" s="205">
        <f t="shared" si="251"/>
        <v>5.7149632440123312E-2</v>
      </c>
      <c r="BP206" s="206">
        <f t="shared" si="251"/>
        <v>7.0099255583126546E-2</v>
      </c>
      <c r="BQ206" s="207">
        <f t="shared" si="251"/>
        <v>5.3936290679927133E-2</v>
      </c>
      <c r="BR206" s="204">
        <f t="shared" si="251"/>
        <v>6.118955926401369E-2</v>
      </c>
      <c r="BS206" s="205">
        <f t="shared" si="251"/>
        <v>4.9945711183496201E-2</v>
      </c>
      <c r="BT206" s="206">
        <f t="shared" si="251"/>
        <v>5.730215270249342E-2</v>
      </c>
      <c r="BU206" s="204">
        <f t="shared" si="251"/>
        <v>5.3873360938578328E-2</v>
      </c>
      <c r="BV206" s="208">
        <f t="shared" si="251"/>
        <v>5.7712601433717842E-2</v>
      </c>
      <c r="BW206" s="209">
        <f t="shared" si="251"/>
        <v>6.0851270432108757E-2</v>
      </c>
      <c r="BX206" s="204">
        <f t="shared" si="251"/>
        <v>5.58864751226349E-2</v>
      </c>
      <c r="BY206" s="205">
        <f t="shared" si="251"/>
        <v>5.7232881866064712E-2</v>
      </c>
      <c r="BZ206" s="206">
        <f t="shared" si="251"/>
        <v>5.5093034893771896E-2</v>
      </c>
      <c r="CA206" s="207">
        <f t="shared" si="251"/>
        <v>6.5857524190857525E-2</v>
      </c>
      <c r="CB206" s="204">
        <f t="shared" si="251"/>
        <v>6.1226713149580565E-2</v>
      </c>
      <c r="CC206" s="205">
        <f t="shared" si="251"/>
        <v>5.7511550103552654E-2</v>
      </c>
      <c r="CD206" s="206">
        <f t="shared" si="251"/>
        <v>5.6879175194037922E-2</v>
      </c>
      <c r="CE206" s="207">
        <f t="shared" si="251"/>
        <v>6.8436347014072557E-2</v>
      </c>
      <c r="CF206" s="204">
        <f t="shared" si="251"/>
        <v>4.8350882626200062E-2</v>
      </c>
      <c r="CG206" s="205">
        <f t="shared" si="251"/>
        <v>5.4114382239382239E-2</v>
      </c>
      <c r="CH206" s="206">
        <f t="shared" si="251"/>
        <v>5.558507811669678E-2</v>
      </c>
      <c r="CI206" s="204">
        <f t="shared" si="251"/>
        <v>6.0737883202692168E-2</v>
      </c>
      <c r="CJ206" s="210">
        <f t="shared" si="251"/>
        <v>5.3978733437789979E-2</v>
      </c>
      <c r="CK206" s="211">
        <f t="shared" si="251"/>
        <v>5.6553405454822486E-2</v>
      </c>
    </row>
    <row r="207" spans="1:89" ht="13.5" thickTop="1" x14ac:dyDescent="0.2">
      <c r="A207" s="202" t="s">
        <v>36</v>
      </c>
      <c r="B207" s="235">
        <v>2092</v>
      </c>
      <c r="C207" s="223">
        <v>2377</v>
      </c>
      <c r="D207" s="224">
        <v>1066</v>
      </c>
      <c r="E207" s="225">
        <v>1324</v>
      </c>
      <c r="F207" s="222">
        <v>670</v>
      </c>
      <c r="G207" s="226">
        <v>575</v>
      </c>
      <c r="H207" s="224">
        <v>1990</v>
      </c>
      <c r="I207" s="225">
        <v>3048</v>
      </c>
      <c r="J207" s="222">
        <v>436</v>
      </c>
      <c r="K207" s="223">
        <v>367</v>
      </c>
      <c r="L207" s="224">
        <v>888</v>
      </c>
      <c r="M207" s="222">
        <v>961</v>
      </c>
      <c r="N207" s="227">
        <v>1886</v>
      </c>
      <c r="O207" s="236">
        <v>1822</v>
      </c>
      <c r="P207" s="222">
        <v>1019</v>
      </c>
      <c r="Q207" s="223">
        <v>1022</v>
      </c>
      <c r="R207" s="224">
        <v>1268</v>
      </c>
      <c r="S207" s="225">
        <v>1288</v>
      </c>
      <c r="T207" s="222">
        <v>820</v>
      </c>
      <c r="U207" s="226">
        <v>378</v>
      </c>
      <c r="V207" s="224">
        <v>2034</v>
      </c>
      <c r="W207" s="237">
        <v>1206</v>
      </c>
      <c r="X207" s="222">
        <v>1617</v>
      </c>
      <c r="Y207" s="226">
        <v>570</v>
      </c>
      <c r="Z207" s="224">
        <v>3195</v>
      </c>
      <c r="AA207" s="222">
        <v>2814</v>
      </c>
      <c r="AB207" s="220">
        <f t="shared" si="239"/>
        <v>18981</v>
      </c>
      <c r="AC207" s="221">
        <f t="shared" si="234"/>
        <v>17752</v>
      </c>
      <c r="BI207" s="202" t="s">
        <v>36</v>
      </c>
      <c r="BJ207" s="204">
        <f t="shared" ref="BJ207:CK207" si="252">B207/B219</f>
        <v>3.6914172783738E-2</v>
      </c>
      <c r="BK207" s="205">
        <f t="shared" si="252"/>
        <v>6.7526490724695326E-2</v>
      </c>
      <c r="BL207" s="206">
        <f t="shared" si="252"/>
        <v>4.2416043291421297E-2</v>
      </c>
      <c r="BM207" s="207">
        <f t="shared" si="252"/>
        <v>6.1253758963682625E-2</v>
      </c>
      <c r="BN207" s="204">
        <f t="shared" si="252"/>
        <v>4.7884505431675245E-2</v>
      </c>
      <c r="BO207" s="205">
        <f t="shared" si="252"/>
        <v>6.8176428740811007E-2</v>
      </c>
      <c r="BP207" s="206">
        <f t="shared" si="252"/>
        <v>6.8582850840915352E-2</v>
      </c>
      <c r="BQ207" s="207">
        <f t="shared" si="252"/>
        <v>7.5033233223376489E-2</v>
      </c>
      <c r="BR207" s="204">
        <f t="shared" si="252"/>
        <v>6.2187990300955641E-2</v>
      </c>
      <c r="BS207" s="205">
        <f t="shared" si="252"/>
        <v>4.42755459042104E-2</v>
      </c>
      <c r="BT207" s="206">
        <f t="shared" si="252"/>
        <v>6.8762583242992101E-2</v>
      </c>
      <c r="BU207" s="204">
        <f t="shared" si="252"/>
        <v>4.1451000690131128E-2</v>
      </c>
      <c r="BV207" s="208">
        <f t="shared" si="252"/>
        <v>6.8629234744004952E-2</v>
      </c>
      <c r="BW207" s="209">
        <f t="shared" si="252"/>
        <v>4.9144953336570103E-2</v>
      </c>
      <c r="BX207" s="204">
        <f t="shared" si="252"/>
        <v>5.9507124503620647E-2</v>
      </c>
      <c r="BY207" s="205">
        <f t="shared" si="252"/>
        <v>4.8062452972159518E-2</v>
      </c>
      <c r="BZ207" s="206">
        <f t="shared" si="252"/>
        <v>5.7686183522132749E-2</v>
      </c>
      <c r="CA207" s="207">
        <f t="shared" si="252"/>
        <v>5.3720387053720384E-2</v>
      </c>
      <c r="CB207" s="204">
        <f t="shared" si="252"/>
        <v>8.9334350147074845E-2</v>
      </c>
      <c r="CC207" s="205">
        <f t="shared" si="252"/>
        <v>3.0109925123466625E-2</v>
      </c>
      <c r="CD207" s="206">
        <f t="shared" si="252"/>
        <v>7.8541916052052366E-2</v>
      </c>
      <c r="CE207" s="207">
        <f t="shared" si="252"/>
        <v>3.937702027622686E-2</v>
      </c>
      <c r="CF207" s="204">
        <f t="shared" si="252"/>
        <v>6.2596779188603277E-2</v>
      </c>
      <c r="CG207" s="205">
        <f t="shared" si="252"/>
        <v>3.4387065637065638E-2</v>
      </c>
      <c r="CH207" s="206">
        <f t="shared" si="252"/>
        <v>5.6594749707726648E-2</v>
      </c>
      <c r="CI207" s="204">
        <f t="shared" si="252"/>
        <v>5.7742028152829646E-2</v>
      </c>
      <c r="CJ207" s="210">
        <f t="shared" si="252"/>
        <v>5.7748300044115186E-2</v>
      </c>
      <c r="CK207" s="211">
        <f t="shared" si="252"/>
        <v>5.4097211641017828E-2</v>
      </c>
    </row>
    <row r="208" spans="1:89" x14ac:dyDescent="0.2">
      <c r="A208" s="212" t="s">
        <v>37</v>
      </c>
      <c r="B208" s="238">
        <v>2044</v>
      </c>
      <c r="C208" s="214">
        <v>2338</v>
      </c>
      <c r="D208" s="215">
        <v>1375</v>
      </c>
      <c r="E208" s="216">
        <v>1208</v>
      </c>
      <c r="F208" s="213">
        <v>937</v>
      </c>
      <c r="G208" s="217">
        <v>372</v>
      </c>
      <c r="H208" s="215">
        <v>2132</v>
      </c>
      <c r="I208" s="216">
        <v>2335</v>
      </c>
      <c r="J208" s="213">
        <v>620</v>
      </c>
      <c r="K208" s="214">
        <v>301</v>
      </c>
      <c r="L208" s="215">
        <v>1146</v>
      </c>
      <c r="M208" s="213">
        <v>967</v>
      </c>
      <c r="N208" s="218">
        <v>2006</v>
      </c>
      <c r="O208" s="239">
        <v>1760</v>
      </c>
      <c r="P208" s="213">
        <v>1106</v>
      </c>
      <c r="Q208" s="214">
        <v>1095</v>
      </c>
      <c r="R208" s="215">
        <v>1172</v>
      </c>
      <c r="S208" s="216">
        <v>1664</v>
      </c>
      <c r="T208" s="213">
        <v>990</v>
      </c>
      <c r="U208" s="217">
        <v>427</v>
      </c>
      <c r="V208" s="215">
        <v>2413</v>
      </c>
      <c r="W208" s="240">
        <v>1258</v>
      </c>
      <c r="X208" s="213">
        <v>2198</v>
      </c>
      <c r="Y208" s="217">
        <v>675</v>
      </c>
      <c r="Z208" s="215">
        <v>3864</v>
      </c>
      <c r="AA208" s="213">
        <v>3579</v>
      </c>
      <c r="AB208" s="220">
        <f t="shared" si="239"/>
        <v>22003</v>
      </c>
      <c r="AC208" s="221">
        <f t="shared" si="234"/>
        <v>17979</v>
      </c>
      <c r="BI208" s="212" t="s">
        <v>37</v>
      </c>
      <c r="BJ208" s="204">
        <f t="shared" ref="BJ208:CK208" si="253">B208/B219</f>
        <v>3.6067193675889328E-2</v>
      </c>
      <c r="BK208" s="205">
        <f t="shared" si="253"/>
        <v>6.6418567654328006E-2</v>
      </c>
      <c r="BL208" s="206">
        <f t="shared" si="253"/>
        <v>5.4711125258634412E-2</v>
      </c>
      <c r="BM208" s="207">
        <f t="shared" si="253"/>
        <v>5.5887115429100159E-2</v>
      </c>
      <c r="BN208" s="204">
        <f t="shared" si="253"/>
        <v>6.6966838193253289E-2</v>
      </c>
      <c r="BO208" s="205">
        <f t="shared" si="253"/>
        <v>4.4107185202750768E-2</v>
      </c>
      <c r="BP208" s="206">
        <f t="shared" si="253"/>
        <v>7.3476702508960573E-2</v>
      </c>
      <c r="BQ208" s="207">
        <f t="shared" si="253"/>
        <v>5.7481167840086653E-2</v>
      </c>
      <c r="BR208" s="204">
        <f t="shared" si="253"/>
        <v>8.8432463272001147E-2</v>
      </c>
      <c r="BS208" s="205">
        <f t="shared" si="253"/>
        <v>3.6313186150319698E-2</v>
      </c>
      <c r="BT208" s="206">
        <f t="shared" si="253"/>
        <v>8.8740901347374945E-2</v>
      </c>
      <c r="BU208" s="204">
        <f t="shared" si="253"/>
        <v>4.1709799861973776E-2</v>
      </c>
      <c r="BV208" s="208">
        <f t="shared" si="253"/>
        <v>7.2995888068119796E-2</v>
      </c>
      <c r="BW208" s="209">
        <f t="shared" si="253"/>
        <v>4.7472622322921723E-2</v>
      </c>
      <c r="BX208" s="204">
        <f t="shared" si="253"/>
        <v>6.4587713151132917E-2</v>
      </c>
      <c r="BY208" s="205">
        <f t="shared" si="253"/>
        <v>5.1495485327313767E-2</v>
      </c>
      <c r="BZ208" s="206">
        <f t="shared" si="253"/>
        <v>5.3318775305946045E-2</v>
      </c>
      <c r="CA208" s="207">
        <f t="shared" si="253"/>
        <v>6.940273606940274E-2</v>
      </c>
      <c r="CB208" s="204">
        <f t="shared" si="253"/>
        <v>0.10785488615317573</v>
      </c>
      <c r="CC208" s="205">
        <f t="shared" si="253"/>
        <v>3.4013063565397482E-2</v>
      </c>
      <c r="CD208" s="206">
        <f t="shared" si="253"/>
        <v>9.3176815847395456E-2</v>
      </c>
      <c r="CE208" s="207">
        <f t="shared" si="253"/>
        <v>4.1074868580011102E-2</v>
      </c>
      <c r="CF208" s="204">
        <f t="shared" si="253"/>
        <v>8.5088262620006197E-2</v>
      </c>
      <c r="CG208" s="205">
        <f t="shared" si="253"/>
        <v>4.0721525096525095E-2</v>
      </c>
      <c r="CH208" s="206">
        <f t="shared" si="253"/>
        <v>6.8445105749814009E-2</v>
      </c>
      <c r="CI208" s="204">
        <f t="shared" si="253"/>
        <v>7.3439487831903807E-2</v>
      </c>
      <c r="CJ208" s="210">
        <f t="shared" si="253"/>
        <v>6.6942513348646884E-2</v>
      </c>
      <c r="CK208" s="211">
        <f t="shared" si="253"/>
        <v>5.4788968459545936E-2</v>
      </c>
    </row>
    <row r="209" spans="1:89" x14ac:dyDescent="0.2">
      <c r="A209" s="202" t="s">
        <v>30</v>
      </c>
      <c r="B209" s="235">
        <v>2401</v>
      </c>
      <c r="C209" s="223">
        <v>4062</v>
      </c>
      <c r="D209" s="224">
        <v>1902</v>
      </c>
      <c r="E209" s="225">
        <v>2080</v>
      </c>
      <c r="F209" s="222">
        <v>1178</v>
      </c>
      <c r="G209" s="226">
        <v>642</v>
      </c>
      <c r="H209" s="224">
        <v>2253</v>
      </c>
      <c r="I209" s="225">
        <v>4229</v>
      </c>
      <c r="J209" s="222">
        <v>816</v>
      </c>
      <c r="K209" s="223">
        <v>327</v>
      </c>
      <c r="L209" s="224">
        <v>1625</v>
      </c>
      <c r="M209" s="222">
        <v>1068</v>
      </c>
      <c r="N209" s="227">
        <v>2437</v>
      </c>
      <c r="O209" s="236">
        <v>2246</v>
      </c>
      <c r="P209" s="222">
        <v>1318</v>
      </c>
      <c r="Q209" s="223">
        <v>1335</v>
      </c>
      <c r="R209" s="224">
        <v>1392</v>
      </c>
      <c r="S209" s="225">
        <v>1842</v>
      </c>
      <c r="T209" s="222">
        <v>849</v>
      </c>
      <c r="U209" s="226">
        <v>490</v>
      </c>
      <c r="V209" s="224">
        <v>2128</v>
      </c>
      <c r="W209" s="237">
        <v>1479</v>
      </c>
      <c r="X209" s="222">
        <v>2707</v>
      </c>
      <c r="Y209" s="226">
        <v>676</v>
      </c>
      <c r="Z209" s="224">
        <v>4209</v>
      </c>
      <c r="AA209" s="222">
        <v>3909</v>
      </c>
      <c r="AB209" s="220">
        <f t="shared" si="239"/>
        <v>25215</v>
      </c>
      <c r="AC209" s="221">
        <f t="shared" si="234"/>
        <v>24385</v>
      </c>
      <c r="BI209" s="202" t="s">
        <v>30</v>
      </c>
      <c r="BJ209" s="204">
        <f t="shared" ref="BJ209:CK209" si="254">B209/B219</f>
        <v>4.2366600790513832E-2</v>
      </c>
      <c r="BK209" s="205">
        <f t="shared" si="254"/>
        <v>0.11539444902133462</v>
      </c>
      <c r="BL209" s="206">
        <f t="shared" si="254"/>
        <v>7.5680407448671022E-2</v>
      </c>
      <c r="BM209" s="207">
        <f t="shared" si="254"/>
        <v>9.6229470275271803E-2</v>
      </c>
      <c r="BN209" s="204">
        <f t="shared" si="254"/>
        <v>8.4190966266437961E-2</v>
      </c>
      <c r="BO209" s="205">
        <f t="shared" si="254"/>
        <v>7.6120464785392458E-2</v>
      </c>
      <c r="BP209" s="206">
        <f t="shared" si="254"/>
        <v>7.7646815550041354E-2</v>
      </c>
      <c r="BQ209" s="207">
        <f t="shared" si="254"/>
        <v>0.10410614937718478</v>
      </c>
      <c r="BR209" s="204">
        <f t="shared" si="254"/>
        <v>0.11638853230637569</v>
      </c>
      <c r="BS209" s="205">
        <f t="shared" si="254"/>
        <v>3.9449873326094821E-2</v>
      </c>
      <c r="BT209" s="206">
        <f t="shared" si="254"/>
        <v>0.12583242992101595</v>
      </c>
      <c r="BU209" s="204">
        <f t="shared" si="254"/>
        <v>4.606625258799172E-2</v>
      </c>
      <c r="BV209" s="208">
        <f t="shared" si="254"/>
        <v>8.867945125723227E-2</v>
      </c>
      <c r="BW209" s="209">
        <f t="shared" si="254"/>
        <v>6.0581539623455791E-2</v>
      </c>
      <c r="BX209" s="204">
        <f t="shared" si="254"/>
        <v>7.6967998131277734E-2</v>
      </c>
      <c r="BY209" s="205">
        <f t="shared" si="254"/>
        <v>6.2782167042889386E-2</v>
      </c>
      <c r="BZ209" s="206">
        <f t="shared" si="254"/>
        <v>6.3327419134707241E-2</v>
      </c>
      <c r="CA209" s="207">
        <f t="shared" si="254"/>
        <v>7.682682682682683E-2</v>
      </c>
      <c r="CB209" s="204">
        <f t="shared" si="254"/>
        <v>9.2493735701056762E-2</v>
      </c>
      <c r="CC209" s="205">
        <f t="shared" si="254"/>
        <v>3.903138441930859E-2</v>
      </c>
      <c r="CD209" s="206">
        <f t="shared" si="254"/>
        <v>8.217168011738811E-2</v>
      </c>
      <c r="CE209" s="207">
        <f t="shared" si="254"/>
        <v>4.8290723871094135E-2</v>
      </c>
      <c r="CF209" s="204">
        <f t="shared" si="254"/>
        <v>0.10479250541963456</v>
      </c>
      <c r="CG209" s="205">
        <f t="shared" si="254"/>
        <v>4.0781853281853284E-2</v>
      </c>
      <c r="CH209" s="206">
        <f t="shared" si="254"/>
        <v>7.4556275906047395E-2</v>
      </c>
      <c r="CI209" s="204">
        <f t="shared" si="254"/>
        <v>8.0210941026798543E-2</v>
      </c>
      <c r="CJ209" s="210">
        <f t="shared" si="254"/>
        <v>7.6714787714681223E-2</v>
      </c>
      <c r="CK209" s="211">
        <f t="shared" si="254"/>
        <v>7.4310528721621208E-2</v>
      </c>
    </row>
    <row r="210" spans="1:89" x14ac:dyDescent="0.2">
      <c r="A210" s="212" t="s">
        <v>32</v>
      </c>
      <c r="B210" s="238">
        <v>2655</v>
      </c>
      <c r="C210" s="214">
        <v>2623</v>
      </c>
      <c r="D210" s="215">
        <v>1487</v>
      </c>
      <c r="E210" s="216">
        <v>1398</v>
      </c>
      <c r="F210" s="213">
        <v>934</v>
      </c>
      <c r="G210" s="217">
        <v>521</v>
      </c>
      <c r="H210" s="215">
        <v>2222</v>
      </c>
      <c r="I210" s="216">
        <v>3189</v>
      </c>
      <c r="J210" s="213">
        <v>674</v>
      </c>
      <c r="K210" s="214">
        <v>233</v>
      </c>
      <c r="L210" s="215">
        <v>1717</v>
      </c>
      <c r="M210" s="213">
        <v>852</v>
      </c>
      <c r="N210" s="218">
        <v>2262</v>
      </c>
      <c r="O210" s="239">
        <v>1972</v>
      </c>
      <c r="P210" s="213">
        <v>1313</v>
      </c>
      <c r="Q210" s="214">
        <v>1407</v>
      </c>
      <c r="R210" s="215">
        <v>1420</v>
      </c>
      <c r="S210" s="216">
        <v>1794</v>
      </c>
      <c r="T210" s="213">
        <v>1029</v>
      </c>
      <c r="U210" s="217">
        <v>361</v>
      </c>
      <c r="V210" s="215">
        <v>2861</v>
      </c>
      <c r="W210" s="240">
        <v>1446</v>
      </c>
      <c r="X210" s="213">
        <v>2593</v>
      </c>
      <c r="Y210" s="217">
        <v>783</v>
      </c>
      <c r="Z210" s="215">
        <v>3461</v>
      </c>
      <c r="AA210" s="213">
        <v>4102</v>
      </c>
      <c r="AB210" s="220">
        <f t="shared" si="239"/>
        <v>24628</v>
      </c>
      <c r="AC210" s="221">
        <f t="shared" si="234"/>
        <v>20681</v>
      </c>
      <c r="BI210" s="212" t="s">
        <v>32</v>
      </c>
      <c r="BJ210" s="204">
        <f t="shared" ref="BJ210:CK210" si="255">B210/B219</f>
        <v>4.6848531902879728E-2</v>
      </c>
      <c r="BK210" s="205">
        <f t="shared" si="255"/>
        <v>7.4514928553166104E-2</v>
      </c>
      <c r="BL210" s="206">
        <f t="shared" si="255"/>
        <v>5.9167595097883177E-2</v>
      </c>
      <c r="BM210" s="207">
        <f t="shared" si="255"/>
        <v>6.4677307425399025E-2</v>
      </c>
      <c r="BN210" s="204">
        <f t="shared" si="255"/>
        <v>6.6752429959977128E-2</v>
      </c>
      <c r="BO210" s="205">
        <f t="shared" si="255"/>
        <v>6.1773772824282668E-2</v>
      </c>
      <c r="BP210" s="206">
        <f t="shared" si="255"/>
        <v>7.6578439481665289E-2</v>
      </c>
      <c r="BQ210" s="207">
        <f t="shared" si="255"/>
        <v>7.850425877603269E-2</v>
      </c>
      <c r="BR210" s="204">
        <f t="shared" si="255"/>
        <v>9.6134645556981882E-2</v>
      </c>
      <c r="BS210" s="205">
        <f t="shared" si="255"/>
        <v>2.8109542767523223E-2</v>
      </c>
      <c r="BT210" s="206">
        <f t="shared" si="255"/>
        <v>0.13295648133808269</v>
      </c>
      <c r="BU210" s="204">
        <f t="shared" si="255"/>
        <v>3.6749482401656312E-2</v>
      </c>
      <c r="BV210" s="208">
        <f t="shared" si="255"/>
        <v>8.2311415159564791E-2</v>
      </c>
      <c r="BW210" s="209">
        <f t="shared" si="255"/>
        <v>5.319091546636457E-2</v>
      </c>
      <c r="BX210" s="204">
        <f t="shared" si="255"/>
        <v>7.667601027797244E-2</v>
      </c>
      <c r="BY210" s="205">
        <f t="shared" si="255"/>
        <v>6.6168171557562078E-2</v>
      </c>
      <c r="BZ210" s="206">
        <f t="shared" si="255"/>
        <v>6.460124653109503E-2</v>
      </c>
      <c r="CA210" s="207">
        <f t="shared" si="255"/>
        <v>7.4824824824824832E-2</v>
      </c>
      <c r="CB210" s="204">
        <f t="shared" si="255"/>
        <v>0.11210371500163417</v>
      </c>
      <c r="CC210" s="205">
        <f t="shared" si="255"/>
        <v>2.8755775051776327E-2</v>
      </c>
      <c r="CD210" s="206">
        <f t="shared" si="255"/>
        <v>0.11047611692474031</v>
      </c>
      <c r="CE210" s="207">
        <f t="shared" si="255"/>
        <v>4.7213243216769514E-2</v>
      </c>
      <c r="CF210" s="204">
        <f t="shared" si="255"/>
        <v>0.10037937441932487</v>
      </c>
      <c r="CG210" s="205">
        <f t="shared" si="255"/>
        <v>4.7236969111969111E-2</v>
      </c>
      <c r="CH210" s="206">
        <f t="shared" si="255"/>
        <v>6.1306550465866014E-2</v>
      </c>
      <c r="CI210" s="204">
        <f t="shared" si="255"/>
        <v>8.4171215168055161E-2</v>
      </c>
      <c r="CJ210" s="210">
        <f t="shared" si="255"/>
        <v>7.4928883277301975E-2</v>
      </c>
      <c r="CK210" s="211">
        <f t="shared" si="255"/>
        <v>6.3023007770836512E-2</v>
      </c>
    </row>
    <row r="211" spans="1:89" x14ac:dyDescent="0.2">
      <c r="A211" s="202" t="s">
        <v>34</v>
      </c>
      <c r="B211" s="235">
        <v>2643</v>
      </c>
      <c r="C211" s="223">
        <v>4814</v>
      </c>
      <c r="D211" s="224">
        <v>1416</v>
      </c>
      <c r="E211" s="225">
        <v>1631</v>
      </c>
      <c r="F211" s="222">
        <v>641</v>
      </c>
      <c r="G211" s="226">
        <v>463</v>
      </c>
      <c r="H211" s="224">
        <v>1912</v>
      </c>
      <c r="I211" s="225">
        <v>3217</v>
      </c>
      <c r="J211" s="222">
        <v>471</v>
      </c>
      <c r="K211" s="223">
        <v>204</v>
      </c>
      <c r="L211" s="224">
        <v>1163</v>
      </c>
      <c r="M211" s="222">
        <v>787</v>
      </c>
      <c r="N211" s="227">
        <v>1812</v>
      </c>
      <c r="O211" s="236">
        <v>1829</v>
      </c>
      <c r="P211" s="222">
        <v>920</v>
      </c>
      <c r="Q211" s="223">
        <v>1406</v>
      </c>
      <c r="R211" s="224">
        <v>993</v>
      </c>
      <c r="S211" s="225">
        <v>1731</v>
      </c>
      <c r="T211" s="222">
        <v>540</v>
      </c>
      <c r="U211" s="226">
        <v>453</v>
      </c>
      <c r="V211" s="224">
        <v>1374</v>
      </c>
      <c r="W211" s="237">
        <v>1178</v>
      </c>
      <c r="X211" s="222">
        <v>2193</v>
      </c>
      <c r="Y211" s="226">
        <v>797</v>
      </c>
      <c r="Z211" s="224">
        <v>3262</v>
      </c>
      <c r="AA211" s="222">
        <v>4372</v>
      </c>
      <c r="AB211" s="220">
        <f t="shared" si="239"/>
        <v>19340</v>
      </c>
      <c r="AC211" s="221">
        <f t="shared" si="234"/>
        <v>22882</v>
      </c>
      <c r="BI211" s="202" t="s">
        <v>34</v>
      </c>
      <c r="BJ211" s="204">
        <f t="shared" ref="BJ211:CK211" si="256">B211/B219</f>
        <v>4.663678712591756E-2</v>
      </c>
      <c r="BK211" s="205">
        <f t="shared" si="256"/>
        <v>0.13675747848072498</v>
      </c>
      <c r="BL211" s="206">
        <f t="shared" si="256"/>
        <v>5.6342511539073693E-2</v>
      </c>
      <c r="BM211" s="207">
        <f t="shared" si="256"/>
        <v>7.5456858662965531E-2</v>
      </c>
      <c r="BN211" s="204">
        <f t="shared" si="256"/>
        <v>4.5811892510005718E-2</v>
      </c>
      <c r="BO211" s="205">
        <f t="shared" si="256"/>
        <v>5.4896846099122598E-2</v>
      </c>
      <c r="BP211" s="206">
        <f t="shared" si="256"/>
        <v>6.5894678797904602E-2</v>
      </c>
      <c r="BQ211" s="207">
        <f t="shared" si="256"/>
        <v>7.9193540446063707E-2</v>
      </c>
      <c r="BR211" s="204">
        <f t="shared" si="256"/>
        <v>6.718014548566538E-2</v>
      </c>
      <c r="BS211" s="205">
        <f t="shared" si="256"/>
        <v>2.4610930148389432E-2</v>
      </c>
      <c r="BT211" s="206">
        <f t="shared" si="256"/>
        <v>9.0057302152702495E-2</v>
      </c>
      <c r="BU211" s="204">
        <f t="shared" si="256"/>
        <v>3.3945824706694272E-2</v>
      </c>
      <c r="BV211" s="208">
        <f t="shared" si="256"/>
        <v>6.5936465194134125E-2</v>
      </c>
      <c r="BW211" s="209">
        <f t="shared" si="256"/>
        <v>4.9333764902627177E-2</v>
      </c>
      <c r="BX211" s="204">
        <f t="shared" si="256"/>
        <v>5.3725765008175663E-2</v>
      </c>
      <c r="BY211" s="205">
        <f t="shared" si="256"/>
        <v>6.6121143717080513E-2</v>
      </c>
      <c r="BZ211" s="206">
        <f t="shared" si="256"/>
        <v>4.517537873618125E-2</v>
      </c>
      <c r="CA211" s="207">
        <f t="shared" si="256"/>
        <v>7.2197197197197194E-2</v>
      </c>
      <c r="CB211" s="204">
        <f t="shared" si="256"/>
        <v>5.8829937901732215E-2</v>
      </c>
      <c r="CC211" s="205">
        <f t="shared" si="256"/>
        <v>3.6084116616217937E-2</v>
      </c>
      <c r="CD211" s="206">
        <f t="shared" si="256"/>
        <v>5.3056338572035372E-2</v>
      </c>
      <c r="CE211" s="207">
        <f t="shared" si="256"/>
        <v>3.8462794266496882E-2</v>
      </c>
      <c r="CF211" s="204">
        <f t="shared" si="256"/>
        <v>8.4894704242799629E-2</v>
      </c>
      <c r="CG211" s="205">
        <f t="shared" si="256"/>
        <v>4.8081563706563704E-2</v>
      </c>
      <c r="CH211" s="206">
        <f t="shared" si="256"/>
        <v>5.7781556665603855E-2</v>
      </c>
      <c r="CI211" s="204">
        <f t="shared" si="256"/>
        <v>8.9711495054787219E-2</v>
      </c>
      <c r="CJ211" s="210">
        <f t="shared" si="256"/>
        <v>5.8840531207691255E-2</v>
      </c>
      <c r="CK211" s="211">
        <f t="shared" si="256"/>
        <v>6.9730306262380012E-2</v>
      </c>
    </row>
    <row r="212" spans="1:89" x14ac:dyDescent="0.2">
      <c r="A212" s="212" t="s">
        <v>38</v>
      </c>
      <c r="B212" s="238">
        <v>2411</v>
      </c>
      <c r="C212" s="214">
        <v>3374</v>
      </c>
      <c r="D212" s="215">
        <v>1051</v>
      </c>
      <c r="E212" s="216">
        <v>1922</v>
      </c>
      <c r="F212" s="213">
        <v>441</v>
      </c>
      <c r="G212" s="217">
        <v>493</v>
      </c>
      <c r="H212" s="215">
        <v>1533</v>
      </c>
      <c r="I212" s="216">
        <v>3694</v>
      </c>
      <c r="J212" s="213">
        <v>282</v>
      </c>
      <c r="K212" s="214">
        <v>253</v>
      </c>
      <c r="L212" s="215">
        <v>831</v>
      </c>
      <c r="M212" s="213">
        <v>1025</v>
      </c>
      <c r="N212" s="218">
        <v>1660</v>
      </c>
      <c r="O212" s="239">
        <v>2178</v>
      </c>
      <c r="P212" s="213">
        <v>987</v>
      </c>
      <c r="Q212" s="214">
        <v>1829</v>
      </c>
      <c r="R212" s="215">
        <v>1104</v>
      </c>
      <c r="S212" s="216">
        <v>1631</v>
      </c>
      <c r="T212" s="213">
        <v>878</v>
      </c>
      <c r="U212" s="217">
        <v>462</v>
      </c>
      <c r="V212" s="215">
        <v>3421</v>
      </c>
      <c r="W212" s="240">
        <v>1394</v>
      </c>
      <c r="X212" s="213">
        <v>2162</v>
      </c>
      <c r="Y212" s="217">
        <v>884</v>
      </c>
      <c r="Z212" s="215">
        <v>2999</v>
      </c>
      <c r="AA212" s="213">
        <v>3853</v>
      </c>
      <c r="AB212" s="220">
        <f t="shared" si="239"/>
        <v>19760</v>
      </c>
      <c r="AC212" s="221">
        <f t="shared" si="234"/>
        <v>22992</v>
      </c>
      <c r="BI212" s="212" t="s">
        <v>38</v>
      </c>
      <c r="BJ212" s="204">
        <f t="shared" ref="BJ212:CK212" si="257">B212/B219</f>
        <v>4.254305477131564E-2</v>
      </c>
      <c r="BK212" s="205">
        <f t="shared" si="257"/>
        <v>9.5849549728700884E-2</v>
      </c>
      <c r="BL212" s="206">
        <f t="shared" si="257"/>
        <v>4.1819194652236193E-2</v>
      </c>
      <c r="BM212" s="207">
        <f t="shared" si="257"/>
        <v>8.8919731667823271E-2</v>
      </c>
      <c r="BN212" s="204">
        <f t="shared" si="257"/>
        <v>3.1518010291595198E-2</v>
      </c>
      <c r="BO212" s="205">
        <f t="shared" si="257"/>
        <v>5.8453877163860565E-2</v>
      </c>
      <c r="BP212" s="206">
        <f t="shared" si="257"/>
        <v>5.2832919768403638E-2</v>
      </c>
      <c r="BQ212" s="207">
        <f t="shared" si="257"/>
        <v>9.0935946039092122E-2</v>
      </c>
      <c r="BR212" s="204">
        <f t="shared" si="257"/>
        <v>4.0222507488232778E-2</v>
      </c>
      <c r="BS212" s="205">
        <f t="shared" si="257"/>
        <v>3.0522379056581009E-2</v>
      </c>
      <c r="BT212" s="206">
        <f t="shared" si="257"/>
        <v>6.4348768778070317E-2</v>
      </c>
      <c r="BU212" s="204">
        <f t="shared" si="257"/>
        <v>4.4211525189786056E-2</v>
      </c>
      <c r="BV212" s="208">
        <f t="shared" si="257"/>
        <v>6.0405370983588662E-2</v>
      </c>
      <c r="BW212" s="209">
        <f t="shared" si="257"/>
        <v>5.874737012461563E-2</v>
      </c>
      <c r="BX212" s="204">
        <f t="shared" si="257"/>
        <v>5.7638402242466712E-2</v>
      </c>
      <c r="BY212" s="205">
        <f t="shared" si="257"/>
        <v>8.601392024078254E-2</v>
      </c>
      <c r="BZ212" s="206">
        <f t="shared" si="257"/>
        <v>5.022519448614713E-2</v>
      </c>
      <c r="CA212" s="207">
        <f t="shared" si="257"/>
        <v>6.8026359693026353E-2</v>
      </c>
      <c r="CB212" s="204">
        <f t="shared" si="257"/>
        <v>9.5653121255038678E-2</v>
      </c>
      <c r="CC212" s="205">
        <f t="shared" si="257"/>
        <v>3.6801019595348095E-2</v>
      </c>
      <c r="CD212" s="206">
        <f t="shared" si="257"/>
        <v>0.13210024327142139</v>
      </c>
      <c r="CE212" s="207">
        <f t="shared" si="257"/>
        <v>4.5515394912985271E-2</v>
      </c>
      <c r="CF212" s="204">
        <f t="shared" si="257"/>
        <v>8.3694642304118924E-2</v>
      </c>
      <c r="CG212" s="205">
        <f t="shared" si="257"/>
        <v>5.3330115830115828E-2</v>
      </c>
      <c r="CH212" s="206">
        <f t="shared" si="257"/>
        <v>5.312289651751869E-2</v>
      </c>
      <c r="CI212" s="204">
        <f t="shared" si="257"/>
        <v>7.9061845939180045E-2</v>
      </c>
      <c r="CJ212" s="210">
        <f t="shared" si="257"/>
        <v>6.0118350396276068E-2</v>
      </c>
      <c r="CK212" s="211">
        <f t="shared" si="257"/>
        <v>7.00655188176139E-2</v>
      </c>
    </row>
    <row r="213" spans="1:89" x14ac:dyDescent="0.2">
      <c r="A213" s="202" t="s">
        <v>39</v>
      </c>
      <c r="B213" s="235">
        <v>454</v>
      </c>
      <c r="C213" s="223">
        <v>3059</v>
      </c>
      <c r="D213" s="224">
        <v>248</v>
      </c>
      <c r="E213" s="225">
        <v>1724</v>
      </c>
      <c r="F213" s="222">
        <v>170</v>
      </c>
      <c r="G213" s="226">
        <v>526</v>
      </c>
      <c r="H213" s="224">
        <v>548</v>
      </c>
      <c r="I213" s="225">
        <v>2632</v>
      </c>
      <c r="J213" s="222">
        <v>145</v>
      </c>
      <c r="K213" s="223">
        <v>179</v>
      </c>
      <c r="L213" s="224">
        <v>424</v>
      </c>
      <c r="M213" s="222">
        <v>584</v>
      </c>
      <c r="N213" s="227">
        <v>1033</v>
      </c>
      <c r="O213" s="236">
        <v>1526</v>
      </c>
      <c r="P213" s="222">
        <v>629</v>
      </c>
      <c r="Q213" s="223">
        <v>1300</v>
      </c>
      <c r="R213" s="224">
        <v>863</v>
      </c>
      <c r="S213" s="225">
        <v>1089</v>
      </c>
      <c r="T213" s="222">
        <v>542</v>
      </c>
      <c r="U213" s="226">
        <v>332</v>
      </c>
      <c r="V213" s="224">
        <v>2392</v>
      </c>
      <c r="W213" s="237">
        <v>1405</v>
      </c>
      <c r="X213" s="222">
        <v>1122</v>
      </c>
      <c r="Y213" s="226">
        <v>907</v>
      </c>
      <c r="Z213" s="224">
        <v>1957</v>
      </c>
      <c r="AA213" s="222">
        <v>2760</v>
      </c>
      <c r="AB213" s="220">
        <f t="shared" si="239"/>
        <v>10527</v>
      </c>
      <c r="AC213" s="221">
        <f t="shared" si="234"/>
        <v>18023</v>
      </c>
      <c r="BI213" s="202" t="s">
        <v>39</v>
      </c>
      <c r="BJ213" s="204">
        <f t="shared" ref="BJ213:CK213" si="258">B213/B219</f>
        <v>8.0110107284020321E-3</v>
      </c>
      <c r="BK213" s="205">
        <f t="shared" si="258"/>
        <v>8.6900940314195624E-2</v>
      </c>
      <c r="BL213" s="206">
        <f t="shared" si="258"/>
        <v>9.8678975011936981E-3</v>
      </c>
      <c r="BM213" s="207">
        <f t="shared" si="258"/>
        <v>7.9759426324311822E-2</v>
      </c>
      <c r="BN213" s="204">
        <f t="shared" si="258"/>
        <v>1.2149799885648942E-2</v>
      </c>
      <c r="BO213" s="205">
        <f t="shared" si="258"/>
        <v>6.2366611335072326E-2</v>
      </c>
      <c r="BP213" s="206">
        <f t="shared" si="258"/>
        <v>1.8886131789357597E-2</v>
      </c>
      <c r="BQ213" s="207">
        <f t="shared" si="258"/>
        <v>6.4792476982915667E-2</v>
      </c>
      <c r="BR213" s="204">
        <f t="shared" si="258"/>
        <v>2.0681785765226075E-2</v>
      </c>
      <c r="BS213" s="205">
        <f t="shared" si="258"/>
        <v>2.1594884787067198E-2</v>
      </c>
      <c r="BT213" s="206">
        <f t="shared" si="258"/>
        <v>3.2832584791698934E-2</v>
      </c>
      <c r="BU213" s="204">
        <f t="shared" si="258"/>
        <v>2.5189786059351276E-2</v>
      </c>
      <c r="BV213" s="208">
        <f t="shared" si="258"/>
        <v>3.7589607365088609E-2</v>
      </c>
      <c r="BW213" s="209">
        <f t="shared" si="258"/>
        <v>4.1160921400442356E-2</v>
      </c>
      <c r="BX213" s="204">
        <f t="shared" si="258"/>
        <v>3.6732071945807056E-2</v>
      </c>
      <c r="BY213" s="205">
        <f t="shared" si="258"/>
        <v>6.1136192626034612E-2</v>
      </c>
      <c r="BZ213" s="206">
        <f t="shared" si="258"/>
        <v>3.9261180110095086E-2</v>
      </c>
      <c r="CA213" s="207">
        <f t="shared" si="258"/>
        <v>4.5420420420420424E-2</v>
      </c>
      <c r="CB213" s="204">
        <f t="shared" si="258"/>
        <v>5.9047826560627521E-2</v>
      </c>
      <c r="CC213" s="205">
        <f t="shared" si="258"/>
        <v>2.6445754341245818E-2</v>
      </c>
      <c r="CD213" s="206">
        <f t="shared" si="258"/>
        <v>9.2365911109394905E-2</v>
      </c>
      <c r="CE213" s="207">
        <f t="shared" si="258"/>
        <v>4.5874555131093481E-2</v>
      </c>
      <c r="CF213" s="204">
        <f t="shared" si="258"/>
        <v>4.3434499845153296E-2</v>
      </c>
      <c r="CG213" s="205">
        <f t="shared" si="258"/>
        <v>5.4717664092664091E-2</v>
      </c>
      <c r="CH213" s="206">
        <f t="shared" si="258"/>
        <v>3.4665391292025366E-2</v>
      </c>
      <c r="CI213" s="204">
        <f t="shared" si="258"/>
        <v>5.6633972175483237E-2</v>
      </c>
      <c r="CJ213" s="210">
        <f t="shared" si="258"/>
        <v>3.2027625233886546E-2</v>
      </c>
      <c r="CK213" s="211">
        <f t="shared" si="258"/>
        <v>5.4923053481639492E-2</v>
      </c>
    </row>
    <row r="214" spans="1:89" x14ac:dyDescent="0.2">
      <c r="A214" s="212" t="s">
        <v>40</v>
      </c>
      <c r="B214" s="238">
        <v>0</v>
      </c>
      <c r="C214" s="214">
        <v>1832</v>
      </c>
      <c r="D214" s="215">
        <v>5</v>
      </c>
      <c r="E214" s="216">
        <v>804</v>
      </c>
      <c r="F214" s="213">
        <v>6</v>
      </c>
      <c r="G214" s="217">
        <v>259</v>
      </c>
      <c r="H214" s="215">
        <v>22</v>
      </c>
      <c r="I214" s="216">
        <v>1031</v>
      </c>
      <c r="J214" s="213">
        <v>24</v>
      </c>
      <c r="K214" s="214">
        <v>58</v>
      </c>
      <c r="L214" s="215">
        <v>78</v>
      </c>
      <c r="M214" s="213">
        <v>130</v>
      </c>
      <c r="N214" s="218">
        <v>125</v>
      </c>
      <c r="O214" s="239">
        <v>266</v>
      </c>
      <c r="P214" s="213">
        <v>140</v>
      </c>
      <c r="Q214" s="214">
        <v>137</v>
      </c>
      <c r="R214" s="215">
        <v>123</v>
      </c>
      <c r="S214" s="216">
        <v>86</v>
      </c>
      <c r="T214" s="213">
        <v>68</v>
      </c>
      <c r="U214" s="217">
        <v>11</v>
      </c>
      <c r="V214" s="215">
        <v>66</v>
      </c>
      <c r="W214" s="240">
        <v>39</v>
      </c>
      <c r="X214" s="213">
        <v>106</v>
      </c>
      <c r="Y214" s="217">
        <v>20</v>
      </c>
      <c r="Z214" s="215">
        <v>15</v>
      </c>
      <c r="AA214" s="213">
        <v>137</v>
      </c>
      <c r="AB214" s="220">
        <f t="shared" si="239"/>
        <v>778</v>
      </c>
      <c r="AC214" s="221">
        <f t="shared" si="234"/>
        <v>4810</v>
      </c>
      <c r="BI214" s="212" t="s">
        <v>40</v>
      </c>
      <c r="BJ214" s="204">
        <f t="shared" ref="BJ214:CK214" si="259">B214/B219</f>
        <v>0</v>
      </c>
      <c r="BK214" s="205">
        <f t="shared" si="259"/>
        <v>5.2043976023408427E-2</v>
      </c>
      <c r="BL214" s="206">
        <f t="shared" si="259"/>
        <v>1.9894954639503422E-4</v>
      </c>
      <c r="BM214" s="207">
        <f t="shared" si="259"/>
        <v>3.7196391394864678E-2</v>
      </c>
      <c r="BN214" s="204">
        <f t="shared" si="259"/>
        <v>4.288164665523156E-4</v>
      </c>
      <c r="BO214" s="205">
        <f t="shared" si="259"/>
        <v>3.0709034858904433E-2</v>
      </c>
      <c r="BP214" s="206">
        <f t="shared" si="259"/>
        <v>7.5820237110559691E-4</v>
      </c>
      <c r="BQ214" s="207">
        <f t="shared" si="259"/>
        <v>2.5380335778642116E-2</v>
      </c>
      <c r="BR214" s="204">
        <f t="shared" si="259"/>
        <v>3.4231921266581087E-3</v>
      </c>
      <c r="BS214" s="205">
        <f t="shared" si="259"/>
        <v>6.9972252382675838E-3</v>
      </c>
      <c r="BT214" s="206">
        <f t="shared" si="259"/>
        <v>6.0399566362087653E-3</v>
      </c>
      <c r="BU214" s="204">
        <f t="shared" si="259"/>
        <v>5.6073153899240859E-3</v>
      </c>
      <c r="BV214" s="208">
        <f t="shared" si="259"/>
        <v>4.5485972126196282E-3</v>
      </c>
      <c r="BW214" s="209">
        <f t="shared" si="259"/>
        <v>7.1748395101688513E-3</v>
      </c>
      <c r="BX214" s="204">
        <f t="shared" si="259"/>
        <v>8.1756598925484692E-3</v>
      </c>
      <c r="BY214" s="205">
        <f t="shared" si="259"/>
        <v>6.4428141459744173E-3</v>
      </c>
      <c r="BZ214" s="206">
        <f t="shared" si="259"/>
        <v>5.5957417769892182E-3</v>
      </c>
      <c r="CA214" s="207">
        <f t="shared" si="259"/>
        <v>3.5869202535869201E-3</v>
      </c>
      <c r="CB214" s="204">
        <f t="shared" si="259"/>
        <v>7.4082144024403534E-3</v>
      </c>
      <c r="CC214" s="205">
        <f t="shared" si="259"/>
        <v>8.762147522701928E-4</v>
      </c>
      <c r="CD214" s="206">
        <f t="shared" si="259"/>
        <v>2.5485577480016991E-3</v>
      </c>
      <c r="CE214" s="207">
        <f t="shared" si="259"/>
        <v>1.273386227838182E-3</v>
      </c>
      <c r="CF214" s="204">
        <f t="shared" si="259"/>
        <v>4.1034375967791883E-3</v>
      </c>
      <c r="CG214" s="205">
        <f t="shared" si="259"/>
        <v>1.2065637065637065E-3</v>
      </c>
      <c r="CH214" s="206">
        <f t="shared" si="259"/>
        <v>2.6570305027101711E-4</v>
      </c>
      <c r="CI214" s="204">
        <f t="shared" si="259"/>
        <v>2.811179053638117E-3</v>
      </c>
      <c r="CJ214" s="210">
        <f t="shared" si="259"/>
        <v>2.367007925521396E-3</v>
      </c>
      <c r="CK214" s="211">
        <f t="shared" si="259"/>
        <v>1.4657930824318148E-2</v>
      </c>
    </row>
    <row r="215" spans="1:89" x14ac:dyDescent="0.2">
      <c r="A215" s="202" t="s">
        <v>41</v>
      </c>
      <c r="B215" s="235">
        <v>0</v>
      </c>
      <c r="C215" s="223">
        <v>0</v>
      </c>
      <c r="D215" s="224">
        <v>0</v>
      </c>
      <c r="E215" s="225">
        <v>0</v>
      </c>
      <c r="F215" s="222">
        <v>0</v>
      </c>
      <c r="G215" s="226">
        <v>0</v>
      </c>
      <c r="H215" s="224">
        <v>0</v>
      </c>
      <c r="I215" s="225">
        <v>0</v>
      </c>
      <c r="J215" s="222">
        <v>0</v>
      </c>
      <c r="K215" s="226">
        <v>0</v>
      </c>
      <c r="L215" s="224">
        <v>0</v>
      </c>
      <c r="M215" s="222">
        <v>0</v>
      </c>
      <c r="N215" s="227">
        <v>0</v>
      </c>
      <c r="O215" s="236">
        <v>0</v>
      </c>
      <c r="P215" s="222">
        <v>0</v>
      </c>
      <c r="Q215" s="226">
        <v>0</v>
      </c>
      <c r="R215" s="224">
        <v>0</v>
      </c>
      <c r="S215" s="225">
        <v>0</v>
      </c>
      <c r="T215" s="222">
        <v>0</v>
      </c>
      <c r="U215" s="226">
        <v>0</v>
      </c>
      <c r="V215" s="224">
        <v>0</v>
      </c>
      <c r="W215" s="225">
        <v>0</v>
      </c>
      <c r="X215" s="222">
        <v>0</v>
      </c>
      <c r="Y215" s="226">
        <v>0</v>
      </c>
      <c r="Z215" s="224">
        <v>0</v>
      </c>
      <c r="AA215" s="222">
        <v>0</v>
      </c>
      <c r="AB215" s="220">
        <f t="shared" si="239"/>
        <v>0</v>
      </c>
      <c r="AC215" s="221">
        <f t="shared" si="234"/>
        <v>0</v>
      </c>
      <c r="BI215" s="202" t="s">
        <v>41</v>
      </c>
      <c r="BJ215" s="204">
        <f t="shared" ref="BJ215:CK215" si="260">B215/B219</f>
        <v>0</v>
      </c>
      <c r="BK215" s="205">
        <f t="shared" si="260"/>
        <v>0</v>
      </c>
      <c r="BL215" s="206">
        <f t="shared" si="260"/>
        <v>0</v>
      </c>
      <c r="BM215" s="207">
        <f t="shared" si="260"/>
        <v>0</v>
      </c>
      <c r="BN215" s="204">
        <f t="shared" si="260"/>
        <v>0</v>
      </c>
      <c r="BO215" s="205">
        <f t="shared" si="260"/>
        <v>0</v>
      </c>
      <c r="BP215" s="206">
        <f t="shared" si="260"/>
        <v>0</v>
      </c>
      <c r="BQ215" s="207">
        <f t="shared" si="260"/>
        <v>0</v>
      </c>
      <c r="BR215" s="204">
        <f t="shared" si="260"/>
        <v>0</v>
      </c>
      <c r="BS215" s="205">
        <f t="shared" si="260"/>
        <v>0</v>
      </c>
      <c r="BT215" s="206">
        <f t="shared" si="260"/>
        <v>0</v>
      </c>
      <c r="BU215" s="204">
        <f t="shared" si="260"/>
        <v>0</v>
      </c>
      <c r="BV215" s="208">
        <f t="shared" si="260"/>
        <v>0</v>
      </c>
      <c r="BW215" s="209">
        <f t="shared" si="260"/>
        <v>0</v>
      </c>
      <c r="BX215" s="204">
        <f t="shared" si="260"/>
        <v>0</v>
      </c>
      <c r="BY215" s="205">
        <f t="shared" si="260"/>
        <v>0</v>
      </c>
      <c r="BZ215" s="206">
        <f t="shared" si="260"/>
        <v>0</v>
      </c>
      <c r="CA215" s="207">
        <f t="shared" si="260"/>
        <v>0</v>
      </c>
      <c r="CB215" s="204">
        <f t="shared" si="260"/>
        <v>0</v>
      </c>
      <c r="CC215" s="205">
        <f t="shared" si="260"/>
        <v>0</v>
      </c>
      <c r="CD215" s="206">
        <f t="shared" si="260"/>
        <v>0</v>
      </c>
      <c r="CE215" s="207">
        <f t="shared" si="260"/>
        <v>0</v>
      </c>
      <c r="CF215" s="204">
        <f t="shared" si="260"/>
        <v>0</v>
      </c>
      <c r="CG215" s="205">
        <f t="shared" si="260"/>
        <v>0</v>
      </c>
      <c r="CH215" s="206">
        <f t="shared" si="260"/>
        <v>0</v>
      </c>
      <c r="CI215" s="204">
        <f t="shared" si="260"/>
        <v>0</v>
      </c>
      <c r="CJ215" s="210">
        <f t="shared" si="260"/>
        <v>0</v>
      </c>
      <c r="CK215" s="211">
        <f t="shared" si="260"/>
        <v>0</v>
      </c>
    </row>
    <row r="216" spans="1:89" x14ac:dyDescent="0.2">
      <c r="A216" s="212" t="s">
        <v>42</v>
      </c>
      <c r="B216" s="238">
        <v>0</v>
      </c>
      <c r="C216" s="214">
        <v>0</v>
      </c>
      <c r="D216" s="215">
        <v>0</v>
      </c>
      <c r="E216" s="216">
        <v>0</v>
      </c>
      <c r="F216" s="213">
        <v>0</v>
      </c>
      <c r="G216" s="217">
        <v>0</v>
      </c>
      <c r="H216" s="215">
        <v>0</v>
      </c>
      <c r="I216" s="216">
        <v>0</v>
      </c>
      <c r="J216" s="213">
        <v>0</v>
      </c>
      <c r="K216" s="217">
        <v>0</v>
      </c>
      <c r="L216" s="215">
        <v>0</v>
      </c>
      <c r="M216" s="213">
        <v>0</v>
      </c>
      <c r="N216" s="218">
        <v>0</v>
      </c>
      <c r="O216" s="219">
        <v>0</v>
      </c>
      <c r="P216" s="213">
        <v>0</v>
      </c>
      <c r="Q216" s="217">
        <v>0</v>
      </c>
      <c r="R216" s="215">
        <v>0</v>
      </c>
      <c r="S216" s="216">
        <v>0</v>
      </c>
      <c r="T216" s="213">
        <v>0</v>
      </c>
      <c r="U216" s="217">
        <v>0</v>
      </c>
      <c r="V216" s="215">
        <v>0</v>
      </c>
      <c r="W216" s="216">
        <v>0</v>
      </c>
      <c r="X216" s="213">
        <v>0</v>
      </c>
      <c r="Y216" s="217">
        <v>0</v>
      </c>
      <c r="Z216" s="215">
        <v>0</v>
      </c>
      <c r="AA216" s="213">
        <v>0</v>
      </c>
      <c r="AB216" s="220">
        <f>B216+D216+F216+H216+J216+L216+N216+P216+R216+T216+V216+X216+Z216</f>
        <v>0</v>
      </c>
      <c r="AC216" s="221">
        <f>C216+E216+G216+I216+K216+M216+O216+Q216+S216+U216+W216+Y216+AA216</f>
        <v>0</v>
      </c>
      <c r="BI216" s="212" t="s">
        <v>42</v>
      </c>
      <c r="BJ216" s="204">
        <f t="shared" ref="BJ216:CK216" si="261">B216/B219</f>
        <v>0</v>
      </c>
      <c r="BK216" s="205">
        <f t="shared" si="261"/>
        <v>0</v>
      </c>
      <c r="BL216" s="206">
        <f t="shared" si="261"/>
        <v>0</v>
      </c>
      <c r="BM216" s="207">
        <f t="shared" si="261"/>
        <v>0</v>
      </c>
      <c r="BN216" s="204">
        <f t="shared" si="261"/>
        <v>0</v>
      </c>
      <c r="BO216" s="205">
        <f t="shared" si="261"/>
        <v>0</v>
      </c>
      <c r="BP216" s="206">
        <f t="shared" si="261"/>
        <v>0</v>
      </c>
      <c r="BQ216" s="207">
        <f t="shared" si="261"/>
        <v>0</v>
      </c>
      <c r="BR216" s="204">
        <f t="shared" si="261"/>
        <v>0</v>
      </c>
      <c r="BS216" s="205">
        <f t="shared" si="261"/>
        <v>0</v>
      </c>
      <c r="BT216" s="206">
        <f t="shared" si="261"/>
        <v>0</v>
      </c>
      <c r="BU216" s="204">
        <f t="shared" si="261"/>
        <v>0</v>
      </c>
      <c r="BV216" s="208">
        <f t="shared" si="261"/>
        <v>0</v>
      </c>
      <c r="BW216" s="209">
        <f t="shared" si="261"/>
        <v>0</v>
      </c>
      <c r="BX216" s="204">
        <f t="shared" si="261"/>
        <v>0</v>
      </c>
      <c r="BY216" s="205">
        <f t="shared" si="261"/>
        <v>0</v>
      </c>
      <c r="BZ216" s="206">
        <f t="shared" si="261"/>
        <v>0</v>
      </c>
      <c r="CA216" s="207">
        <f t="shared" si="261"/>
        <v>0</v>
      </c>
      <c r="CB216" s="204">
        <f t="shared" si="261"/>
        <v>0</v>
      </c>
      <c r="CC216" s="205">
        <f t="shared" si="261"/>
        <v>0</v>
      </c>
      <c r="CD216" s="206">
        <f t="shared" si="261"/>
        <v>0</v>
      </c>
      <c r="CE216" s="207">
        <f t="shared" si="261"/>
        <v>0</v>
      </c>
      <c r="CF216" s="204">
        <f t="shared" si="261"/>
        <v>0</v>
      </c>
      <c r="CG216" s="205">
        <f t="shared" si="261"/>
        <v>0</v>
      </c>
      <c r="CH216" s="206">
        <f t="shared" si="261"/>
        <v>0</v>
      </c>
      <c r="CI216" s="204">
        <f t="shared" si="261"/>
        <v>0</v>
      </c>
      <c r="CJ216" s="210">
        <f t="shared" si="261"/>
        <v>0</v>
      </c>
      <c r="CK216" s="211">
        <f t="shared" si="261"/>
        <v>0</v>
      </c>
    </row>
    <row r="217" spans="1:89" x14ac:dyDescent="0.2">
      <c r="A217" s="202" t="s">
        <v>43</v>
      </c>
      <c r="B217" s="235"/>
      <c r="C217" s="223"/>
      <c r="D217" s="224"/>
      <c r="E217" s="225"/>
      <c r="F217" s="222"/>
      <c r="G217" s="226"/>
      <c r="H217" s="224"/>
      <c r="I217" s="225"/>
      <c r="J217" s="222"/>
      <c r="K217" s="226"/>
      <c r="L217" s="224"/>
      <c r="M217" s="222"/>
      <c r="N217" s="227"/>
      <c r="O217" s="228"/>
      <c r="P217" s="222"/>
      <c r="Q217" s="226"/>
      <c r="R217" s="224"/>
      <c r="S217" s="225"/>
      <c r="T217" s="222"/>
      <c r="U217" s="226"/>
      <c r="V217" s="224"/>
      <c r="W217" s="225"/>
      <c r="X217" s="222"/>
      <c r="Y217" s="226"/>
      <c r="Z217" s="224"/>
      <c r="AA217" s="222"/>
      <c r="AB217" s="220"/>
      <c r="AC217" s="221"/>
      <c r="BI217" s="202" t="s">
        <v>43</v>
      </c>
      <c r="BJ217" s="204">
        <f t="shared" ref="BJ217:CK217" si="262">B217/B219</f>
        <v>0</v>
      </c>
      <c r="BK217" s="205">
        <f t="shared" si="262"/>
        <v>0</v>
      </c>
      <c r="BL217" s="206">
        <f t="shared" si="262"/>
        <v>0</v>
      </c>
      <c r="BM217" s="207">
        <f t="shared" si="262"/>
        <v>0</v>
      </c>
      <c r="BN217" s="204">
        <f t="shared" si="262"/>
        <v>0</v>
      </c>
      <c r="BO217" s="205">
        <f t="shared" si="262"/>
        <v>0</v>
      </c>
      <c r="BP217" s="206">
        <f t="shared" si="262"/>
        <v>0</v>
      </c>
      <c r="BQ217" s="207">
        <f t="shared" si="262"/>
        <v>0</v>
      </c>
      <c r="BR217" s="204">
        <f t="shared" si="262"/>
        <v>0</v>
      </c>
      <c r="BS217" s="205">
        <f t="shared" si="262"/>
        <v>0</v>
      </c>
      <c r="BT217" s="206">
        <f t="shared" si="262"/>
        <v>0</v>
      </c>
      <c r="BU217" s="204">
        <f t="shared" si="262"/>
        <v>0</v>
      </c>
      <c r="BV217" s="208">
        <f t="shared" si="262"/>
        <v>0</v>
      </c>
      <c r="BW217" s="209">
        <f t="shared" si="262"/>
        <v>0</v>
      </c>
      <c r="BX217" s="204">
        <f t="shared" si="262"/>
        <v>0</v>
      </c>
      <c r="BY217" s="205">
        <f t="shared" si="262"/>
        <v>0</v>
      </c>
      <c r="BZ217" s="206">
        <f t="shared" si="262"/>
        <v>0</v>
      </c>
      <c r="CA217" s="207">
        <f t="shared" si="262"/>
        <v>0</v>
      </c>
      <c r="CB217" s="204">
        <f t="shared" si="262"/>
        <v>0</v>
      </c>
      <c r="CC217" s="205">
        <f t="shared" si="262"/>
        <v>0</v>
      </c>
      <c r="CD217" s="206">
        <f t="shared" si="262"/>
        <v>0</v>
      </c>
      <c r="CE217" s="207">
        <f t="shared" si="262"/>
        <v>0</v>
      </c>
      <c r="CF217" s="204">
        <f t="shared" si="262"/>
        <v>0</v>
      </c>
      <c r="CG217" s="205">
        <f t="shared" si="262"/>
        <v>0</v>
      </c>
      <c r="CH217" s="206">
        <f t="shared" si="262"/>
        <v>0</v>
      </c>
      <c r="CI217" s="204">
        <f t="shared" si="262"/>
        <v>0</v>
      </c>
      <c r="CJ217" s="210">
        <f t="shared" si="262"/>
        <v>0</v>
      </c>
      <c r="CK217" s="211">
        <f t="shared" si="262"/>
        <v>0</v>
      </c>
    </row>
    <row r="218" spans="1:89" ht="13.5" thickBot="1" x14ac:dyDescent="0.25">
      <c r="A218" s="212" t="s">
        <v>44</v>
      </c>
      <c r="B218" s="238"/>
      <c r="C218" s="214"/>
      <c r="D218" s="215"/>
      <c r="E218" s="216"/>
      <c r="F218" s="213"/>
      <c r="G218" s="217"/>
      <c r="H218" s="215"/>
      <c r="I218" s="216"/>
      <c r="J218" s="213"/>
      <c r="K218" s="217"/>
      <c r="L218" s="215"/>
      <c r="M218" s="213"/>
      <c r="N218" s="218"/>
      <c r="O218" s="219"/>
      <c r="P218" s="213"/>
      <c r="Q218" s="217"/>
      <c r="R218" s="215"/>
      <c r="S218" s="216"/>
      <c r="T218" s="213"/>
      <c r="U218" s="217"/>
      <c r="V218" s="215"/>
      <c r="W218" s="216"/>
      <c r="X218" s="213"/>
      <c r="Y218" s="217"/>
      <c r="Z218" s="215"/>
      <c r="AA218" s="213"/>
      <c r="AB218" s="220"/>
      <c r="AC218" s="221"/>
      <c r="BI218" s="212" t="s">
        <v>44</v>
      </c>
      <c r="BJ218" s="204">
        <f t="shared" ref="BJ218:CK218" si="263">B218/B219</f>
        <v>0</v>
      </c>
      <c r="BK218" s="205">
        <f t="shared" si="263"/>
        <v>0</v>
      </c>
      <c r="BL218" s="206">
        <f t="shared" si="263"/>
        <v>0</v>
      </c>
      <c r="BM218" s="207">
        <f t="shared" si="263"/>
        <v>0</v>
      </c>
      <c r="BN218" s="204">
        <f t="shared" si="263"/>
        <v>0</v>
      </c>
      <c r="BO218" s="205">
        <f t="shared" si="263"/>
        <v>0</v>
      </c>
      <c r="BP218" s="206">
        <f t="shared" si="263"/>
        <v>0</v>
      </c>
      <c r="BQ218" s="207">
        <f t="shared" si="263"/>
        <v>0</v>
      </c>
      <c r="BR218" s="204">
        <f t="shared" si="263"/>
        <v>0</v>
      </c>
      <c r="BS218" s="205">
        <f t="shared" si="263"/>
        <v>0</v>
      </c>
      <c r="BT218" s="206">
        <f t="shared" si="263"/>
        <v>0</v>
      </c>
      <c r="BU218" s="204">
        <f t="shared" si="263"/>
        <v>0</v>
      </c>
      <c r="BV218" s="208">
        <f t="shared" si="263"/>
        <v>0</v>
      </c>
      <c r="BW218" s="209">
        <f t="shared" si="263"/>
        <v>0</v>
      </c>
      <c r="BX218" s="204">
        <f t="shared" si="263"/>
        <v>0</v>
      </c>
      <c r="BY218" s="205">
        <f t="shared" si="263"/>
        <v>0</v>
      </c>
      <c r="BZ218" s="206">
        <f t="shared" si="263"/>
        <v>0</v>
      </c>
      <c r="CA218" s="207">
        <f t="shared" si="263"/>
        <v>0</v>
      </c>
      <c r="CB218" s="204">
        <f t="shared" si="263"/>
        <v>0</v>
      </c>
      <c r="CC218" s="205">
        <f t="shared" si="263"/>
        <v>0</v>
      </c>
      <c r="CD218" s="206">
        <f t="shared" si="263"/>
        <v>0</v>
      </c>
      <c r="CE218" s="207">
        <f t="shared" si="263"/>
        <v>0</v>
      </c>
      <c r="CF218" s="204">
        <f t="shared" si="263"/>
        <v>0</v>
      </c>
      <c r="CG218" s="205">
        <f t="shared" si="263"/>
        <v>0</v>
      </c>
      <c r="CH218" s="206">
        <f t="shared" si="263"/>
        <v>0</v>
      </c>
      <c r="CI218" s="204">
        <f t="shared" si="263"/>
        <v>0</v>
      </c>
      <c r="CJ218" s="210">
        <f t="shared" si="263"/>
        <v>0</v>
      </c>
      <c r="CK218" s="211">
        <f t="shared" si="263"/>
        <v>0</v>
      </c>
    </row>
    <row r="219" spans="1:89" ht="14.25" customHeight="1" thickTop="1" thickBot="1" x14ac:dyDescent="0.25">
      <c r="A219" s="229" t="s">
        <v>26</v>
      </c>
      <c r="B219" s="144">
        <f>SUM(B195:B218)</f>
        <v>56672</v>
      </c>
      <c r="C219" s="144">
        <f t="shared" ref="C219:AA219" si="264">SUM(C195:C218)</f>
        <v>35201</v>
      </c>
      <c r="D219" s="144">
        <f t="shared" si="264"/>
        <v>25132</v>
      </c>
      <c r="E219" s="144">
        <f t="shared" si="264"/>
        <v>21615</v>
      </c>
      <c r="F219" s="144">
        <f t="shared" si="264"/>
        <v>13992</v>
      </c>
      <c r="G219" s="144">
        <f t="shared" si="264"/>
        <v>8434</v>
      </c>
      <c r="H219" s="144">
        <f t="shared" si="264"/>
        <v>29016</v>
      </c>
      <c r="I219" s="144">
        <f t="shared" si="264"/>
        <v>40622</v>
      </c>
      <c r="J219" s="144">
        <f t="shared" si="264"/>
        <v>7011</v>
      </c>
      <c r="K219" s="144">
        <f t="shared" si="264"/>
        <v>8289</v>
      </c>
      <c r="L219" s="144">
        <f t="shared" si="264"/>
        <v>12914</v>
      </c>
      <c r="M219" s="144">
        <f t="shared" si="264"/>
        <v>23184</v>
      </c>
      <c r="N219" s="144">
        <f t="shared" si="264"/>
        <v>27481</v>
      </c>
      <c r="O219" s="144">
        <f t="shared" si="264"/>
        <v>37074</v>
      </c>
      <c r="P219" s="144">
        <f t="shared" si="264"/>
        <v>17124</v>
      </c>
      <c r="Q219" s="144">
        <f t="shared" si="264"/>
        <v>21264</v>
      </c>
      <c r="R219" s="144">
        <f t="shared" si="264"/>
        <v>21981</v>
      </c>
      <c r="S219" s="144">
        <f t="shared" si="264"/>
        <v>23976</v>
      </c>
      <c r="T219" s="144">
        <f t="shared" si="264"/>
        <v>9179</v>
      </c>
      <c r="U219" s="144">
        <f t="shared" si="264"/>
        <v>12554</v>
      </c>
      <c r="V219" s="144">
        <f t="shared" si="264"/>
        <v>25897</v>
      </c>
      <c r="W219" s="144">
        <f t="shared" si="264"/>
        <v>30627</v>
      </c>
      <c r="X219" s="144">
        <f t="shared" si="264"/>
        <v>25832</v>
      </c>
      <c r="Y219" s="144">
        <f t="shared" si="264"/>
        <v>16576</v>
      </c>
      <c r="Z219" s="144">
        <f t="shared" si="264"/>
        <v>56454</v>
      </c>
      <c r="AA219" s="144">
        <f t="shared" si="264"/>
        <v>48734</v>
      </c>
      <c r="AB219" s="232">
        <f>SUM(AB195:AB218)</f>
        <v>328685</v>
      </c>
      <c r="AC219" s="233">
        <f>SUM(AC195:AC218)</f>
        <v>328150</v>
      </c>
      <c r="BI219" s="229" t="s">
        <v>26</v>
      </c>
      <c r="BJ219" s="241">
        <f>SUM(BJ195:BJ218)</f>
        <v>0.99999999999999978</v>
      </c>
      <c r="BK219" s="242">
        <f t="shared" ref="BK219:CK219" si="265">SUM(BK195:BK218)</f>
        <v>0.99999999999999989</v>
      </c>
      <c r="BL219" s="241">
        <f t="shared" si="265"/>
        <v>0.99999999999999989</v>
      </c>
      <c r="BM219" s="242">
        <f t="shared" si="265"/>
        <v>1.0000000000000002</v>
      </c>
      <c r="BN219" s="241">
        <f t="shared" si="265"/>
        <v>0.99999999999999989</v>
      </c>
      <c r="BO219" s="242">
        <f t="shared" si="265"/>
        <v>1</v>
      </c>
      <c r="BP219" s="241">
        <f t="shared" si="265"/>
        <v>0.99999999999999989</v>
      </c>
      <c r="BQ219" s="242">
        <f t="shared" si="265"/>
        <v>1</v>
      </c>
      <c r="BR219" s="241">
        <f t="shared" si="265"/>
        <v>1.0000000000000002</v>
      </c>
      <c r="BS219" s="242">
        <f t="shared" si="265"/>
        <v>1</v>
      </c>
      <c r="BT219" s="241">
        <f t="shared" si="265"/>
        <v>1</v>
      </c>
      <c r="BU219" s="242">
        <f t="shared" si="265"/>
        <v>0.99999999999999989</v>
      </c>
      <c r="BV219" s="241">
        <f t="shared" si="265"/>
        <v>0.99999999999999989</v>
      </c>
      <c r="BW219" s="242">
        <f t="shared" si="265"/>
        <v>1.0000000000000002</v>
      </c>
      <c r="BX219" s="241">
        <f t="shared" si="265"/>
        <v>1</v>
      </c>
      <c r="BY219" s="242">
        <f t="shared" si="265"/>
        <v>1</v>
      </c>
      <c r="BZ219" s="241">
        <f t="shared" si="265"/>
        <v>1</v>
      </c>
      <c r="CA219" s="242">
        <f t="shared" si="265"/>
        <v>0.99999999999999989</v>
      </c>
      <c r="CB219" s="241">
        <f t="shared" si="265"/>
        <v>1.0000000000000002</v>
      </c>
      <c r="CC219" s="242">
        <f t="shared" si="265"/>
        <v>1</v>
      </c>
      <c r="CD219" s="241">
        <f t="shared" si="265"/>
        <v>0.99999999999999989</v>
      </c>
      <c r="CE219" s="242">
        <f t="shared" si="265"/>
        <v>1.0000000000000002</v>
      </c>
      <c r="CF219" s="241">
        <f t="shared" si="265"/>
        <v>1.0000000000000002</v>
      </c>
      <c r="CG219" s="242">
        <f t="shared" si="265"/>
        <v>0.99999999999999989</v>
      </c>
      <c r="CH219" s="241">
        <f t="shared" si="265"/>
        <v>0.99999999999999989</v>
      </c>
      <c r="CI219" s="242">
        <f t="shared" si="265"/>
        <v>1.0000000000000002</v>
      </c>
      <c r="CJ219" s="241">
        <f t="shared" si="265"/>
        <v>1</v>
      </c>
      <c r="CK219" s="242">
        <f t="shared" si="265"/>
        <v>0.99999999999999989</v>
      </c>
    </row>
    <row r="220" spans="1:89" ht="13.5" thickTop="1" x14ac:dyDescent="0.2">
      <c r="A220" s="244"/>
    </row>
    <row r="222" spans="1:89" x14ac:dyDescent="0.2">
      <c r="A222" s="172">
        <f>+A191+1</f>
        <v>43504</v>
      </c>
      <c r="B222" s="172"/>
      <c r="C222" s="172"/>
      <c r="D222" s="172"/>
      <c r="BI222" s="174">
        <f>+BI191+1</f>
        <v>43504</v>
      </c>
      <c r="BJ222" s="174"/>
      <c r="BK222" s="174"/>
      <c r="BL222" s="174"/>
    </row>
    <row r="223" spans="1:89" ht="13.5" thickBot="1" x14ac:dyDescent="0.25">
      <c r="AE223" s="175" t="s">
        <v>1</v>
      </c>
    </row>
    <row r="224" spans="1:89" ht="14.25" thickTop="1" thickBot="1" x14ac:dyDescent="0.25">
      <c r="A224" s="176" t="s">
        <v>2</v>
      </c>
      <c r="B224" s="177" t="s">
        <v>3</v>
      </c>
      <c r="C224" s="178"/>
      <c r="D224" s="177" t="s">
        <v>4</v>
      </c>
      <c r="E224" s="178"/>
      <c r="F224" s="177" t="s">
        <v>5</v>
      </c>
      <c r="G224" s="178"/>
      <c r="H224" s="177" t="s">
        <v>6</v>
      </c>
      <c r="I224" s="178"/>
      <c r="J224" s="177" t="s">
        <v>7</v>
      </c>
      <c r="K224" s="178"/>
      <c r="L224" s="177" t="s">
        <v>8</v>
      </c>
      <c r="M224" s="178"/>
      <c r="N224" s="177" t="s">
        <v>9</v>
      </c>
      <c r="O224" s="178"/>
      <c r="P224" s="177" t="s">
        <v>10</v>
      </c>
      <c r="Q224" s="178"/>
      <c r="R224" s="177" t="s">
        <v>11</v>
      </c>
      <c r="S224" s="178"/>
      <c r="T224" s="177" t="s">
        <v>12</v>
      </c>
      <c r="U224" s="178"/>
      <c r="V224" s="177" t="s">
        <v>13</v>
      </c>
      <c r="W224" s="178"/>
      <c r="X224" s="177" t="s">
        <v>14</v>
      </c>
      <c r="Y224" s="178"/>
      <c r="Z224" s="177" t="s">
        <v>15</v>
      </c>
      <c r="AA224" s="178"/>
      <c r="AB224" s="179" t="s">
        <v>16</v>
      </c>
      <c r="AC224" s="180"/>
      <c r="AE224" s="176" t="s">
        <v>2</v>
      </c>
      <c r="AF224" s="177" t="s">
        <v>3</v>
      </c>
      <c r="AG224" s="178"/>
      <c r="AH224" s="177" t="s">
        <v>4</v>
      </c>
      <c r="AI224" s="178"/>
      <c r="AJ224" s="177" t="s">
        <v>5</v>
      </c>
      <c r="AK224" s="178"/>
      <c r="AL224" s="177" t="s">
        <v>6</v>
      </c>
      <c r="AM224" s="178"/>
      <c r="AN224" s="177" t="s">
        <v>7</v>
      </c>
      <c r="AO224" s="178"/>
      <c r="AP224" s="177" t="s">
        <v>8</v>
      </c>
      <c r="AQ224" s="178"/>
      <c r="AR224" s="177" t="s">
        <v>9</v>
      </c>
      <c r="AS224" s="178"/>
      <c r="AT224" s="177" t="s">
        <v>10</v>
      </c>
      <c r="AU224" s="178"/>
      <c r="AV224" s="177" t="s">
        <v>11</v>
      </c>
      <c r="AW224" s="178"/>
      <c r="AX224" s="177" t="s">
        <v>12</v>
      </c>
      <c r="AY224" s="178"/>
      <c r="AZ224" s="177" t="s">
        <v>13</v>
      </c>
      <c r="BA224" s="178"/>
      <c r="BB224" s="177" t="s">
        <v>14</v>
      </c>
      <c r="BC224" s="178"/>
      <c r="BD224" s="177" t="s">
        <v>15</v>
      </c>
      <c r="BE224" s="178"/>
      <c r="BF224" s="179" t="s">
        <v>16</v>
      </c>
      <c r="BG224" s="180"/>
      <c r="BI224" s="176" t="s">
        <v>2</v>
      </c>
      <c r="BJ224" s="177" t="s">
        <v>3</v>
      </c>
      <c r="BK224" s="178"/>
      <c r="BL224" s="177" t="s">
        <v>4</v>
      </c>
      <c r="BM224" s="178"/>
      <c r="BN224" s="177" t="s">
        <v>5</v>
      </c>
      <c r="BO224" s="178"/>
      <c r="BP224" s="177" t="s">
        <v>6</v>
      </c>
      <c r="BQ224" s="178"/>
      <c r="BR224" s="177" t="s">
        <v>7</v>
      </c>
      <c r="BS224" s="178"/>
      <c r="BT224" s="177" t="s">
        <v>8</v>
      </c>
      <c r="BU224" s="178"/>
      <c r="BV224" s="177" t="s">
        <v>9</v>
      </c>
      <c r="BW224" s="178"/>
      <c r="BX224" s="177" t="s">
        <v>10</v>
      </c>
      <c r="BY224" s="178"/>
      <c r="BZ224" s="177" t="s">
        <v>11</v>
      </c>
      <c r="CA224" s="178"/>
      <c r="CB224" s="177" t="s">
        <v>12</v>
      </c>
      <c r="CC224" s="178"/>
      <c r="CD224" s="177" t="s">
        <v>13</v>
      </c>
      <c r="CE224" s="178"/>
      <c r="CF224" s="177" t="s">
        <v>14</v>
      </c>
      <c r="CG224" s="178"/>
      <c r="CH224" s="177" t="s">
        <v>15</v>
      </c>
      <c r="CI224" s="178"/>
      <c r="CJ224" s="177" t="s">
        <v>16</v>
      </c>
      <c r="CK224" s="178"/>
    </row>
    <row r="225" spans="1:89" ht="15" thickTop="1" thickBot="1" x14ac:dyDescent="0.3">
      <c r="A225" s="182"/>
      <c r="B225" s="183" t="s">
        <v>17</v>
      </c>
      <c r="C225" s="184" t="s">
        <v>18</v>
      </c>
      <c r="D225" s="185" t="s">
        <v>17</v>
      </c>
      <c r="E225" s="186" t="s">
        <v>18</v>
      </c>
      <c r="F225" s="183" t="s">
        <v>17</v>
      </c>
      <c r="G225" s="184" t="s">
        <v>18</v>
      </c>
      <c r="H225" s="185" t="s">
        <v>17</v>
      </c>
      <c r="I225" s="186" t="s">
        <v>18</v>
      </c>
      <c r="J225" s="183" t="s">
        <v>17</v>
      </c>
      <c r="K225" s="184" t="s">
        <v>18</v>
      </c>
      <c r="L225" s="185" t="s">
        <v>17</v>
      </c>
      <c r="M225" s="183" t="s">
        <v>18</v>
      </c>
      <c r="N225" s="187" t="s">
        <v>17</v>
      </c>
      <c r="O225" s="188" t="s">
        <v>18</v>
      </c>
      <c r="P225" s="183" t="s">
        <v>17</v>
      </c>
      <c r="Q225" s="184" t="s">
        <v>18</v>
      </c>
      <c r="R225" s="185" t="s">
        <v>17</v>
      </c>
      <c r="S225" s="186" t="s">
        <v>18</v>
      </c>
      <c r="T225" s="183" t="s">
        <v>17</v>
      </c>
      <c r="U225" s="184" t="s">
        <v>18</v>
      </c>
      <c r="V225" s="185" t="s">
        <v>17</v>
      </c>
      <c r="W225" s="186" t="s">
        <v>18</v>
      </c>
      <c r="X225" s="183" t="s">
        <v>17</v>
      </c>
      <c r="Y225" s="184" t="s">
        <v>18</v>
      </c>
      <c r="Z225" s="185" t="s">
        <v>17</v>
      </c>
      <c r="AA225" s="183" t="s">
        <v>18</v>
      </c>
      <c r="AB225" s="189" t="s">
        <v>17</v>
      </c>
      <c r="AC225" s="190" t="s">
        <v>18</v>
      </c>
      <c r="AE225" s="182"/>
      <c r="AF225" s="183" t="s">
        <v>17</v>
      </c>
      <c r="AG225" s="184" t="s">
        <v>18</v>
      </c>
      <c r="AH225" s="185" t="s">
        <v>17</v>
      </c>
      <c r="AI225" s="186" t="s">
        <v>18</v>
      </c>
      <c r="AJ225" s="183" t="s">
        <v>17</v>
      </c>
      <c r="AK225" s="184" t="s">
        <v>18</v>
      </c>
      <c r="AL225" s="185" t="s">
        <v>17</v>
      </c>
      <c r="AM225" s="186" t="s">
        <v>18</v>
      </c>
      <c r="AN225" s="183" t="s">
        <v>17</v>
      </c>
      <c r="AO225" s="184" t="s">
        <v>18</v>
      </c>
      <c r="AP225" s="185" t="s">
        <v>17</v>
      </c>
      <c r="AQ225" s="183" t="s">
        <v>18</v>
      </c>
      <c r="AR225" s="187" t="s">
        <v>17</v>
      </c>
      <c r="AS225" s="188" t="s">
        <v>18</v>
      </c>
      <c r="AT225" s="183" t="s">
        <v>17</v>
      </c>
      <c r="AU225" s="184" t="s">
        <v>18</v>
      </c>
      <c r="AV225" s="185" t="s">
        <v>17</v>
      </c>
      <c r="AW225" s="186" t="s">
        <v>18</v>
      </c>
      <c r="AX225" s="183" t="s">
        <v>17</v>
      </c>
      <c r="AY225" s="184" t="s">
        <v>18</v>
      </c>
      <c r="AZ225" s="185" t="s">
        <v>17</v>
      </c>
      <c r="BA225" s="186" t="s">
        <v>18</v>
      </c>
      <c r="BB225" s="183" t="s">
        <v>17</v>
      </c>
      <c r="BC225" s="184" t="s">
        <v>18</v>
      </c>
      <c r="BD225" s="185" t="s">
        <v>17</v>
      </c>
      <c r="BE225" s="183" t="s">
        <v>18</v>
      </c>
      <c r="BF225" s="189" t="s">
        <v>17</v>
      </c>
      <c r="BG225" s="190" t="s">
        <v>18</v>
      </c>
      <c r="BI225" s="182"/>
      <c r="BJ225" s="183" t="s">
        <v>17</v>
      </c>
      <c r="BK225" s="184" t="s">
        <v>18</v>
      </c>
      <c r="BL225" s="185" t="s">
        <v>17</v>
      </c>
      <c r="BM225" s="186" t="s">
        <v>18</v>
      </c>
      <c r="BN225" s="183" t="s">
        <v>17</v>
      </c>
      <c r="BO225" s="184" t="s">
        <v>18</v>
      </c>
      <c r="BP225" s="185" t="s">
        <v>17</v>
      </c>
      <c r="BQ225" s="186" t="s">
        <v>18</v>
      </c>
      <c r="BR225" s="183" t="s">
        <v>17</v>
      </c>
      <c r="BS225" s="184" t="s">
        <v>18</v>
      </c>
      <c r="BT225" s="185" t="s">
        <v>17</v>
      </c>
      <c r="BU225" s="183" t="s">
        <v>18</v>
      </c>
      <c r="BV225" s="187" t="s">
        <v>17</v>
      </c>
      <c r="BW225" s="188" t="s">
        <v>18</v>
      </c>
      <c r="BX225" s="183" t="s">
        <v>17</v>
      </c>
      <c r="BY225" s="184" t="s">
        <v>18</v>
      </c>
      <c r="BZ225" s="185" t="s">
        <v>17</v>
      </c>
      <c r="CA225" s="186" t="s">
        <v>18</v>
      </c>
      <c r="CB225" s="183" t="s">
        <v>17</v>
      </c>
      <c r="CC225" s="184" t="s">
        <v>18</v>
      </c>
      <c r="CD225" s="185" t="s">
        <v>17</v>
      </c>
      <c r="CE225" s="186" t="s">
        <v>18</v>
      </c>
      <c r="CF225" s="183" t="s">
        <v>17</v>
      </c>
      <c r="CG225" s="184" t="s">
        <v>18</v>
      </c>
      <c r="CH225" s="185" t="s">
        <v>17</v>
      </c>
      <c r="CI225" s="183" t="s">
        <v>18</v>
      </c>
      <c r="CJ225" s="187" t="s">
        <v>17</v>
      </c>
      <c r="CK225" s="188" t="s">
        <v>18</v>
      </c>
    </row>
    <row r="226" spans="1:89" ht="13.5" thickTop="1" x14ac:dyDescent="0.2">
      <c r="A226" s="192" t="s">
        <v>19</v>
      </c>
      <c r="B226" s="193"/>
      <c r="C226" s="194"/>
      <c r="D226" s="195"/>
      <c r="E226" s="196"/>
      <c r="F226" s="193"/>
      <c r="G226" s="197"/>
      <c r="H226" s="195"/>
      <c r="I226" s="196"/>
      <c r="J226" s="193"/>
      <c r="K226" s="197"/>
      <c r="L226" s="195"/>
      <c r="M226" s="193"/>
      <c r="N226" s="198"/>
      <c r="O226" s="199"/>
      <c r="P226" s="193"/>
      <c r="Q226" s="197"/>
      <c r="R226" s="195"/>
      <c r="S226" s="196"/>
      <c r="T226" s="193"/>
      <c r="U226" s="197"/>
      <c r="V226" s="195"/>
      <c r="W226" s="196"/>
      <c r="X226" s="193"/>
      <c r="Y226" s="197"/>
      <c r="Z226" s="195"/>
      <c r="AA226" s="193"/>
      <c r="AB226" s="200">
        <f>B226+D226+F226+H226+J226+L226+N226+P226+R226+T226+V226+X226+Z226</f>
        <v>0</v>
      </c>
      <c r="AC226" s="201">
        <f>C226+E226+G226+I226+K226+M226+O226+Q226+S226+U226+W226+Y226+AA226</f>
        <v>0</v>
      </c>
      <c r="AE226" s="202" t="str">
        <f>$AE$9</f>
        <v>07:00 - 07:59</v>
      </c>
      <c r="AF226" s="193">
        <f>SUMIF($A$9:$A$32,$AE226,B$226:B$249)</f>
        <v>5412</v>
      </c>
      <c r="AG226" s="194">
        <f t="shared" ref="AG226:BE228" si="266">SUMIF($A$9:$A$32,$AE226,C$226:C$249)</f>
        <v>949</v>
      </c>
      <c r="AH226" s="195">
        <f t="shared" si="266"/>
        <v>1940</v>
      </c>
      <c r="AI226" s="196">
        <f t="shared" si="266"/>
        <v>1209</v>
      </c>
      <c r="AJ226" s="193">
        <f t="shared" si="266"/>
        <v>1038</v>
      </c>
      <c r="AK226" s="197">
        <f t="shared" si="266"/>
        <v>555</v>
      </c>
      <c r="AL226" s="195">
        <f t="shared" si="266"/>
        <v>1334</v>
      </c>
      <c r="AM226" s="196">
        <f t="shared" si="266"/>
        <v>1513</v>
      </c>
      <c r="AN226" s="193">
        <f t="shared" si="266"/>
        <v>463</v>
      </c>
      <c r="AO226" s="197">
        <f t="shared" si="266"/>
        <v>1003</v>
      </c>
      <c r="AP226" s="195">
        <f t="shared" si="266"/>
        <v>506</v>
      </c>
      <c r="AQ226" s="193">
        <f t="shared" si="266"/>
        <v>2148</v>
      </c>
      <c r="AR226" s="198">
        <f t="shared" si="266"/>
        <v>1758</v>
      </c>
      <c r="AS226" s="199">
        <f t="shared" si="266"/>
        <v>2976</v>
      </c>
      <c r="AT226" s="193">
        <f t="shared" si="266"/>
        <v>1692</v>
      </c>
      <c r="AU226" s="197">
        <f t="shared" si="266"/>
        <v>1466</v>
      </c>
      <c r="AV226" s="195">
        <f t="shared" si="266"/>
        <v>1812</v>
      </c>
      <c r="AW226" s="196">
        <f t="shared" si="266"/>
        <v>1518</v>
      </c>
      <c r="AX226" s="193">
        <f t="shared" si="266"/>
        <v>363</v>
      </c>
      <c r="AY226" s="197">
        <f t="shared" si="266"/>
        <v>1809</v>
      </c>
      <c r="AZ226" s="195">
        <f t="shared" si="266"/>
        <v>1090</v>
      </c>
      <c r="BA226" s="196">
        <f t="shared" si="266"/>
        <v>2748</v>
      </c>
      <c r="BB226" s="193">
        <f t="shared" si="266"/>
        <v>1569</v>
      </c>
      <c r="BC226" s="197">
        <f t="shared" si="266"/>
        <v>1744</v>
      </c>
      <c r="BD226" s="195">
        <f t="shared" si="266"/>
        <v>4759</v>
      </c>
      <c r="BE226" s="193">
        <f t="shared" si="266"/>
        <v>2774</v>
      </c>
      <c r="BF226" s="200">
        <f>AF226+AH226+AJ226+AL226+AN226+AP226+AR226+AT226+AV226+AX226+AZ226+BB226+BD226</f>
        <v>23736</v>
      </c>
      <c r="BG226" s="201">
        <f>AG226+AI226+AK226+AM226+AO226+AQ226+AS226+AU226+AW226+AY226+BA226+BC226+BE226</f>
        <v>22412</v>
      </c>
      <c r="BI226" s="192" t="s">
        <v>19</v>
      </c>
      <c r="BJ226" s="204">
        <f t="shared" ref="BJ226:CK226" si="267">B226/B250</f>
        <v>0</v>
      </c>
      <c r="BK226" s="205">
        <f t="shared" si="267"/>
        <v>0</v>
      </c>
      <c r="BL226" s="206">
        <f t="shared" si="267"/>
        <v>0</v>
      </c>
      <c r="BM226" s="207">
        <f t="shared" si="267"/>
        <v>0</v>
      </c>
      <c r="BN226" s="204">
        <f t="shared" si="267"/>
        <v>0</v>
      </c>
      <c r="BO226" s="205">
        <f t="shared" si="267"/>
        <v>0</v>
      </c>
      <c r="BP226" s="206">
        <f t="shared" si="267"/>
        <v>0</v>
      </c>
      <c r="BQ226" s="207">
        <f t="shared" si="267"/>
        <v>0</v>
      </c>
      <c r="BR226" s="204">
        <f t="shared" si="267"/>
        <v>0</v>
      </c>
      <c r="BS226" s="205">
        <f t="shared" si="267"/>
        <v>0</v>
      </c>
      <c r="BT226" s="206">
        <f t="shared" si="267"/>
        <v>0</v>
      </c>
      <c r="BU226" s="204">
        <f t="shared" si="267"/>
        <v>0</v>
      </c>
      <c r="BV226" s="208">
        <f t="shared" si="267"/>
        <v>0</v>
      </c>
      <c r="BW226" s="209">
        <f t="shared" si="267"/>
        <v>0</v>
      </c>
      <c r="BX226" s="204">
        <f t="shared" si="267"/>
        <v>0</v>
      </c>
      <c r="BY226" s="205">
        <f t="shared" si="267"/>
        <v>0</v>
      </c>
      <c r="BZ226" s="206">
        <f t="shared" si="267"/>
        <v>0</v>
      </c>
      <c r="CA226" s="207">
        <f t="shared" si="267"/>
        <v>0</v>
      </c>
      <c r="CB226" s="204">
        <f t="shared" si="267"/>
        <v>0</v>
      </c>
      <c r="CC226" s="205">
        <f t="shared" si="267"/>
        <v>0</v>
      </c>
      <c r="CD226" s="206">
        <f t="shared" si="267"/>
        <v>0</v>
      </c>
      <c r="CE226" s="207">
        <f t="shared" si="267"/>
        <v>0</v>
      </c>
      <c r="CF226" s="204">
        <f t="shared" si="267"/>
        <v>0</v>
      </c>
      <c r="CG226" s="205">
        <f t="shared" si="267"/>
        <v>0</v>
      </c>
      <c r="CH226" s="206">
        <f t="shared" si="267"/>
        <v>0</v>
      </c>
      <c r="CI226" s="204">
        <f t="shared" si="267"/>
        <v>0</v>
      </c>
      <c r="CJ226" s="210">
        <f t="shared" si="267"/>
        <v>0</v>
      </c>
      <c r="CK226" s="211">
        <f t="shared" si="267"/>
        <v>0</v>
      </c>
    </row>
    <row r="227" spans="1:89" x14ac:dyDescent="0.2">
      <c r="A227" s="212" t="s">
        <v>21</v>
      </c>
      <c r="B227" s="213">
        <v>547</v>
      </c>
      <c r="C227" s="214">
        <v>0</v>
      </c>
      <c r="D227" s="215">
        <v>184</v>
      </c>
      <c r="E227" s="216">
        <v>0</v>
      </c>
      <c r="F227" s="213">
        <v>78</v>
      </c>
      <c r="G227" s="217">
        <v>0</v>
      </c>
      <c r="H227" s="215">
        <v>269</v>
      </c>
      <c r="I227" s="216">
        <v>9</v>
      </c>
      <c r="J227" s="213">
        <v>13</v>
      </c>
      <c r="K227" s="217">
        <v>6</v>
      </c>
      <c r="L227" s="215">
        <v>8</v>
      </c>
      <c r="M227" s="213">
        <v>18</v>
      </c>
      <c r="N227" s="218">
        <v>61</v>
      </c>
      <c r="O227" s="219">
        <v>15</v>
      </c>
      <c r="P227" s="213">
        <v>22</v>
      </c>
      <c r="Q227" s="217">
        <v>6</v>
      </c>
      <c r="R227" s="215">
        <v>9</v>
      </c>
      <c r="S227" s="216">
        <v>11</v>
      </c>
      <c r="T227" s="213">
        <v>0</v>
      </c>
      <c r="U227" s="217">
        <v>0</v>
      </c>
      <c r="V227" s="215">
        <v>4</v>
      </c>
      <c r="W227" s="216">
        <v>0</v>
      </c>
      <c r="X227" s="213">
        <v>2</v>
      </c>
      <c r="Y227" s="217">
        <v>0</v>
      </c>
      <c r="Z227" s="215">
        <v>0</v>
      </c>
      <c r="AA227" s="213">
        <v>0</v>
      </c>
      <c r="AB227" s="220">
        <f>B227+D227+F227+H227+J227+L227+N227+P227+R227+T227+V227+X227+Z227</f>
        <v>1197</v>
      </c>
      <c r="AC227" s="221">
        <f t="shared" ref="AC227:AC246" si="268">C227+E227+G227+I227+K227+M227+O227+Q227+S227+U227+W227+Y227+AA227</f>
        <v>65</v>
      </c>
      <c r="AE227" s="212" t="str">
        <f>$AE$10</f>
        <v>08:00 - 08:59</v>
      </c>
      <c r="AF227" s="193">
        <f>SUMIF($A$9:$A$32,$AE227,B$226:B$249)</f>
        <v>5853</v>
      </c>
      <c r="AG227" s="214">
        <f t="shared" si="266"/>
        <v>1178</v>
      </c>
      <c r="AH227" s="215">
        <f t="shared" si="266"/>
        <v>1706</v>
      </c>
      <c r="AI227" s="216">
        <f t="shared" si="266"/>
        <v>1428</v>
      </c>
      <c r="AJ227" s="213">
        <f t="shared" si="266"/>
        <v>804</v>
      </c>
      <c r="AK227" s="217">
        <f t="shared" si="266"/>
        <v>631</v>
      </c>
      <c r="AL227" s="215">
        <f t="shared" si="266"/>
        <v>954</v>
      </c>
      <c r="AM227" s="216">
        <f t="shared" si="266"/>
        <v>1919</v>
      </c>
      <c r="AN227" s="213">
        <f t="shared" si="266"/>
        <v>408</v>
      </c>
      <c r="AO227" s="217">
        <f t="shared" si="266"/>
        <v>771</v>
      </c>
      <c r="AP227" s="215">
        <f t="shared" si="266"/>
        <v>540</v>
      </c>
      <c r="AQ227" s="213">
        <f t="shared" si="266"/>
        <v>2174</v>
      </c>
      <c r="AR227" s="218">
        <f t="shared" si="266"/>
        <v>1654</v>
      </c>
      <c r="AS227" s="219">
        <f t="shared" si="266"/>
        <v>2414</v>
      </c>
      <c r="AT227" s="213">
        <f t="shared" si="266"/>
        <v>1261</v>
      </c>
      <c r="AU227" s="217">
        <f t="shared" si="266"/>
        <v>1142</v>
      </c>
      <c r="AV227" s="215">
        <f t="shared" si="266"/>
        <v>1725</v>
      </c>
      <c r="AW227" s="216">
        <f t="shared" si="266"/>
        <v>1035</v>
      </c>
      <c r="AX227" s="213">
        <f t="shared" si="266"/>
        <v>354</v>
      </c>
      <c r="AY227" s="217">
        <f t="shared" si="266"/>
        <v>1061</v>
      </c>
      <c r="AZ227" s="215">
        <f t="shared" si="266"/>
        <v>931</v>
      </c>
      <c r="BA227" s="216">
        <f t="shared" si="266"/>
        <v>1809</v>
      </c>
      <c r="BB227" s="213">
        <f t="shared" si="266"/>
        <v>1198</v>
      </c>
      <c r="BC227" s="217">
        <f t="shared" si="266"/>
        <v>1262</v>
      </c>
      <c r="BD227" s="215">
        <f t="shared" si="266"/>
        <v>4820</v>
      </c>
      <c r="BE227" s="213">
        <f t="shared" si="266"/>
        <v>2163</v>
      </c>
      <c r="BF227" s="220">
        <f>SUM(AF227,AH227,AJ227,AL227,AN227,AP227,AR227,AT227,AV227,AX227,AZ227,BB227,BD227)</f>
        <v>22208</v>
      </c>
      <c r="BG227" s="221">
        <f>SUM(AG227,AI227,AK227,AM227,AO227,AQ227,AS227,AU227,AW227,AY227,BA227,BC227,BE227)</f>
        <v>18987</v>
      </c>
      <c r="BI227" s="212" t="s">
        <v>21</v>
      </c>
      <c r="BJ227" s="204">
        <f t="shared" ref="BJ227:CK227" si="269">B227/B250</f>
        <v>9.5754923413566735E-3</v>
      </c>
      <c r="BK227" s="205">
        <f t="shared" si="269"/>
        <v>0</v>
      </c>
      <c r="BL227" s="206">
        <f t="shared" si="269"/>
        <v>8.0135882583511168E-3</v>
      </c>
      <c r="BM227" s="207">
        <f t="shared" si="269"/>
        <v>0</v>
      </c>
      <c r="BN227" s="204">
        <f t="shared" si="269"/>
        <v>6.0189829462149857E-3</v>
      </c>
      <c r="BO227" s="205">
        <f t="shared" si="269"/>
        <v>0</v>
      </c>
      <c r="BP227" s="206">
        <f t="shared" si="269"/>
        <v>9.5342737647976187E-3</v>
      </c>
      <c r="BQ227" s="207">
        <f t="shared" si="269"/>
        <v>2.1307322616539217E-4</v>
      </c>
      <c r="BR227" s="204">
        <f t="shared" si="269"/>
        <v>1.9005847953216374E-3</v>
      </c>
      <c r="BS227" s="205">
        <f t="shared" si="269"/>
        <v>7.591093117408907E-4</v>
      </c>
      <c r="BT227" s="206">
        <f t="shared" si="269"/>
        <v>5.9679224170085786E-4</v>
      </c>
      <c r="BU227" s="204">
        <f t="shared" si="269"/>
        <v>7.7309625048318511E-4</v>
      </c>
      <c r="BV227" s="208">
        <f t="shared" si="269"/>
        <v>2.2055101598090969E-3</v>
      </c>
      <c r="BW227" s="209">
        <f t="shared" si="269"/>
        <v>4.0896450188123671E-4</v>
      </c>
      <c r="BX227" s="204">
        <f t="shared" si="269"/>
        <v>1.2647312446105203E-3</v>
      </c>
      <c r="BY227" s="205">
        <f t="shared" si="269"/>
        <v>3.0150753768844223E-4</v>
      </c>
      <c r="BZ227" s="206">
        <f t="shared" si="269"/>
        <v>4.0692679839037844E-4</v>
      </c>
      <c r="CA227" s="207">
        <f t="shared" si="269"/>
        <v>4.7707854447673158E-4</v>
      </c>
      <c r="CB227" s="204">
        <f t="shared" si="269"/>
        <v>0</v>
      </c>
      <c r="CC227" s="205">
        <f t="shared" si="269"/>
        <v>0</v>
      </c>
      <c r="CD227" s="206">
        <f t="shared" si="269"/>
        <v>1.5714005107051661E-4</v>
      </c>
      <c r="CE227" s="207">
        <f t="shared" si="269"/>
        <v>0</v>
      </c>
      <c r="CF227" s="204">
        <f t="shared" si="269"/>
        <v>7.5743230448778641E-5</v>
      </c>
      <c r="CG227" s="205">
        <f t="shared" si="269"/>
        <v>0</v>
      </c>
      <c r="CH227" s="206">
        <f t="shared" si="269"/>
        <v>0</v>
      </c>
      <c r="CI227" s="204">
        <f t="shared" si="269"/>
        <v>0</v>
      </c>
      <c r="CJ227" s="210">
        <f t="shared" si="269"/>
        <v>3.6501135895833014E-3</v>
      </c>
      <c r="CK227" s="211">
        <f t="shared" si="269"/>
        <v>1.9866011393921611E-4</v>
      </c>
    </row>
    <row r="228" spans="1:89" ht="13.5" thickBot="1" x14ac:dyDescent="0.25">
      <c r="A228" s="202" t="s">
        <v>23</v>
      </c>
      <c r="B228" s="222">
        <v>2899</v>
      </c>
      <c r="C228" s="223">
        <v>0</v>
      </c>
      <c r="D228" s="224">
        <v>1234</v>
      </c>
      <c r="E228" s="225">
        <v>4</v>
      </c>
      <c r="F228" s="222">
        <v>396</v>
      </c>
      <c r="G228" s="226">
        <v>41</v>
      </c>
      <c r="H228" s="224">
        <v>1322</v>
      </c>
      <c r="I228" s="225">
        <v>243</v>
      </c>
      <c r="J228" s="222">
        <v>85</v>
      </c>
      <c r="K228" s="226">
        <v>78</v>
      </c>
      <c r="L228" s="224">
        <v>95</v>
      </c>
      <c r="M228" s="222">
        <v>438</v>
      </c>
      <c r="N228" s="227">
        <v>527</v>
      </c>
      <c r="O228" s="228">
        <v>693</v>
      </c>
      <c r="P228" s="222">
        <v>298</v>
      </c>
      <c r="Q228" s="226">
        <v>362</v>
      </c>
      <c r="R228" s="224">
        <v>461</v>
      </c>
      <c r="S228" s="225">
        <v>472</v>
      </c>
      <c r="T228" s="222">
        <v>60</v>
      </c>
      <c r="U228" s="226">
        <v>340</v>
      </c>
      <c r="V228" s="224">
        <v>233</v>
      </c>
      <c r="W228" s="225">
        <v>826</v>
      </c>
      <c r="X228" s="222">
        <v>371</v>
      </c>
      <c r="Y228" s="226">
        <v>605</v>
      </c>
      <c r="Z228" s="224">
        <v>1284</v>
      </c>
      <c r="AA228" s="222">
        <v>683</v>
      </c>
      <c r="AB228" s="220">
        <f>B228+D228+F228+H228+J228+L228+N228+P228+R228+T228+V228+X228+Z228</f>
        <v>9265</v>
      </c>
      <c r="AC228" s="221">
        <f t="shared" si="268"/>
        <v>4785</v>
      </c>
      <c r="AE228" s="202" t="str">
        <f>$AE$11</f>
        <v>09:00 - 09:59</v>
      </c>
      <c r="AF228" s="193">
        <f>SUMIF($A$9:$A$32,$AE228,B$226:B$249)</f>
        <v>4477</v>
      </c>
      <c r="AG228" s="223">
        <f t="shared" si="266"/>
        <v>968</v>
      </c>
      <c r="AH228" s="224">
        <f t="shared" si="266"/>
        <v>1270</v>
      </c>
      <c r="AI228" s="225">
        <f t="shared" si="266"/>
        <v>1038</v>
      </c>
      <c r="AJ228" s="222">
        <f t="shared" si="266"/>
        <v>875</v>
      </c>
      <c r="AK228" s="226">
        <f t="shared" si="266"/>
        <v>537</v>
      </c>
      <c r="AL228" s="224">
        <f t="shared" si="266"/>
        <v>1549</v>
      </c>
      <c r="AM228" s="225">
        <f t="shared" si="266"/>
        <v>1390</v>
      </c>
      <c r="AN228" s="222">
        <f t="shared" si="266"/>
        <v>406</v>
      </c>
      <c r="AO228" s="226">
        <f t="shared" si="266"/>
        <v>811</v>
      </c>
      <c r="AP228" s="224">
        <f t="shared" si="266"/>
        <v>544</v>
      </c>
      <c r="AQ228" s="222">
        <f t="shared" si="266"/>
        <v>2400</v>
      </c>
      <c r="AR228" s="227">
        <f t="shared" si="266"/>
        <v>1488</v>
      </c>
      <c r="AS228" s="228">
        <f t="shared" si="266"/>
        <v>2819</v>
      </c>
      <c r="AT228" s="222">
        <f t="shared" si="266"/>
        <v>841</v>
      </c>
      <c r="AU228" s="226">
        <f t="shared" si="266"/>
        <v>1549</v>
      </c>
      <c r="AV228" s="224">
        <f t="shared" si="266"/>
        <v>1384</v>
      </c>
      <c r="AW228" s="225">
        <f t="shared" si="266"/>
        <v>1542</v>
      </c>
      <c r="AX228" s="222">
        <f t="shared" si="266"/>
        <v>344</v>
      </c>
      <c r="AY228" s="226">
        <f t="shared" si="266"/>
        <v>1451</v>
      </c>
      <c r="AZ228" s="224">
        <f t="shared" si="266"/>
        <v>812</v>
      </c>
      <c r="BA228" s="225">
        <f t="shared" si="266"/>
        <v>2760</v>
      </c>
      <c r="BB228" s="222">
        <f t="shared" si="266"/>
        <v>916</v>
      </c>
      <c r="BC228" s="226">
        <f t="shared" si="266"/>
        <v>1438</v>
      </c>
      <c r="BD228" s="224">
        <f t="shared" si="266"/>
        <v>3107</v>
      </c>
      <c r="BE228" s="222">
        <f t="shared" si="266"/>
        <v>2080</v>
      </c>
      <c r="BF228" s="220">
        <f>SUM(AF228,AH228,AJ228,AL228,AN228,AP228,AR228,AT228,AV228,AX228,AZ228,BB228,BD228)</f>
        <v>18013</v>
      </c>
      <c r="BG228" s="221">
        <f>SUM(AG228,AI228,AK228,AM228,AO228,AQ228,AS228,AU228,AW228,AY228,BA228,BC228,BE228)</f>
        <v>20783</v>
      </c>
      <c r="BI228" s="202" t="s">
        <v>23</v>
      </c>
      <c r="BJ228" s="204">
        <f t="shared" ref="BJ228:CK228" si="270">B228/B250</f>
        <v>5.0748358862144419E-2</v>
      </c>
      <c r="BK228" s="205">
        <f t="shared" si="270"/>
        <v>0</v>
      </c>
      <c r="BL228" s="206">
        <f t="shared" si="270"/>
        <v>5.3743303863072169E-2</v>
      </c>
      <c r="BM228" s="207">
        <f t="shared" si="270"/>
        <v>1.9224299514586436E-4</v>
      </c>
      <c r="BN228" s="204">
        <f t="shared" si="270"/>
        <v>3.0557913419245311E-2</v>
      </c>
      <c r="BO228" s="205">
        <f t="shared" si="270"/>
        <v>4.921968787515006E-3</v>
      </c>
      <c r="BP228" s="206">
        <f t="shared" si="270"/>
        <v>4.6856170695399449E-2</v>
      </c>
      <c r="BQ228" s="207">
        <f t="shared" si="270"/>
        <v>5.7529771064655883E-3</v>
      </c>
      <c r="BR228" s="204">
        <f t="shared" si="270"/>
        <v>1.2426900584795321E-2</v>
      </c>
      <c r="BS228" s="205">
        <f t="shared" si="270"/>
        <v>9.8684210526315784E-3</v>
      </c>
      <c r="BT228" s="206">
        <f t="shared" si="270"/>
        <v>7.0869078701976873E-3</v>
      </c>
      <c r="BU228" s="204">
        <f t="shared" si="270"/>
        <v>1.8812008761757506E-2</v>
      </c>
      <c r="BV228" s="208">
        <f t="shared" si="270"/>
        <v>1.9054161544580232E-2</v>
      </c>
      <c r="BW228" s="209">
        <f t="shared" si="270"/>
        <v>1.8894159986913135E-2</v>
      </c>
      <c r="BX228" s="204">
        <f t="shared" si="270"/>
        <v>1.7131359586087955E-2</v>
      </c>
      <c r="BY228" s="205">
        <f t="shared" si="270"/>
        <v>1.8190954773869346E-2</v>
      </c>
      <c r="BZ228" s="206">
        <f t="shared" si="270"/>
        <v>2.0843694895329383E-2</v>
      </c>
      <c r="CA228" s="207">
        <f t="shared" si="270"/>
        <v>2.0471006635728844E-2</v>
      </c>
      <c r="CB228" s="204">
        <f t="shared" si="270"/>
        <v>6.4219201541260837E-3</v>
      </c>
      <c r="CC228" s="205">
        <f t="shared" si="270"/>
        <v>2.7985842456169231E-2</v>
      </c>
      <c r="CD228" s="206">
        <f t="shared" si="270"/>
        <v>9.153407974857591E-3</v>
      </c>
      <c r="CE228" s="207">
        <f t="shared" si="270"/>
        <v>2.7245439852228121E-2</v>
      </c>
      <c r="CF228" s="204">
        <f t="shared" si="270"/>
        <v>1.4050369248248437E-2</v>
      </c>
      <c r="CG228" s="205">
        <f t="shared" si="270"/>
        <v>3.7387220368310471E-2</v>
      </c>
      <c r="CH228" s="206">
        <f t="shared" si="270"/>
        <v>2.2115815219263497E-2</v>
      </c>
      <c r="CI228" s="204">
        <f t="shared" si="270"/>
        <v>1.3733888319157065E-2</v>
      </c>
      <c r="CJ228" s="210">
        <f t="shared" si="270"/>
        <v>2.8252550048027809E-2</v>
      </c>
      <c r="CK228" s="211">
        <f t="shared" si="270"/>
        <v>1.4624440695371525E-2</v>
      </c>
    </row>
    <row r="229" spans="1:89" ht="14.25" thickTop="1" thickBot="1" x14ac:dyDescent="0.25">
      <c r="A229" s="212" t="s">
        <v>25</v>
      </c>
      <c r="B229" s="213">
        <v>6183</v>
      </c>
      <c r="C229" s="214">
        <v>560</v>
      </c>
      <c r="D229" s="215">
        <v>2208</v>
      </c>
      <c r="E229" s="216">
        <v>747</v>
      </c>
      <c r="F229" s="213">
        <v>870</v>
      </c>
      <c r="G229" s="217">
        <v>325</v>
      </c>
      <c r="H229" s="215">
        <v>1048</v>
      </c>
      <c r="I229" s="216">
        <v>1044</v>
      </c>
      <c r="J229" s="213">
        <v>248</v>
      </c>
      <c r="K229" s="217">
        <v>377</v>
      </c>
      <c r="L229" s="215">
        <v>343</v>
      </c>
      <c r="M229" s="213">
        <v>1165</v>
      </c>
      <c r="N229" s="218">
        <v>1241</v>
      </c>
      <c r="O229" s="219">
        <v>1636</v>
      </c>
      <c r="P229" s="213">
        <v>1008</v>
      </c>
      <c r="Q229" s="217">
        <v>923</v>
      </c>
      <c r="R229" s="215">
        <v>1312</v>
      </c>
      <c r="S229" s="216">
        <v>1168</v>
      </c>
      <c r="T229" s="213">
        <v>281</v>
      </c>
      <c r="U229" s="217">
        <v>920</v>
      </c>
      <c r="V229" s="215">
        <v>710</v>
      </c>
      <c r="W229" s="216">
        <v>1820</v>
      </c>
      <c r="X229" s="213">
        <v>1161</v>
      </c>
      <c r="Y229" s="217">
        <v>1090</v>
      </c>
      <c r="Z229" s="215">
        <v>3246</v>
      </c>
      <c r="AA229" s="213">
        <v>1551</v>
      </c>
      <c r="AB229" s="220">
        <f>B229+D229+F229+H229+J229+L229+N229+P229+R229+T229+V229+X229+Z229</f>
        <v>19859</v>
      </c>
      <c r="AC229" s="221">
        <f t="shared" si="268"/>
        <v>13326</v>
      </c>
      <c r="AE229" s="229" t="s">
        <v>26</v>
      </c>
      <c r="AF229" s="230">
        <f t="shared" ref="AF229:BG229" si="271">SUM(AF226:AF228)</f>
        <v>15742</v>
      </c>
      <c r="AG229" s="231">
        <f t="shared" si="271"/>
        <v>3095</v>
      </c>
      <c r="AH229" s="230">
        <f t="shared" si="271"/>
        <v>4916</v>
      </c>
      <c r="AI229" s="231">
        <f t="shared" si="271"/>
        <v>3675</v>
      </c>
      <c r="AJ229" s="230">
        <f t="shared" si="271"/>
        <v>2717</v>
      </c>
      <c r="AK229" s="231">
        <f t="shared" si="271"/>
        <v>1723</v>
      </c>
      <c r="AL229" s="230">
        <f t="shared" si="271"/>
        <v>3837</v>
      </c>
      <c r="AM229" s="231">
        <f t="shared" si="271"/>
        <v>4822</v>
      </c>
      <c r="AN229" s="230">
        <f t="shared" si="271"/>
        <v>1277</v>
      </c>
      <c r="AO229" s="231">
        <f t="shared" si="271"/>
        <v>2585</v>
      </c>
      <c r="AP229" s="230">
        <f t="shared" si="271"/>
        <v>1590</v>
      </c>
      <c r="AQ229" s="231">
        <f t="shared" si="271"/>
        <v>6722</v>
      </c>
      <c r="AR229" s="230">
        <f t="shared" si="271"/>
        <v>4900</v>
      </c>
      <c r="AS229" s="231">
        <f t="shared" si="271"/>
        <v>8209</v>
      </c>
      <c r="AT229" s="230">
        <f t="shared" si="271"/>
        <v>3794</v>
      </c>
      <c r="AU229" s="231">
        <f t="shared" si="271"/>
        <v>4157</v>
      </c>
      <c r="AV229" s="230">
        <f t="shared" si="271"/>
        <v>4921</v>
      </c>
      <c r="AW229" s="231">
        <f t="shared" si="271"/>
        <v>4095</v>
      </c>
      <c r="AX229" s="230">
        <f t="shared" si="271"/>
        <v>1061</v>
      </c>
      <c r="AY229" s="231">
        <f t="shared" si="271"/>
        <v>4321</v>
      </c>
      <c r="AZ229" s="230">
        <f t="shared" si="271"/>
        <v>2833</v>
      </c>
      <c r="BA229" s="231">
        <f t="shared" si="271"/>
        <v>7317</v>
      </c>
      <c r="BB229" s="230">
        <f t="shared" si="271"/>
        <v>3683</v>
      </c>
      <c r="BC229" s="231">
        <f t="shared" si="271"/>
        <v>4444</v>
      </c>
      <c r="BD229" s="230">
        <f t="shared" si="271"/>
        <v>12686</v>
      </c>
      <c r="BE229" s="231">
        <f t="shared" si="271"/>
        <v>7017</v>
      </c>
      <c r="BF229" s="232">
        <f t="shared" si="271"/>
        <v>63957</v>
      </c>
      <c r="BG229" s="233">
        <f t="shared" si="271"/>
        <v>62182</v>
      </c>
      <c r="BI229" s="212" t="s">
        <v>25</v>
      </c>
      <c r="BJ229" s="204">
        <f t="shared" ref="BJ229:CK229" si="272">B229/B250</f>
        <v>0.10823632385120351</v>
      </c>
      <c r="BK229" s="205">
        <f t="shared" si="272"/>
        <v>1.5294278301242661E-2</v>
      </c>
      <c r="BL229" s="206">
        <f t="shared" si="272"/>
        <v>9.6163059100213402E-2</v>
      </c>
      <c r="BM229" s="207">
        <f t="shared" si="272"/>
        <v>3.5901379343490171E-2</v>
      </c>
      <c r="BN229" s="204">
        <f t="shared" si="272"/>
        <v>6.713480978470561E-2</v>
      </c>
      <c r="BO229" s="205">
        <f t="shared" si="272"/>
        <v>3.9015606242496996E-2</v>
      </c>
      <c r="BP229" s="206">
        <f t="shared" si="272"/>
        <v>3.7144679946126039E-2</v>
      </c>
      <c r="BQ229" s="207">
        <f t="shared" si="272"/>
        <v>2.4716494235185491E-2</v>
      </c>
      <c r="BR229" s="204">
        <f t="shared" si="272"/>
        <v>3.6257309941520467E-2</v>
      </c>
      <c r="BS229" s="205">
        <f t="shared" si="272"/>
        <v>4.7697368421052634E-2</v>
      </c>
      <c r="BT229" s="206">
        <f t="shared" si="272"/>
        <v>2.5587467362924284E-2</v>
      </c>
      <c r="BU229" s="204">
        <f t="shared" si="272"/>
        <v>5.0036507322939482E-2</v>
      </c>
      <c r="BV229" s="208">
        <f t="shared" si="272"/>
        <v>4.486947718562441E-2</v>
      </c>
      <c r="BW229" s="209">
        <f t="shared" si="272"/>
        <v>4.4604395005180215E-2</v>
      </c>
      <c r="BX229" s="204">
        <f t="shared" si="272"/>
        <v>5.7947686116700203E-2</v>
      </c>
      <c r="BY229" s="205">
        <f t="shared" si="272"/>
        <v>4.6381909547738694E-2</v>
      </c>
      <c r="BZ229" s="206">
        <f t="shared" si="272"/>
        <v>5.9320884387575171E-2</v>
      </c>
      <c r="CA229" s="207">
        <f t="shared" si="272"/>
        <v>5.0657067268074771E-2</v>
      </c>
      <c r="CB229" s="204">
        <f t="shared" si="272"/>
        <v>3.0075992721823826E-2</v>
      </c>
      <c r="CC229" s="205">
        <f t="shared" si="272"/>
        <v>7.572639723434027E-2</v>
      </c>
      <c r="CD229" s="206">
        <f t="shared" si="272"/>
        <v>2.7892359065016695E-2</v>
      </c>
      <c r="CE229" s="207">
        <f t="shared" si="272"/>
        <v>6.0032325098129759E-2</v>
      </c>
      <c r="CF229" s="204">
        <f t="shared" si="272"/>
        <v>4.3968945275516001E-2</v>
      </c>
      <c r="CG229" s="205">
        <f t="shared" si="272"/>
        <v>6.7358793721418855E-2</v>
      </c>
      <c r="CH229" s="206">
        <f t="shared" si="272"/>
        <v>5.5909607633745563E-2</v>
      </c>
      <c r="CI229" s="204">
        <f t="shared" si="272"/>
        <v>3.1187790311877902E-2</v>
      </c>
      <c r="CJ229" s="210">
        <f t="shared" si="272"/>
        <v>6.0557732477472669E-2</v>
      </c>
      <c r="CK229" s="211">
        <f t="shared" si="272"/>
        <v>4.0728379666984525E-2</v>
      </c>
    </row>
    <row r="230" spans="1:89" ht="13.5" thickTop="1" x14ac:dyDescent="0.2">
      <c r="A230" s="202" t="s">
        <v>20</v>
      </c>
      <c r="B230" s="222">
        <v>5412</v>
      </c>
      <c r="C230" s="223">
        <v>949</v>
      </c>
      <c r="D230" s="224">
        <v>1940</v>
      </c>
      <c r="E230" s="225">
        <v>1209</v>
      </c>
      <c r="F230" s="222">
        <v>1038</v>
      </c>
      <c r="G230" s="226">
        <v>555</v>
      </c>
      <c r="H230" s="224">
        <v>1334</v>
      </c>
      <c r="I230" s="225">
        <v>1513</v>
      </c>
      <c r="J230" s="222">
        <v>463</v>
      </c>
      <c r="K230" s="226">
        <v>1003</v>
      </c>
      <c r="L230" s="224">
        <v>506</v>
      </c>
      <c r="M230" s="222">
        <v>2148</v>
      </c>
      <c r="N230" s="227">
        <v>1758</v>
      </c>
      <c r="O230" s="228">
        <v>2976</v>
      </c>
      <c r="P230" s="222">
        <v>1692</v>
      </c>
      <c r="Q230" s="226">
        <v>1466</v>
      </c>
      <c r="R230" s="224">
        <v>1812</v>
      </c>
      <c r="S230" s="225">
        <v>1518</v>
      </c>
      <c r="T230" s="222">
        <v>363</v>
      </c>
      <c r="U230" s="226">
        <v>1809</v>
      </c>
      <c r="V230" s="224">
        <v>1090</v>
      </c>
      <c r="W230" s="225">
        <v>2748</v>
      </c>
      <c r="X230" s="222">
        <v>1569</v>
      </c>
      <c r="Y230" s="226">
        <v>1744</v>
      </c>
      <c r="Z230" s="224">
        <v>4759</v>
      </c>
      <c r="AA230" s="222">
        <v>2774</v>
      </c>
      <c r="AB230" s="220">
        <f t="shared" ref="AB230:AB246" si="273">B230+D230+F230+H230+J230+L230+N230+P230+R230+T230+V230+X230+Z230</f>
        <v>23736</v>
      </c>
      <c r="AC230" s="221">
        <f t="shared" si="268"/>
        <v>22412</v>
      </c>
      <c r="BI230" s="202" t="s">
        <v>20</v>
      </c>
      <c r="BJ230" s="204">
        <f t="shared" ref="BJ230:CK230" si="274">B230/B250</f>
        <v>9.4739606126914663E-2</v>
      </c>
      <c r="BK230" s="205">
        <f t="shared" si="274"/>
        <v>2.5918339478355864E-2</v>
      </c>
      <c r="BL230" s="206">
        <f t="shared" si="274"/>
        <v>8.4491093593484598E-2</v>
      </c>
      <c r="BM230" s="207">
        <f t="shared" si="274"/>
        <v>5.8105445282837509E-2</v>
      </c>
      <c r="BN230" s="204">
        <f t="shared" si="274"/>
        <v>8.0098773053476346E-2</v>
      </c>
      <c r="BO230" s="205">
        <f t="shared" si="274"/>
        <v>6.6626650660264103E-2</v>
      </c>
      <c r="BP230" s="206">
        <f t="shared" si="274"/>
        <v>4.7281491458141346E-2</v>
      </c>
      <c r="BQ230" s="207">
        <f t="shared" si="274"/>
        <v>3.581997679869315E-2</v>
      </c>
      <c r="BR230" s="204">
        <f t="shared" si="274"/>
        <v>6.7690058479532161E-2</v>
      </c>
      <c r="BS230" s="205">
        <f t="shared" si="274"/>
        <v>0.12689777327935223</v>
      </c>
      <c r="BT230" s="206">
        <f t="shared" si="274"/>
        <v>3.774710928757926E-2</v>
      </c>
      <c r="BU230" s="204">
        <f t="shared" si="274"/>
        <v>9.2256152557660093E-2</v>
      </c>
      <c r="BV230" s="208">
        <f t="shared" si="274"/>
        <v>6.3562079687612988E-2</v>
      </c>
      <c r="BW230" s="209">
        <f t="shared" si="274"/>
        <v>8.1138557173237369E-2</v>
      </c>
      <c r="BX230" s="204">
        <f t="shared" si="274"/>
        <v>9.7269330267318196E-2</v>
      </c>
      <c r="BY230" s="205">
        <f t="shared" si="274"/>
        <v>7.3668341708542709E-2</v>
      </c>
      <c r="BZ230" s="206">
        <f t="shared" si="274"/>
        <v>8.192792874259619E-2</v>
      </c>
      <c r="CA230" s="207">
        <f t="shared" si="274"/>
        <v>6.5836839137788955E-2</v>
      </c>
      <c r="CB230" s="204">
        <f t="shared" si="274"/>
        <v>3.8852616932462808E-2</v>
      </c>
      <c r="CC230" s="205">
        <f t="shared" si="274"/>
        <v>0.14890114412708866</v>
      </c>
      <c r="CD230" s="206">
        <f t="shared" si="274"/>
        <v>4.2820663916715775E-2</v>
      </c>
      <c r="CE230" s="207">
        <f t="shared" si="274"/>
        <v>9.0642213939373953E-2</v>
      </c>
      <c r="CF230" s="204">
        <f t="shared" si="274"/>
        <v>5.9420564287066845E-2</v>
      </c>
      <c r="CG230" s="205">
        <f t="shared" si="274"/>
        <v>0.10777406995427018</v>
      </c>
      <c r="CH230" s="206">
        <f t="shared" si="274"/>
        <v>8.1969754383547491E-2</v>
      </c>
      <c r="CI230" s="204">
        <f t="shared" si="274"/>
        <v>5.578009692143733E-2</v>
      </c>
      <c r="CJ230" s="210">
        <f t="shared" si="274"/>
        <v>7.2380197295195695E-2</v>
      </c>
      <c r="CK230" s="211">
        <f t="shared" si="274"/>
        <v>6.8498007286241711E-2</v>
      </c>
    </row>
    <row r="231" spans="1:89" ht="13.5" thickBot="1" x14ac:dyDescent="0.25">
      <c r="A231" s="212" t="s">
        <v>22</v>
      </c>
      <c r="B231" s="213">
        <v>5853</v>
      </c>
      <c r="C231" s="214">
        <v>1178</v>
      </c>
      <c r="D231" s="215">
        <v>1706</v>
      </c>
      <c r="E231" s="216">
        <v>1428</v>
      </c>
      <c r="F231" s="213">
        <v>804</v>
      </c>
      <c r="G231" s="217">
        <v>631</v>
      </c>
      <c r="H231" s="215">
        <v>954</v>
      </c>
      <c r="I231" s="216">
        <v>1919</v>
      </c>
      <c r="J231" s="213">
        <v>408</v>
      </c>
      <c r="K231" s="217">
        <v>771</v>
      </c>
      <c r="L231" s="215">
        <v>540</v>
      </c>
      <c r="M231" s="213">
        <v>2174</v>
      </c>
      <c r="N231" s="218">
        <v>1654</v>
      </c>
      <c r="O231" s="219">
        <v>2414</v>
      </c>
      <c r="P231" s="213">
        <v>1261</v>
      </c>
      <c r="Q231" s="217">
        <v>1142</v>
      </c>
      <c r="R231" s="215">
        <v>1725</v>
      </c>
      <c r="S231" s="216">
        <v>1035</v>
      </c>
      <c r="T231" s="213">
        <v>354</v>
      </c>
      <c r="U231" s="217">
        <v>1061</v>
      </c>
      <c r="V231" s="215">
        <v>931</v>
      </c>
      <c r="W231" s="216">
        <v>1809</v>
      </c>
      <c r="X231" s="213">
        <v>1198</v>
      </c>
      <c r="Y231" s="217">
        <v>1262</v>
      </c>
      <c r="Z231" s="215">
        <v>4820</v>
      </c>
      <c r="AA231" s="213">
        <v>2163</v>
      </c>
      <c r="AB231" s="220">
        <f t="shared" si="273"/>
        <v>22208</v>
      </c>
      <c r="AC231" s="221">
        <f t="shared" si="268"/>
        <v>18987</v>
      </c>
      <c r="AE231" s="175" t="s">
        <v>27</v>
      </c>
      <c r="BI231" s="212" t="s">
        <v>22</v>
      </c>
      <c r="BJ231" s="204">
        <f t="shared" ref="BJ231:CK231" si="275">B231/B250</f>
        <v>0.10245951859956236</v>
      </c>
      <c r="BK231" s="205">
        <f t="shared" si="275"/>
        <v>3.2172606855114028E-2</v>
      </c>
      <c r="BL231" s="206">
        <f t="shared" si="275"/>
        <v>7.4299899830146773E-2</v>
      </c>
      <c r="BM231" s="207">
        <f t="shared" si="275"/>
        <v>6.8630749267073576E-2</v>
      </c>
      <c r="BN231" s="204">
        <f t="shared" si="275"/>
        <v>6.2041824214831391E-2</v>
      </c>
      <c r="BO231" s="205">
        <f t="shared" si="275"/>
        <v>7.575030012004802E-2</v>
      </c>
      <c r="BP231" s="206">
        <f t="shared" si="275"/>
        <v>3.3813000637981143E-2</v>
      </c>
      <c r="BQ231" s="207">
        <f t="shared" si="275"/>
        <v>4.5431946779043067E-2</v>
      </c>
      <c r="BR231" s="204">
        <f t="shared" si="275"/>
        <v>5.9649122807017542E-2</v>
      </c>
      <c r="BS231" s="205">
        <f t="shared" si="275"/>
        <v>9.7545546558704455E-2</v>
      </c>
      <c r="BT231" s="206">
        <f t="shared" si="275"/>
        <v>4.0283476314807908E-2</v>
      </c>
      <c r="BU231" s="204">
        <f t="shared" si="275"/>
        <v>9.3372847141691362E-2</v>
      </c>
      <c r="BV231" s="208">
        <f t="shared" si="275"/>
        <v>5.9801865644659773E-2</v>
      </c>
      <c r="BW231" s="209">
        <f t="shared" si="275"/>
        <v>6.5816020502753689E-2</v>
      </c>
      <c r="BX231" s="204">
        <f t="shared" si="275"/>
        <v>7.2492095429721182E-2</v>
      </c>
      <c r="BY231" s="205">
        <f t="shared" si="275"/>
        <v>5.7386934673366835E-2</v>
      </c>
      <c r="BZ231" s="206">
        <f t="shared" si="275"/>
        <v>7.7994303024822534E-2</v>
      </c>
      <c r="CA231" s="207">
        <f t="shared" si="275"/>
        <v>4.4888753957583377E-2</v>
      </c>
      <c r="CB231" s="204">
        <f t="shared" si="275"/>
        <v>3.7889328909343892E-2</v>
      </c>
      <c r="CC231" s="205">
        <f t="shared" si="275"/>
        <v>8.7332290723516337E-2</v>
      </c>
      <c r="CD231" s="206">
        <f t="shared" si="275"/>
        <v>3.6574346886662737E-2</v>
      </c>
      <c r="CE231" s="207">
        <f t="shared" si="275"/>
        <v>5.9669492364020187E-2</v>
      </c>
      <c r="CF231" s="204">
        <f t="shared" si="275"/>
        <v>4.5370195038818409E-2</v>
      </c>
      <c r="CG231" s="205">
        <f t="shared" si="275"/>
        <v>7.7987887776541837E-2</v>
      </c>
      <c r="CH231" s="206">
        <f t="shared" si="275"/>
        <v>8.3020427848014056E-2</v>
      </c>
      <c r="CI231" s="204">
        <f t="shared" si="275"/>
        <v>4.3493997707667251E-2</v>
      </c>
      <c r="CJ231" s="210">
        <f t="shared" si="275"/>
        <v>6.7720737341241399E-2</v>
      </c>
      <c r="CK231" s="211">
        <f t="shared" si="275"/>
        <v>5.8030147436367641E-2</v>
      </c>
    </row>
    <row r="232" spans="1:89" ht="14.25" thickTop="1" thickBot="1" x14ac:dyDescent="0.25">
      <c r="A232" s="202" t="s">
        <v>24</v>
      </c>
      <c r="B232" s="222">
        <v>4477</v>
      </c>
      <c r="C232" s="223">
        <v>968</v>
      </c>
      <c r="D232" s="224">
        <v>1270</v>
      </c>
      <c r="E232" s="225">
        <v>1038</v>
      </c>
      <c r="F232" s="222">
        <v>875</v>
      </c>
      <c r="G232" s="226">
        <v>537</v>
      </c>
      <c r="H232" s="224">
        <v>1549</v>
      </c>
      <c r="I232" s="225">
        <v>1390</v>
      </c>
      <c r="J232" s="222">
        <v>406</v>
      </c>
      <c r="K232" s="226">
        <v>811</v>
      </c>
      <c r="L232" s="224">
        <v>544</v>
      </c>
      <c r="M232" s="222">
        <v>2400</v>
      </c>
      <c r="N232" s="227">
        <v>1488</v>
      </c>
      <c r="O232" s="228">
        <v>2819</v>
      </c>
      <c r="P232" s="222">
        <v>841</v>
      </c>
      <c r="Q232" s="226">
        <v>1549</v>
      </c>
      <c r="R232" s="224">
        <v>1384</v>
      </c>
      <c r="S232" s="225">
        <v>1542</v>
      </c>
      <c r="T232" s="222">
        <v>344</v>
      </c>
      <c r="U232" s="226">
        <v>1451</v>
      </c>
      <c r="V232" s="224">
        <v>812</v>
      </c>
      <c r="W232" s="225">
        <v>2760</v>
      </c>
      <c r="X232" s="222">
        <v>916</v>
      </c>
      <c r="Y232" s="226">
        <v>1438</v>
      </c>
      <c r="Z232" s="224">
        <v>3107</v>
      </c>
      <c r="AA232" s="222">
        <v>2080</v>
      </c>
      <c r="AB232" s="220">
        <f t="shared" si="273"/>
        <v>18013</v>
      </c>
      <c r="AC232" s="221">
        <f t="shared" si="268"/>
        <v>20783</v>
      </c>
      <c r="AE232" s="176" t="s">
        <v>2</v>
      </c>
      <c r="AF232" s="177" t="s">
        <v>3</v>
      </c>
      <c r="AG232" s="178"/>
      <c r="AH232" s="177" t="s">
        <v>4</v>
      </c>
      <c r="AI232" s="178"/>
      <c r="AJ232" s="177" t="s">
        <v>5</v>
      </c>
      <c r="AK232" s="178"/>
      <c r="AL232" s="177" t="s">
        <v>6</v>
      </c>
      <c r="AM232" s="178"/>
      <c r="AN232" s="177" t="s">
        <v>7</v>
      </c>
      <c r="AO232" s="178"/>
      <c r="AP232" s="177" t="s">
        <v>8</v>
      </c>
      <c r="AQ232" s="178"/>
      <c r="AR232" s="177" t="s">
        <v>9</v>
      </c>
      <c r="AS232" s="178"/>
      <c r="AT232" s="177" t="s">
        <v>10</v>
      </c>
      <c r="AU232" s="178"/>
      <c r="AV232" s="177" t="s">
        <v>11</v>
      </c>
      <c r="AW232" s="178"/>
      <c r="AX232" s="177" t="s">
        <v>12</v>
      </c>
      <c r="AY232" s="178"/>
      <c r="AZ232" s="177" t="s">
        <v>13</v>
      </c>
      <c r="BA232" s="178"/>
      <c r="BB232" s="177" t="s">
        <v>14</v>
      </c>
      <c r="BC232" s="178"/>
      <c r="BD232" s="177" t="s">
        <v>15</v>
      </c>
      <c r="BE232" s="178"/>
      <c r="BF232" s="179" t="s">
        <v>16</v>
      </c>
      <c r="BG232" s="180"/>
      <c r="BI232" s="202" t="s">
        <v>24</v>
      </c>
      <c r="BJ232" s="204">
        <f t="shared" ref="BJ232:CK232" si="276">B232/B250</f>
        <v>7.8371991247264766E-2</v>
      </c>
      <c r="BK232" s="205">
        <f t="shared" si="276"/>
        <v>2.6437252492148025E-2</v>
      </c>
      <c r="BL232" s="206">
        <f t="shared" si="276"/>
        <v>5.5311179826662601E-2</v>
      </c>
      <c r="BM232" s="207">
        <f t="shared" si="276"/>
        <v>4.9887057240351806E-2</v>
      </c>
      <c r="BN232" s="204">
        <f t="shared" si="276"/>
        <v>6.7520642024847602E-2</v>
      </c>
      <c r="BO232" s="205">
        <f t="shared" si="276"/>
        <v>6.4465786314525805E-2</v>
      </c>
      <c r="BP232" s="206">
        <f t="shared" si="276"/>
        <v>5.4901821790600408E-2</v>
      </c>
      <c r="BQ232" s="207">
        <f t="shared" si="276"/>
        <v>3.2907976041099456E-2</v>
      </c>
      <c r="BR232" s="204">
        <f t="shared" si="276"/>
        <v>5.935672514619883E-2</v>
      </c>
      <c r="BS232" s="205">
        <f t="shared" si="276"/>
        <v>0.10260627530364372</v>
      </c>
      <c r="BT232" s="206">
        <f t="shared" si="276"/>
        <v>4.0581872435658334E-2</v>
      </c>
      <c r="BU232" s="204">
        <f t="shared" si="276"/>
        <v>0.10307950006442469</v>
      </c>
      <c r="BV232" s="208">
        <f t="shared" si="276"/>
        <v>5.3799985537638297E-2</v>
      </c>
      <c r="BW232" s="209">
        <f t="shared" si="276"/>
        <v>7.6858062053547088E-2</v>
      </c>
      <c r="BX232" s="204">
        <f t="shared" si="276"/>
        <v>4.8347226214429433E-2</v>
      </c>
      <c r="BY232" s="205">
        <f t="shared" si="276"/>
        <v>7.7839195979899495E-2</v>
      </c>
      <c r="BZ232" s="206">
        <f t="shared" si="276"/>
        <v>6.2576298774698197E-2</v>
      </c>
      <c r="CA232" s="207">
        <f t="shared" si="276"/>
        <v>6.687773778028365E-2</v>
      </c>
      <c r="CB232" s="204">
        <f t="shared" si="276"/>
        <v>3.6819008883656211E-2</v>
      </c>
      <c r="CC232" s="205">
        <f t="shared" si="276"/>
        <v>0.11943369824676928</v>
      </c>
      <c r="CD232" s="206">
        <f t="shared" si="276"/>
        <v>3.1899430367314872E-2</v>
      </c>
      <c r="CE232" s="207">
        <f t="shared" si="276"/>
        <v>9.103803146749348E-2</v>
      </c>
      <c r="CF232" s="204">
        <f t="shared" si="276"/>
        <v>3.4690399545540616E-2</v>
      </c>
      <c r="CG232" s="205">
        <f t="shared" si="276"/>
        <v>8.8864170065504886E-2</v>
      </c>
      <c r="CH232" s="206">
        <f t="shared" si="276"/>
        <v>5.3515450067174203E-2</v>
      </c>
      <c r="CI232" s="204">
        <f t="shared" si="276"/>
        <v>4.1825018600068369E-2</v>
      </c>
      <c r="CJ232" s="210">
        <f t="shared" si="276"/>
        <v>5.4928568161373439E-2</v>
      </c>
      <c r="CK232" s="211">
        <f t="shared" si="276"/>
        <v>6.3519279199980433E-2</v>
      </c>
    </row>
    <row r="233" spans="1:89" ht="15" thickTop="1" thickBot="1" x14ac:dyDescent="0.3">
      <c r="A233" s="212" t="s">
        <v>28</v>
      </c>
      <c r="B233" s="213">
        <v>2920</v>
      </c>
      <c r="C233" s="214">
        <v>1424</v>
      </c>
      <c r="D233" s="215">
        <v>1071</v>
      </c>
      <c r="E233" s="216">
        <v>1113</v>
      </c>
      <c r="F233" s="213">
        <v>792</v>
      </c>
      <c r="G233" s="217">
        <v>594</v>
      </c>
      <c r="H233" s="215">
        <v>1361</v>
      </c>
      <c r="I233" s="216">
        <v>2072</v>
      </c>
      <c r="J233" s="213">
        <v>370</v>
      </c>
      <c r="K233" s="217">
        <v>886</v>
      </c>
      <c r="L233" s="215">
        <v>458</v>
      </c>
      <c r="M233" s="213">
        <v>1959</v>
      </c>
      <c r="N233" s="218">
        <v>1321</v>
      </c>
      <c r="O233" s="219">
        <v>2613</v>
      </c>
      <c r="P233" s="213">
        <v>1006</v>
      </c>
      <c r="Q233" s="217">
        <v>1121</v>
      </c>
      <c r="R233" s="215">
        <v>1434</v>
      </c>
      <c r="S233" s="216">
        <v>1051</v>
      </c>
      <c r="T233" s="213">
        <v>375</v>
      </c>
      <c r="U233" s="217">
        <v>562</v>
      </c>
      <c r="V233" s="215">
        <v>752</v>
      </c>
      <c r="W233" s="216">
        <v>1863</v>
      </c>
      <c r="X233" s="213">
        <v>1027</v>
      </c>
      <c r="Y233" s="217">
        <v>1000</v>
      </c>
      <c r="Z233" s="215">
        <v>3253</v>
      </c>
      <c r="AA233" s="213">
        <v>2723</v>
      </c>
      <c r="AB233" s="220">
        <f t="shared" si="273"/>
        <v>16140</v>
      </c>
      <c r="AC233" s="221">
        <f t="shared" si="268"/>
        <v>18981</v>
      </c>
      <c r="AE233" s="182"/>
      <c r="AF233" s="183" t="s">
        <v>17</v>
      </c>
      <c r="AG233" s="184" t="s">
        <v>18</v>
      </c>
      <c r="AH233" s="185" t="s">
        <v>17</v>
      </c>
      <c r="AI233" s="186" t="s">
        <v>18</v>
      </c>
      <c r="AJ233" s="183" t="s">
        <v>17</v>
      </c>
      <c r="AK233" s="184" t="s">
        <v>18</v>
      </c>
      <c r="AL233" s="185" t="s">
        <v>17</v>
      </c>
      <c r="AM233" s="186" t="s">
        <v>18</v>
      </c>
      <c r="AN233" s="183" t="s">
        <v>17</v>
      </c>
      <c r="AO233" s="184" t="s">
        <v>18</v>
      </c>
      <c r="AP233" s="185" t="s">
        <v>17</v>
      </c>
      <c r="AQ233" s="183" t="s">
        <v>18</v>
      </c>
      <c r="AR233" s="187" t="s">
        <v>17</v>
      </c>
      <c r="AS233" s="188" t="s">
        <v>18</v>
      </c>
      <c r="AT233" s="183" t="s">
        <v>17</v>
      </c>
      <c r="AU233" s="184" t="s">
        <v>18</v>
      </c>
      <c r="AV233" s="185" t="s">
        <v>17</v>
      </c>
      <c r="AW233" s="186" t="s">
        <v>18</v>
      </c>
      <c r="AX233" s="183" t="s">
        <v>17</v>
      </c>
      <c r="AY233" s="184" t="s">
        <v>18</v>
      </c>
      <c r="AZ233" s="185" t="s">
        <v>17</v>
      </c>
      <c r="BA233" s="186" t="s">
        <v>18</v>
      </c>
      <c r="BB233" s="183" t="s">
        <v>17</v>
      </c>
      <c r="BC233" s="184" t="s">
        <v>18</v>
      </c>
      <c r="BD233" s="185" t="s">
        <v>17</v>
      </c>
      <c r="BE233" s="183" t="s">
        <v>18</v>
      </c>
      <c r="BF233" s="189" t="s">
        <v>17</v>
      </c>
      <c r="BG233" s="190" t="s">
        <v>18</v>
      </c>
      <c r="BI233" s="212" t="s">
        <v>28</v>
      </c>
      <c r="BJ233" s="204">
        <f t="shared" ref="BJ233:CK233" si="277">B233/B250</f>
        <v>5.1115973741794309E-2</v>
      </c>
      <c r="BK233" s="205">
        <f t="shared" si="277"/>
        <v>3.8891164823159907E-2</v>
      </c>
      <c r="BL233" s="206">
        <f t="shared" si="277"/>
        <v>4.6644309916815473E-2</v>
      </c>
      <c r="BM233" s="207">
        <f t="shared" si="277"/>
        <v>5.3491613399336758E-2</v>
      </c>
      <c r="BN233" s="204">
        <f t="shared" si="277"/>
        <v>6.1115826838490622E-2</v>
      </c>
      <c r="BO233" s="205">
        <f t="shared" si="277"/>
        <v>7.130852340936375E-2</v>
      </c>
      <c r="BP233" s="206">
        <f t="shared" si="277"/>
        <v>4.8238463174310624E-2</v>
      </c>
      <c r="BQ233" s="207">
        <f t="shared" si="277"/>
        <v>4.9054191623854729E-2</v>
      </c>
      <c r="BR233" s="204">
        <f t="shared" si="277"/>
        <v>5.4093567251461985E-2</v>
      </c>
      <c r="BS233" s="205">
        <f t="shared" si="277"/>
        <v>0.11209514170040485</v>
      </c>
      <c r="BT233" s="206">
        <f t="shared" si="277"/>
        <v>3.4166355837374117E-2</v>
      </c>
      <c r="BU233" s="204">
        <f t="shared" si="277"/>
        <v>8.4138641927586647E-2</v>
      </c>
      <c r="BV233" s="208">
        <f t="shared" si="277"/>
        <v>4.7761949526357657E-2</v>
      </c>
      <c r="BW233" s="209">
        <f t="shared" si="277"/>
        <v>7.1241616227711441E-2</v>
      </c>
      <c r="BX233" s="204">
        <f t="shared" si="277"/>
        <v>5.7832710549008334E-2</v>
      </c>
      <c r="BY233" s="205">
        <f t="shared" si="277"/>
        <v>5.6331658291457289E-2</v>
      </c>
      <c r="BZ233" s="206">
        <f t="shared" si="277"/>
        <v>6.4837003210200292E-2</v>
      </c>
      <c r="CA233" s="207">
        <f t="shared" si="277"/>
        <v>4.5582686385913174E-2</v>
      </c>
      <c r="CB233" s="204">
        <f t="shared" si="277"/>
        <v>4.0137000963288025E-2</v>
      </c>
      <c r="CC233" s="205">
        <f t="shared" si="277"/>
        <v>4.6258951354020909E-2</v>
      </c>
      <c r="CD233" s="206">
        <f t="shared" si="277"/>
        <v>2.954232960125712E-2</v>
      </c>
      <c r="CE233" s="207">
        <f t="shared" si="277"/>
        <v>6.14506712405581E-2</v>
      </c>
      <c r="CF233" s="204">
        <f t="shared" si="277"/>
        <v>3.8894148835447832E-2</v>
      </c>
      <c r="CG233" s="205">
        <f t="shared" si="277"/>
        <v>6.1797058460017304E-2</v>
      </c>
      <c r="CH233" s="206">
        <f t="shared" si="277"/>
        <v>5.603017671983189E-2</v>
      </c>
      <c r="CI233" s="204">
        <f t="shared" si="277"/>
        <v>5.4754579638454884E-2</v>
      </c>
      <c r="CJ233" s="210">
        <f t="shared" si="277"/>
        <v>4.9217070456035496E-2</v>
      </c>
      <c r="CK233" s="211">
        <f t="shared" si="277"/>
        <v>5.8011809579696323E-2</v>
      </c>
    </row>
    <row r="234" spans="1:89" ht="13.5" thickTop="1" x14ac:dyDescent="0.2">
      <c r="A234" s="202" t="s">
        <v>29</v>
      </c>
      <c r="B234" s="235">
        <v>4160</v>
      </c>
      <c r="C234" s="223">
        <v>1190</v>
      </c>
      <c r="D234" s="224">
        <v>1316</v>
      </c>
      <c r="E234" s="225">
        <v>742</v>
      </c>
      <c r="F234" s="222">
        <v>894</v>
      </c>
      <c r="G234" s="226">
        <v>408</v>
      </c>
      <c r="H234" s="224">
        <v>2147</v>
      </c>
      <c r="I234" s="225">
        <v>1686</v>
      </c>
      <c r="J234" s="222">
        <v>349</v>
      </c>
      <c r="K234" s="226">
        <v>703</v>
      </c>
      <c r="L234" s="224">
        <v>530</v>
      </c>
      <c r="M234" s="222">
        <v>1960</v>
      </c>
      <c r="N234" s="227">
        <v>1440</v>
      </c>
      <c r="O234" s="236">
        <v>3113</v>
      </c>
      <c r="P234" s="222">
        <v>891</v>
      </c>
      <c r="Q234" s="226">
        <v>1263</v>
      </c>
      <c r="R234" s="224">
        <v>1327</v>
      </c>
      <c r="S234" s="225">
        <v>1556</v>
      </c>
      <c r="T234" s="222">
        <v>368</v>
      </c>
      <c r="U234" s="226">
        <v>912</v>
      </c>
      <c r="V234" s="224">
        <v>813</v>
      </c>
      <c r="W234" s="237">
        <v>2742</v>
      </c>
      <c r="X234" s="222">
        <v>1011</v>
      </c>
      <c r="Y234" s="226">
        <v>1151</v>
      </c>
      <c r="Z234" s="224">
        <v>3102</v>
      </c>
      <c r="AA234" s="222">
        <v>2807</v>
      </c>
      <c r="AB234" s="220">
        <f t="shared" si="273"/>
        <v>18348</v>
      </c>
      <c r="AC234" s="221">
        <f t="shared" si="268"/>
        <v>20233</v>
      </c>
      <c r="AE234" s="202" t="str">
        <f>$AE$17</f>
        <v>17:00 - 17:59</v>
      </c>
      <c r="AF234" s="193">
        <f t="shared" ref="AF234:AO236" si="278">SUMIF($A$9:$A$32,$AE234,B$226:B$249)</f>
        <v>2477</v>
      </c>
      <c r="AG234" s="194">
        <f t="shared" si="278"/>
        <v>2802</v>
      </c>
      <c r="AH234" s="195">
        <f t="shared" si="278"/>
        <v>1863</v>
      </c>
      <c r="AI234" s="196">
        <f t="shared" si="278"/>
        <v>1426</v>
      </c>
      <c r="AJ234" s="193">
        <f t="shared" si="278"/>
        <v>1082</v>
      </c>
      <c r="AK234" s="197">
        <f t="shared" si="278"/>
        <v>466</v>
      </c>
      <c r="AL234" s="195">
        <f t="shared" si="278"/>
        <v>2214</v>
      </c>
      <c r="AM234" s="196">
        <f t="shared" si="278"/>
        <v>3299</v>
      </c>
      <c r="AN234" s="193">
        <f t="shared" si="278"/>
        <v>786</v>
      </c>
      <c r="AO234" s="197">
        <f t="shared" si="278"/>
        <v>254</v>
      </c>
      <c r="AP234" s="195">
        <f t="shared" ref="AP234:AY236" si="279">SUMIF($A$9:$A$32,$AE234,L$226:L$249)</f>
        <v>1599</v>
      </c>
      <c r="AQ234" s="193">
        <f t="shared" si="279"/>
        <v>1080</v>
      </c>
      <c r="AR234" s="198">
        <f t="shared" si="279"/>
        <v>2448</v>
      </c>
      <c r="AS234" s="199">
        <f t="shared" si="279"/>
        <v>2211</v>
      </c>
      <c r="AT234" s="193">
        <f t="shared" si="279"/>
        <v>1290</v>
      </c>
      <c r="AU234" s="197">
        <f t="shared" si="279"/>
        <v>1340</v>
      </c>
      <c r="AV234" s="195">
        <f t="shared" si="279"/>
        <v>1377</v>
      </c>
      <c r="AW234" s="196">
        <f t="shared" si="279"/>
        <v>1918</v>
      </c>
      <c r="AX234" s="193">
        <f t="shared" si="279"/>
        <v>960</v>
      </c>
      <c r="AY234" s="197">
        <f t="shared" si="279"/>
        <v>409</v>
      </c>
      <c r="AZ234" s="195">
        <f t="shared" ref="AZ234:BE236" si="280">SUMIF($A$9:$A$32,$AE234,V$226:V$249)</f>
        <v>1679</v>
      </c>
      <c r="BA234" s="196">
        <f t="shared" si="280"/>
        <v>1663</v>
      </c>
      <c r="BB234" s="193">
        <f t="shared" si="280"/>
        <v>2757</v>
      </c>
      <c r="BC234" s="197">
        <f t="shared" si="280"/>
        <v>743</v>
      </c>
      <c r="BD234" s="195">
        <f t="shared" si="280"/>
        <v>4059</v>
      </c>
      <c r="BE234" s="193">
        <f t="shared" si="280"/>
        <v>4608</v>
      </c>
      <c r="BF234" s="200">
        <f>AF234+AH234+AJ234+AL234+AN234+AP234+AR234+AT234+AV234+AX234+AZ234+BB234+BD234</f>
        <v>24591</v>
      </c>
      <c r="BG234" s="201">
        <f>AG234+AI234+AK234+AM234+AO234+AQ234+AS234+AU234+AW234+AY234+BA234+BC234+BE234</f>
        <v>22219</v>
      </c>
      <c r="BI234" s="202" t="s">
        <v>29</v>
      </c>
      <c r="BJ234" s="204">
        <f t="shared" ref="BJ234:CK234" si="281">B234/B250</f>
        <v>7.2822757111597372E-2</v>
      </c>
      <c r="BK234" s="205">
        <f t="shared" si="281"/>
        <v>3.2500341390140651E-2</v>
      </c>
      <c r="BL234" s="206">
        <f t="shared" si="281"/>
        <v>5.7314576891250378E-2</v>
      </c>
      <c r="BM234" s="207">
        <f t="shared" si="281"/>
        <v>3.5661075599557841E-2</v>
      </c>
      <c r="BN234" s="204">
        <f t="shared" si="281"/>
        <v>6.8986804537387147E-2</v>
      </c>
      <c r="BO234" s="205">
        <f t="shared" si="281"/>
        <v>4.8979591836734691E-2</v>
      </c>
      <c r="BP234" s="206">
        <f t="shared" si="281"/>
        <v>7.6096973133905149E-2</v>
      </c>
      <c r="BQ234" s="207">
        <f t="shared" si="281"/>
        <v>3.9915717701650137E-2</v>
      </c>
      <c r="BR234" s="204">
        <f t="shared" si="281"/>
        <v>5.1023391812865498E-2</v>
      </c>
      <c r="BS234" s="205">
        <f t="shared" si="281"/>
        <v>8.8942307692307696E-2</v>
      </c>
      <c r="BT234" s="206">
        <f t="shared" si="281"/>
        <v>3.9537486012681838E-2</v>
      </c>
      <c r="BU234" s="204">
        <f t="shared" si="281"/>
        <v>8.4181591719280163E-2</v>
      </c>
      <c r="BV234" s="208">
        <f t="shared" si="281"/>
        <v>5.2064502133198354E-2</v>
      </c>
      <c r="BW234" s="209">
        <f t="shared" si="281"/>
        <v>8.4873766290419331E-2</v>
      </c>
      <c r="BX234" s="204">
        <f t="shared" si="281"/>
        <v>5.1221615406726068E-2</v>
      </c>
      <c r="BY234" s="205">
        <f t="shared" si="281"/>
        <v>6.3467336683417086E-2</v>
      </c>
      <c r="BZ234" s="206">
        <f t="shared" si="281"/>
        <v>5.9999095718225801E-2</v>
      </c>
      <c r="CA234" s="207">
        <f t="shared" si="281"/>
        <v>6.7484928655072218E-2</v>
      </c>
      <c r="CB234" s="204">
        <f t="shared" si="281"/>
        <v>3.9387776945306645E-2</v>
      </c>
      <c r="CC234" s="205">
        <f t="shared" si="281"/>
        <v>7.5067906823606881E-2</v>
      </c>
      <c r="CD234" s="206">
        <f t="shared" si="281"/>
        <v>3.19387153800825E-2</v>
      </c>
      <c r="CE234" s="207">
        <f t="shared" si="281"/>
        <v>9.0444305175314182E-2</v>
      </c>
      <c r="CF234" s="204">
        <f t="shared" si="281"/>
        <v>3.8288202991857603E-2</v>
      </c>
      <c r="CG234" s="205">
        <f t="shared" si="281"/>
        <v>7.1128414287479916E-2</v>
      </c>
      <c r="CH234" s="206">
        <f t="shared" si="281"/>
        <v>5.3429329291398257E-2</v>
      </c>
      <c r="CI234" s="204">
        <f t="shared" si="281"/>
        <v>5.6443666928073032E-2</v>
      </c>
      <c r="CJ234" s="210">
        <f t="shared" si="281"/>
        <v>5.5950112064890908E-2</v>
      </c>
      <c r="CK234" s="211">
        <f t="shared" si="281"/>
        <v>6.1838309005110149E-2</v>
      </c>
    </row>
    <row r="235" spans="1:89" x14ac:dyDescent="0.2">
      <c r="A235" s="212" t="s">
        <v>31</v>
      </c>
      <c r="B235" s="238">
        <v>3556</v>
      </c>
      <c r="C235" s="214">
        <v>1671</v>
      </c>
      <c r="D235" s="215">
        <v>820</v>
      </c>
      <c r="E235" s="216">
        <v>946</v>
      </c>
      <c r="F235" s="213">
        <v>1093</v>
      </c>
      <c r="G235" s="217">
        <v>453</v>
      </c>
      <c r="H235" s="215">
        <v>2138</v>
      </c>
      <c r="I235" s="216">
        <v>2271</v>
      </c>
      <c r="J235" s="213">
        <v>351</v>
      </c>
      <c r="K235" s="214">
        <v>542</v>
      </c>
      <c r="L235" s="215">
        <v>638</v>
      </c>
      <c r="M235" s="213">
        <v>1488</v>
      </c>
      <c r="N235" s="218">
        <v>1594</v>
      </c>
      <c r="O235" s="239">
        <v>2277</v>
      </c>
      <c r="P235" s="213">
        <v>954</v>
      </c>
      <c r="Q235" s="214">
        <v>1035</v>
      </c>
      <c r="R235" s="215">
        <v>1401</v>
      </c>
      <c r="S235" s="216">
        <v>1300</v>
      </c>
      <c r="T235" s="224">
        <v>494</v>
      </c>
      <c r="U235" s="213">
        <v>783</v>
      </c>
      <c r="V235" s="215">
        <v>1086</v>
      </c>
      <c r="W235" s="240">
        <v>2020</v>
      </c>
      <c r="X235" s="213">
        <v>1107</v>
      </c>
      <c r="Y235" s="217">
        <v>743</v>
      </c>
      <c r="Z235" s="215">
        <v>3347</v>
      </c>
      <c r="AA235" s="213">
        <v>2903</v>
      </c>
      <c r="AB235" s="220">
        <f t="shared" si="273"/>
        <v>18579</v>
      </c>
      <c r="AC235" s="221">
        <f t="shared" si="268"/>
        <v>18432</v>
      </c>
      <c r="AE235" s="212" t="str">
        <f>$AE$18</f>
        <v>18:00 - 18:59</v>
      </c>
      <c r="AF235" s="193">
        <f t="shared" si="278"/>
        <v>2699</v>
      </c>
      <c r="AG235" s="214">
        <f t="shared" si="278"/>
        <v>5772</v>
      </c>
      <c r="AH235" s="215">
        <f t="shared" si="278"/>
        <v>1682</v>
      </c>
      <c r="AI235" s="216">
        <f t="shared" si="278"/>
        <v>2177</v>
      </c>
      <c r="AJ235" s="213">
        <f t="shared" si="278"/>
        <v>880</v>
      </c>
      <c r="AK235" s="217">
        <f t="shared" si="278"/>
        <v>659</v>
      </c>
      <c r="AL235" s="215">
        <f t="shared" si="278"/>
        <v>2326</v>
      </c>
      <c r="AM235" s="216">
        <f t="shared" si="278"/>
        <v>5351</v>
      </c>
      <c r="AN235" s="213">
        <f t="shared" si="278"/>
        <v>673</v>
      </c>
      <c r="AO235" s="217">
        <f t="shared" si="278"/>
        <v>286</v>
      </c>
      <c r="AP235" s="215">
        <f t="shared" si="279"/>
        <v>1698</v>
      </c>
      <c r="AQ235" s="213">
        <f t="shared" si="279"/>
        <v>1153</v>
      </c>
      <c r="AR235" s="218">
        <f t="shared" si="279"/>
        <v>2332</v>
      </c>
      <c r="AS235" s="219">
        <f t="shared" si="279"/>
        <v>2246</v>
      </c>
      <c r="AT235" s="213">
        <f t="shared" si="279"/>
        <v>1361</v>
      </c>
      <c r="AU235" s="217">
        <f t="shared" si="279"/>
        <v>1391</v>
      </c>
      <c r="AV235" s="215">
        <f t="shared" si="279"/>
        <v>1581</v>
      </c>
      <c r="AW235" s="216">
        <f t="shared" si="279"/>
        <v>1663</v>
      </c>
      <c r="AX235" s="213">
        <f t="shared" si="279"/>
        <v>1081</v>
      </c>
      <c r="AY235" s="217">
        <f t="shared" si="279"/>
        <v>428</v>
      </c>
      <c r="AZ235" s="215">
        <f t="shared" si="280"/>
        <v>2389</v>
      </c>
      <c r="BA235" s="216">
        <f t="shared" si="280"/>
        <v>1122</v>
      </c>
      <c r="BB235" s="213">
        <f t="shared" si="280"/>
        <v>3090</v>
      </c>
      <c r="BC235" s="217">
        <f t="shared" si="280"/>
        <v>665</v>
      </c>
      <c r="BD235" s="215">
        <f t="shared" si="280"/>
        <v>3861</v>
      </c>
      <c r="BE235" s="213">
        <f t="shared" si="280"/>
        <v>4496</v>
      </c>
      <c r="BF235" s="220">
        <f>SUM(AF235,AH235,AJ235,AL235,AN235,AP235,AR235,AT235,AV235,AX235,AZ235,BB235,BD235)</f>
        <v>25653</v>
      </c>
      <c r="BG235" s="221">
        <f>SUM(AG235,AI235,AK235,AM235,AO235,AQ235,AS235,AU235,AW235,AY235,BA235,BC235,BE235)</f>
        <v>27409</v>
      </c>
      <c r="BI235" s="212" t="s">
        <v>31</v>
      </c>
      <c r="BJ235" s="204">
        <f t="shared" ref="BJ235:CK235" si="282">B235/B250</f>
        <v>6.2249452954048143E-2</v>
      </c>
      <c r="BK235" s="205">
        <f t="shared" si="282"/>
        <v>4.5637034002458006E-2</v>
      </c>
      <c r="BL235" s="206">
        <f t="shared" si="282"/>
        <v>3.5712730281782151E-2</v>
      </c>
      <c r="BM235" s="207">
        <f t="shared" si="282"/>
        <v>4.5465468351996927E-2</v>
      </c>
      <c r="BN235" s="204">
        <f t="shared" si="282"/>
        <v>8.4342927695038192E-2</v>
      </c>
      <c r="BO235" s="205">
        <f t="shared" si="282"/>
        <v>5.4381752701080435E-2</v>
      </c>
      <c r="BP235" s="206">
        <f t="shared" si="282"/>
        <v>7.5777982561848728E-2</v>
      </c>
      <c r="BQ235" s="207">
        <f t="shared" si="282"/>
        <v>5.3765477402400626E-2</v>
      </c>
      <c r="BR235" s="204">
        <f t="shared" si="282"/>
        <v>5.131578947368421E-2</v>
      </c>
      <c r="BS235" s="205">
        <f t="shared" si="282"/>
        <v>6.8572874493927127E-2</v>
      </c>
      <c r="BT235" s="206">
        <f t="shared" si="282"/>
        <v>4.7594181275643417E-2</v>
      </c>
      <c r="BU235" s="204">
        <f t="shared" si="282"/>
        <v>6.3909290039943306E-2</v>
      </c>
      <c r="BV235" s="208">
        <f t="shared" si="282"/>
        <v>5.7632511389109839E-2</v>
      </c>
      <c r="BW235" s="209">
        <f t="shared" si="282"/>
        <v>6.2080811385571734E-2</v>
      </c>
      <c r="BX235" s="204">
        <f t="shared" si="282"/>
        <v>5.484334578901983E-2</v>
      </c>
      <c r="BY235" s="205">
        <f t="shared" si="282"/>
        <v>5.2010050251256282E-2</v>
      </c>
      <c r="BZ235" s="206">
        <f t="shared" si="282"/>
        <v>6.3344938282768909E-2</v>
      </c>
      <c r="CA235" s="207">
        <f t="shared" si="282"/>
        <v>5.638200980179555E-2</v>
      </c>
      <c r="CB235" s="204">
        <f t="shared" si="282"/>
        <v>5.2873809268971422E-2</v>
      </c>
      <c r="CC235" s="205">
        <f t="shared" si="282"/>
        <v>6.4449748950530905E-2</v>
      </c>
      <c r="CD235" s="206">
        <f t="shared" si="282"/>
        <v>4.2663523865645259E-2</v>
      </c>
      <c r="CE235" s="207">
        <f t="shared" si="282"/>
        <v>6.6629283900122044E-2</v>
      </c>
      <c r="CF235" s="204">
        <f t="shared" si="282"/>
        <v>4.1923878053398977E-2</v>
      </c>
      <c r="CG235" s="205">
        <f t="shared" si="282"/>
        <v>4.5915214435792856E-2</v>
      </c>
      <c r="CH235" s="206">
        <f t="shared" si="282"/>
        <v>5.7649247304419719E-2</v>
      </c>
      <c r="CI235" s="204">
        <f t="shared" si="282"/>
        <v>5.8374052401922345E-2</v>
      </c>
      <c r="CJ235" s="210">
        <f t="shared" si="282"/>
        <v>5.6654519950599967E-2</v>
      </c>
      <c r="CK235" s="211">
        <f t="shared" si="282"/>
        <v>5.6333895694271253E-2</v>
      </c>
    </row>
    <row r="236" spans="1:89" ht="13.5" thickBot="1" x14ac:dyDescent="0.25">
      <c r="A236" s="202" t="s">
        <v>33</v>
      </c>
      <c r="B236" s="235">
        <v>3203</v>
      </c>
      <c r="C236" s="223">
        <v>1323</v>
      </c>
      <c r="D236" s="224">
        <v>1017</v>
      </c>
      <c r="E236" s="225">
        <v>832</v>
      </c>
      <c r="F236" s="222">
        <v>690</v>
      </c>
      <c r="G236" s="226">
        <v>412</v>
      </c>
      <c r="H236" s="224">
        <v>1413</v>
      </c>
      <c r="I236" s="225">
        <v>1630</v>
      </c>
      <c r="J236" s="222">
        <v>357</v>
      </c>
      <c r="K236" s="223">
        <v>344</v>
      </c>
      <c r="L236" s="224">
        <v>693</v>
      </c>
      <c r="M236" s="222">
        <v>1097</v>
      </c>
      <c r="N236" s="227">
        <v>1545</v>
      </c>
      <c r="O236" s="236">
        <v>1522</v>
      </c>
      <c r="P236" s="222">
        <v>817</v>
      </c>
      <c r="Q236" s="223">
        <v>730</v>
      </c>
      <c r="R236" s="224">
        <v>1169</v>
      </c>
      <c r="S236" s="225">
        <v>983</v>
      </c>
      <c r="T236" s="222">
        <v>351</v>
      </c>
      <c r="U236" s="226">
        <v>467</v>
      </c>
      <c r="V236" s="224">
        <v>1101</v>
      </c>
      <c r="W236" s="237">
        <v>1537</v>
      </c>
      <c r="X236" s="222">
        <v>901</v>
      </c>
      <c r="Y236" s="226">
        <v>773</v>
      </c>
      <c r="Z236" s="224">
        <v>2856</v>
      </c>
      <c r="AA236" s="222">
        <v>1682</v>
      </c>
      <c r="AB236" s="220">
        <f t="shared" si="273"/>
        <v>16113</v>
      </c>
      <c r="AC236" s="221">
        <f t="shared" si="268"/>
        <v>13332</v>
      </c>
      <c r="AE236" s="202" t="str">
        <f>$AE$19</f>
        <v>19:00 - 19:59</v>
      </c>
      <c r="AF236" s="193">
        <f t="shared" si="278"/>
        <v>2778</v>
      </c>
      <c r="AG236" s="223">
        <f t="shared" si="278"/>
        <v>2603</v>
      </c>
      <c r="AH236" s="224">
        <f t="shared" si="278"/>
        <v>1413</v>
      </c>
      <c r="AI236" s="225">
        <f t="shared" si="278"/>
        <v>1286</v>
      </c>
      <c r="AJ236" s="222">
        <f t="shared" si="278"/>
        <v>725</v>
      </c>
      <c r="AK236" s="226">
        <f t="shared" si="278"/>
        <v>371</v>
      </c>
      <c r="AL236" s="224">
        <f t="shared" si="278"/>
        <v>2119</v>
      </c>
      <c r="AM236" s="225">
        <f t="shared" si="278"/>
        <v>2185</v>
      </c>
      <c r="AN236" s="222">
        <f t="shared" si="278"/>
        <v>390</v>
      </c>
      <c r="AO236" s="226">
        <f t="shared" si="278"/>
        <v>172</v>
      </c>
      <c r="AP236" s="224">
        <f t="shared" si="279"/>
        <v>1189</v>
      </c>
      <c r="AQ236" s="222">
        <f t="shared" si="279"/>
        <v>855</v>
      </c>
      <c r="AR236" s="227">
        <f t="shared" si="279"/>
        <v>1971</v>
      </c>
      <c r="AS236" s="228">
        <f t="shared" si="279"/>
        <v>1663</v>
      </c>
      <c r="AT236" s="222">
        <f t="shared" si="279"/>
        <v>975</v>
      </c>
      <c r="AU236" s="226">
        <f t="shared" si="279"/>
        <v>1197</v>
      </c>
      <c r="AV236" s="224">
        <f t="shared" si="279"/>
        <v>1063</v>
      </c>
      <c r="AW236" s="225">
        <f t="shared" si="279"/>
        <v>1692</v>
      </c>
      <c r="AX236" s="222">
        <f t="shared" si="279"/>
        <v>752</v>
      </c>
      <c r="AY236" s="226">
        <f t="shared" si="279"/>
        <v>412</v>
      </c>
      <c r="AZ236" s="224">
        <f t="shared" si="280"/>
        <v>3013</v>
      </c>
      <c r="BA236" s="225">
        <f t="shared" si="280"/>
        <v>1794</v>
      </c>
      <c r="BB236" s="222">
        <f t="shared" si="280"/>
        <v>2070</v>
      </c>
      <c r="BC236" s="226">
        <f t="shared" si="280"/>
        <v>971</v>
      </c>
      <c r="BD236" s="224">
        <f t="shared" si="280"/>
        <v>3842</v>
      </c>
      <c r="BE236" s="222">
        <f t="shared" si="280"/>
        <v>4253</v>
      </c>
      <c r="BF236" s="220">
        <f>SUM(AF236,AH236,AJ236,AL236,AN236,AP236,AR236,AT236,AV236,AX236,AZ236,BB236,BD236)</f>
        <v>22300</v>
      </c>
      <c r="BG236" s="221">
        <f>SUM(AG236,AI236,AK236,AM236,AO236,AQ236,AS236,AU236,AW236,AY236,BA236,BC236,BE236)</f>
        <v>19454</v>
      </c>
      <c r="BI236" s="202" t="s">
        <v>33</v>
      </c>
      <c r="BJ236" s="204">
        <f t="shared" ref="BJ236:CK236" si="283">B236/B250</f>
        <v>5.6070021881838072E-2</v>
      </c>
      <c r="BK236" s="205">
        <f t="shared" si="283"/>
        <v>3.6132732486685783E-2</v>
      </c>
      <c r="BL236" s="206">
        <f t="shared" si="283"/>
        <v>4.4292495971429813E-2</v>
      </c>
      <c r="BM236" s="207">
        <f t="shared" si="283"/>
        <v>3.9986542990339789E-2</v>
      </c>
      <c r="BN236" s="204">
        <f t="shared" si="283"/>
        <v>5.3244849139594104E-2</v>
      </c>
      <c r="BO236" s="205">
        <f t="shared" si="283"/>
        <v>4.9459783913565425E-2</v>
      </c>
      <c r="BP236" s="206">
        <f t="shared" si="283"/>
        <v>5.0081519812858862E-2</v>
      </c>
      <c r="BQ236" s="207">
        <f t="shared" si="283"/>
        <v>3.8589928738843246E-2</v>
      </c>
      <c r="BR236" s="204">
        <f t="shared" si="283"/>
        <v>5.2192982456140354E-2</v>
      </c>
      <c r="BS236" s="205">
        <f t="shared" si="283"/>
        <v>4.3522267206477734E-2</v>
      </c>
      <c r="BT236" s="206">
        <f t="shared" si="283"/>
        <v>5.1697127937336815E-2</v>
      </c>
      <c r="BU236" s="204">
        <f t="shared" si="283"/>
        <v>4.7115921487780786E-2</v>
      </c>
      <c r="BV236" s="208">
        <f t="shared" si="283"/>
        <v>5.5860872080410733E-2</v>
      </c>
      <c r="BW236" s="209">
        <f t="shared" si="283"/>
        <v>4.1496264790882816E-2</v>
      </c>
      <c r="BX236" s="204">
        <f t="shared" si="283"/>
        <v>4.6967519402127046E-2</v>
      </c>
      <c r="BY236" s="205">
        <f t="shared" si="283"/>
        <v>3.6683417085427134E-2</v>
      </c>
      <c r="BZ236" s="206">
        <f t="shared" si="283"/>
        <v>5.2855269702039152E-2</v>
      </c>
      <c r="CA236" s="207">
        <f t="shared" si="283"/>
        <v>4.2633473565511559E-2</v>
      </c>
      <c r="CB236" s="204">
        <f t="shared" si="283"/>
        <v>3.7568232901637591E-2</v>
      </c>
      <c r="CC236" s="205">
        <f t="shared" si="283"/>
        <v>3.8439377726561856E-2</v>
      </c>
      <c r="CD236" s="206">
        <f t="shared" si="283"/>
        <v>4.3252799057159695E-2</v>
      </c>
      <c r="CE236" s="207">
        <f t="shared" si="283"/>
        <v>5.0697628393310684E-2</v>
      </c>
      <c r="CF236" s="204">
        <f t="shared" si="283"/>
        <v>3.4122325317174775E-2</v>
      </c>
      <c r="CG236" s="205">
        <f t="shared" si="283"/>
        <v>4.7769126189593378E-2</v>
      </c>
      <c r="CH236" s="206">
        <f t="shared" si="283"/>
        <v>4.9192187123221605E-2</v>
      </c>
      <c r="CI236" s="204">
        <f t="shared" si="283"/>
        <v>3.3821962156401437E-2</v>
      </c>
      <c r="CJ236" s="210">
        <f t="shared" si="283"/>
        <v>4.9134737066796774E-2</v>
      </c>
      <c r="CK236" s="211">
        <f t="shared" si="283"/>
        <v>4.0746717523655836E-2</v>
      </c>
    </row>
    <row r="237" spans="1:89" ht="14.25" thickTop="1" thickBot="1" x14ac:dyDescent="0.25">
      <c r="A237" s="212" t="s">
        <v>35</v>
      </c>
      <c r="B237" s="238">
        <v>2521</v>
      </c>
      <c r="C237" s="214">
        <v>1759</v>
      </c>
      <c r="D237" s="215">
        <v>1375</v>
      </c>
      <c r="E237" s="216">
        <v>989</v>
      </c>
      <c r="F237" s="213">
        <v>623</v>
      </c>
      <c r="G237" s="217">
        <v>496</v>
      </c>
      <c r="H237" s="215">
        <v>1796</v>
      </c>
      <c r="I237" s="216">
        <v>2898</v>
      </c>
      <c r="J237" s="213">
        <v>451</v>
      </c>
      <c r="K237" s="214">
        <v>445</v>
      </c>
      <c r="L237" s="215">
        <v>775</v>
      </c>
      <c r="M237" s="213">
        <v>1273</v>
      </c>
      <c r="N237" s="218">
        <v>1605</v>
      </c>
      <c r="O237" s="239">
        <v>2355</v>
      </c>
      <c r="P237" s="213">
        <v>947</v>
      </c>
      <c r="Q237" s="214">
        <v>1112</v>
      </c>
      <c r="R237" s="215">
        <v>1271</v>
      </c>
      <c r="S237" s="216">
        <v>1522</v>
      </c>
      <c r="T237" s="213">
        <v>602</v>
      </c>
      <c r="U237" s="217">
        <v>778</v>
      </c>
      <c r="V237" s="215">
        <v>1429</v>
      </c>
      <c r="W237" s="240">
        <v>2151</v>
      </c>
      <c r="X237" s="213">
        <v>1342</v>
      </c>
      <c r="Y237" s="217">
        <v>1098</v>
      </c>
      <c r="Z237" s="215">
        <v>3493</v>
      </c>
      <c r="AA237" s="213">
        <v>3419</v>
      </c>
      <c r="AB237" s="220">
        <f t="shared" si="273"/>
        <v>18230</v>
      </c>
      <c r="AC237" s="221">
        <f t="shared" si="268"/>
        <v>20295</v>
      </c>
      <c r="AE237" s="229" t="s">
        <v>26</v>
      </c>
      <c r="AF237" s="230">
        <f t="shared" ref="AF237:BG237" si="284">SUM(AF234:AF236)</f>
        <v>7954</v>
      </c>
      <c r="AG237" s="231">
        <f t="shared" si="284"/>
        <v>11177</v>
      </c>
      <c r="AH237" s="230">
        <f t="shared" si="284"/>
        <v>4958</v>
      </c>
      <c r="AI237" s="231">
        <f t="shared" si="284"/>
        <v>4889</v>
      </c>
      <c r="AJ237" s="230">
        <f t="shared" si="284"/>
        <v>2687</v>
      </c>
      <c r="AK237" s="231">
        <f t="shared" si="284"/>
        <v>1496</v>
      </c>
      <c r="AL237" s="230">
        <f t="shared" si="284"/>
        <v>6659</v>
      </c>
      <c r="AM237" s="231">
        <f t="shared" si="284"/>
        <v>10835</v>
      </c>
      <c r="AN237" s="230">
        <f t="shared" si="284"/>
        <v>1849</v>
      </c>
      <c r="AO237" s="231">
        <f t="shared" si="284"/>
        <v>712</v>
      </c>
      <c r="AP237" s="230">
        <f t="shared" si="284"/>
        <v>4486</v>
      </c>
      <c r="AQ237" s="231">
        <f t="shared" si="284"/>
        <v>3088</v>
      </c>
      <c r="AR237" s="230">
        <f t="shared" si="284"/>
        <v>6751</v>
      </c>
      <c r="AS237" s="231">
        <f t="shared" si="284"/>
        <v>6120</v>
      </c>
      <c r="AT237" s="230">
        <f t="shared" si="284"/>
        <v>3626</v>
      </c>
      <c r="AU237" s="231">
        <f t="shared" si="284"/>
        <v>3928</v>
      </c>
      <c r="AV237" s="230">
        <f t="shared" si="284"/>
        <v>4021</v>
      </c>
      <c r="AW237" s="231">
        <f t="shared" si="284"/>
        <v>5273</v>
      </c>
      <c r="AX237" s="230">
        <f t="shared" si="284"/>
        <v>2793</v>
      </c>
      <c r="AY237" s="231">
        <f t="shared" si="284"/>
        <v>1249</v>
      </c>
      <c r="AZ237" s="230">
        <f t="shared" si="284"/>
        <v>7081</v>
      </c>
      <c r="BA237" s="231">
        <f t="shared" si="284"/>
        <v>4579</v>
      </c>
      <c r="BB237" s="230">
        <f t="shared" si="284"/>
        <v>7917</v>
      </c>
      <c r="BC237" s="231">
        <f t="shared" si="284"/>
        <v>2379</v>
      </c>
      <c r="BD237" s="230">
        <f t="shared" si="284"/>
        <v>11762</v>
      </c>
      <c r="BE237" s="231">
        <f t="shared" si="284"/>
        <v>13357</v>
      </c>
      <c r="BF237" s="232">
        <f t="shared" si="284"/>
        <v>72544</v>
      </c>
      <c r="BG237" s="233">
        <f t="shared" si="284"/>
        <v>69082</v>
      </c>
      <c r="BI237" s="212" t="s">
        <v>35</v>
      </c>
      <c r="BJ237" s="204">
        <f t="shared" ref="BJ237:CK237" si="285">B237/B250</f>
        <v>4.4131291028446387E-2</v>
      </c>
      <c r="BK237" s="205">
        <f t="shared" si="285"/>
        <v>4.8040420592653281E-2</v>
      </c>
      <c r="BL237" s="206">
        <f t="shared" si="285"/>
        <v>5.988415138713471E-2</v>
      </c>
      <c r="BM237" s="207">
        <f t="shared" si="285"/>
        <v>4.7532080549814969E-2</v>
      </c>
      <c r="BN237" s="204">
        <f t="shared" si="285"/>
        <v>4.807469712169149E-2</v>
      </c>
      <c r="BO237" s="205">
        <f t="shared" si="285"/>
        <v>5.9543817527010802E-2</v>
      </c>
      <c r="BP237" s="206">
        <f t="shared" si="285"/>
        <v>6.3656340823704541E-2</v>
      </c>
      <c r="BQ237" s="207">
        <f t="shared" si="285"/>
        <v>6.8609578825256284E-2</v>
      </c>
      <c r="BR237" s="204">
        <f t="shared" si="285"/>
        <v>6.5935672514619889E-2</v>
      </c>
      <c r="BS237" s="205">
        <f t="shared" si="285"/>
        <v>5.6300607287449393E-2</v>
      </c>
      <c r="BT237" s="206">
        <f t="shared" si="285"/>
        <v>5.7814248414770605E-2</v>
      </c>
      <c r="BU237" s="204">
        <f t="shared" si="285"/>
        <v>5.4675084825838598E-2</v>
      </c>
      <c r="BV237" s="208">
        <f t="shared" si="285"/>
        <v>5.8030226335960659E-2</v>
      </c>
      <c r="BW237" s="209">
        <f t="shared" si="285"/>
        <v>6.4207426795354169E-2</v>
      </c>
      <c r="BX237" s="204">
        <f t="shared" si="285"/>
        <v>5.4440931302098303E-2</v>
      </c>
      <c r="BY237" s="205">
        <f t="shared" si="285"/>
        <v>5.5879396984924626E-2</v>
      </c>
      <c r="BZ237" s="206">
        <f t="shared" si="285"/>
        <v>5.7467106750463445E-2</v>
      </c>
      <c r="CA237" s="207">
        <f t="shared" si="285"/>
        <v>6.6010322244871411E-2</v>
      </c>
      <c r="CB237" s="204">
        <f t="shared" si="285"/>
        <v>6.4433265546398374E-2</v>
      </c>
      <c r="CC237" s="205">
        <f t="shared" si="285"/>
        <v>6.4038192443822542E-2</v>
      </c>
      <c r="CD237" s="206">
        <f t="shared" si="285"/>
        <v>5.6138283244942057E-2</v>
      </c>
      <c r="CE237" s="207">
        <f t="shared" si="285"/>
        <v>7.0950291915426983E-2</v>
      </c>
      <c r="CF237" s="204">
        <f t="shared" si="285"/>
        <v>5.082370763113047E-2</v>
      </c>
      <c r="CG237" s="205">
        <f t="shared" si="285"/>
        <v>6.7853170189099005E-2</v>
      </c>
      <c r="CH237" s="206">
        <f t="shared" si="285"/>
        <v>6.0163973957077406E-2</v>
      </c>
      <c r="CI237" s="204">
        <f t="shared" si="285"/>
        <v>6.8749874323862384E-2</v>
      </c>
      <c r="CJ237" s="210">
        <f t="shared" si="285"/>
        <v>5.5590284660069829E-2</v>
      </c>
      <c r="CK237" s="211">
        <f t="shared" si="285"/>
        <v>6.202780019071371E-2</v>
      </c>
    </row>
    <row r="238" spans="1:89" ht="13.5" thickTop="1" x14ac:dyDescent="0.2">
      <c r="A238" s="202" t="s">
        <v>36</v>
      </c>
      <c r="B238" s="235">
        <v>2247</v>
      </c>
      <c r="C238" s="223">
        <v>2226</v>
      </c>
      <c r="D238" s="224">
        <v>1120</v>
      </c>
      <c r="E238" s="225">
        <v>1216</v>
      </c>
      <c r="F238" s="222">
        <v>643</v>
      </c>
      <c r="G238" s="226">
        <v>432</v>
      </c>
      <c r="H238" s="224">
        <v>1927</v>
      </c>
      <c r="I238" s="225">
        <v>2489</v>
      </c>
      <c r="J238" s="222">
        <v>508</v>
      </c>
      <c r="K238" s="223">
        <v>411</v>
      </c>
      <c r="L238" s="224">
        <v>1023</v>
      </c>
      <c r="M238" s="222">
        <v>1363</v>
      </c>
      <c r="N238" s="227">
        <v>1895</v>
      </c>
      <c r="O238" s="236">
        <v>1948</v>
      </c>
      <c r="P238" s="222">
        <v>956</v>
      </c>
      <c r="Q238" s="223">
        <v>1184</v>
      </c>
      <c r="R238" s="224">
        <v>1357</v>
      </c>
      <c r="S238" s="225">
        <v>1519</v>
      </c>
      <c r="T238" s="222">
        <v>867</v>
      </c>
      <c r="U238" s="226">
        <v>516</v>
      </c>
      <c r="V238" s="224">
        <v>2109</v>
      </c>
      <c r="W238" s="237">
        <v>1522</v>
      </c>
      <c r="X238" s="222">
        <v>1874</v>
      </c>
      <c r="Y238" s="226">
        <v>688</v>
      </c>
      <c r="Z238" s="224">
        <v>3490</v>
      </c>
      <c r="AA238" s="222">
        <v>3243</v>
      </c>
      <c r="AB238" s="220">
        <f t="shared" si="273"/>
        <v>20016</v>
      </c>
      <c r="AC238" s="221">
        <f t="shared" si="268"/>
        <v>18757</v>
      </c>
      <c r="BI238" s="202" t="s">
        <v>36</v>
      </c>
      <c r="BJ238" s="204">
        <f t="shared" ref="BJ238:CK238" si="286">B238/B250</f>
        <v>3.9334792122538292E-2</v>
      </c>
      <c r="BK238" s="205">
        <f t="shared" si="286"/>
        <v>6.0794756247439574E-2</v>
      </c>
      <c r="BL238" s="206">
        <f t="shared" si="286"/>
        <v>4.8778363311702454E-2</v>
      </c>
      <c r="BM238" s="207">
        <f t="shared" si="286"/>
        <v>5.8441870524342771E-2</v>
      </c>
      <c r="BN238" s="204">
        <f t="shared" si="286"/>
        <v>4.9618026082259431E-2</v>
      </c>
      <c r="BO238" s="205">
        <f t="shared" si="286"/>
        <v>5.1860744297719086E-2</v>
      </c>
      <c r="BP238" s="206">
        <f t="shared" si="286"/>
        <v>6.8299425816970294E-2</v>
      </c>
      <c r="BQ238" s="207">
        <f t="shared" si="286"/>
        <v>5.8926584436184572E-2</v>
      </c>
      <c r="BR238" s="204">
        <f t="shared" si="286"/>
        <v>7.4269005847953221E-2</v>
      </c>
      <c r="BS238" s="205">
        <f t="shared" si="286"/>
        <v>5.1998987854251014E-2</v>
      </c>
      <c r="BT238" s="206">
        <f t="shared" si="286"/>
        <v>7.6314807907497201E-2</v>
      </c>
      <c r="BU238" s="204">
        <f t="shared" si="286"/>
        <v>5.8540566078254523E-2</v>
      </c>
      <c r="BV238" s="208">
        <f t="shared" si="286"/>
        <v>6.8515438571118664E-2</v>
      </c>
      <c r="BW238" s="209">
        <f t="shared" si="286"/>
        <v>5.3110856644309944E-2</v>
      </c>
      <c r="BX238" s="204">
        <f t="shared" si="286"/>
        <v>5.4958321356711699E-2</v>
      </c>
      <c r="BY238" s="205">
        <f t="shared" si="286"/>
        <v>5.9497487437185928E-2</v>
      </c>
      <c r="BZ238" s="206">
        <f t="shared" si="286"/>
        <v>6.135551837952706E-2</v>
      </c>
      <c r="CA238" s="207">
        <f t="shared" si="286"/>
        <v>6.5880209914559576E-2</v>
      </c>
      <c r="CB238" s="204">
        <f t="shared" si="286"/>
        <v>9.2796746227121904E-2</v>
      </c>
      <c r="CC238" s="205">
        <f t="shared" si="286"/>
        <v>4.2472631492303896E-2</v>
      </c>
      <c r="CD238" s="206">
        <f t="shared" si="286"/>
        <v>8.2852091926929883E-2</v>
      </c>
      <c r="CE238" s="207">
        <f t="shared" si="286"/>
        <v>5.0202856483161265E-2</v>
      </c>
      <c r="CF238" s="204">
        <f t="shared" si="286"/>
        <v>7.097140693050559E-2</v>
      </c>
      <c r="CG238" s="205">
        <f t="shared" si="286"/>
        <v>4.2516376220491904E-2</v>
      </c>
      <c r="CH238" s="206">
        <f t="shared" si="286"/>
        <v>6.0112301491611835E-2</v>
      </c>
      <c r="CI238" s="204">
        <f t="shared" si="286"/>
        <v>6.5210834288471978E-2</v>
      </c>
      <c r="CJ238" s="210">
        <f t="shared" si="286"/>
        <v>6.1036485888971898E-2</v>
      </c>
      <c r="CK238" s="211">
        <f t="shared" si="286"/>
        <v>5.7327196263967331E-2</v>
      </c>
    </row>
    <row r="239" spans="1:89" x14ac:dyDescent="0.2">
      <c r="A239" s="212" t="s">
        <v>37</v>
      </c>
      <c r="B239" s="238">
        <v>2121</v>
      </c>
      <c r="C239" s="214">
        <v>2701</v>
      </c>
      <c r="D239" s="215">
        <v>1492</v>
      </c>
      <c r="E239" s="216">
        <v>1330</v>
      </c>
      <c r="F239" s="213">
        <v>824</v>
      </c>
      <c r="G239" s="217">
        <v>552</v>
      </c>
      <c r="H239" s="215">
        <v>2029</v>
      </c>
      <c r="I239" s="216">
        <v>3159</v>
      </c>
      <c r="J239" s="213">
        <v>542</v>
      </c>
      <c r="K239" s="214">
        <v>278</v>
      </c>
      <c r="L239" s="215">
        <v>1199</v>
      </c>
      <c r="M239" s="213">
        <v>1011</v>
      </c>
      <c r="N239" s="218">
        <v>2041</v>
      </c>
      <c r="O239" s="239">
        <v>1886</v>
      </c>
      <c r="P239" s="213">
        <v>1124</v>
      </c>
      <c r="Q239" s="214">
        <v>1086</v>
      </c>
      <c r="R239" s="215">
        <v>1181</v>
      </c>
      <c r="S239" s="216">
        <v>1378</v>
      </c>
      <c r="T239" s="213">
        <v>768</v>
      </c>
      <c r="U239" s="217">
        <v>455</v>
      </c>
      <c r="V239" s="215">
        <v>2128</v>
      </c>
      <c r="W239" s="240">
        <v>1252</v>
      </c>
      <c r="X239" s="213">
        <v>2446</v>
      </c>
      <c r="Y239" s="217">
        <v>638</v>
      </c>
      <c r="Z239" s="215">
        <v>4139</v>
      </c>
      <c r="AA239" s="213">
        <v>3240</v>
      </c>
      <c r="AB239" s="220">
        <f t="shared" si="273"/>
        <v>22034</v>
      </c>
      <c r="AC239" s="221">
        <f t="shared" si="268"/>
        <v>18966</v>
      </c>
      <c r="BI239" s="212" t="s">
        <v>37</v>
      </c>
      <c r="BJ239" s="204">
        <f t="shared" ref="BJ239:CK239" si="287">B239/B250</f>
        <v>3.7129102844638946E-2</v>
      </c>
      <c r="BK239" s="205">
        <f t="shared" si="287"/>
        <v>7.3767581592243614E-2</v>
      </c>
      <c r="BL239" s="206">
        <f t="shared" si="287"/>
        <v>6.4979748268803622E-2</v>
      </c>
      <c r="BM239" s="207">
        <f t="shared" si="287"/>
        <v>6.3920795885999901E-2</v>
      </c>
      <c r="BN239" s="204">
        <f t="shared" si="287"/>
        <v>6.3585153175399339E-2</v>
      </c>
      <c r="BO239" s="205">
        <f t="shared" si="287"/>
        <v>6.6266506602641051E-2</v>
      </c>
      <c r="BP239" s="206">
        <f t="shared" si="287"/>
        <v>7.1914652300276452E-2</v>
      </c>
      <c r="BQ239" s="207">
        <f t="shared" si="287"/>
        <v>7.4788702384052649E-2</v>
      </c>
      <c r="BR239" s="204">
        <f t="shared" si="287"/>
        <v>7.9239766081871346E-2</v>
      </c>
      <c r="BS239" s="205">
        <f t="shared" si="287"/>
        <v>3.5172064777327934E-2</v>
      </c>
      <c r="BT239" s="206">
        <f t="shared" si="287"/>
        <v>8.9444237224916082E-2</v>
      </c>
      <c r="BU239" s="204">
        <f t="shared" si="287"/>
        <v>4.34222394021389E-2</v>
      </c>
      <c r="BV239" s="208">
        <f t="shared" si="287"/>
        <v>7.3794200592956827E-2</v>
      </c>
      <c r="BW239" s="209">
        <f t="shared" si="287"/>
        <v>5.142047003653416E-2</v>
      </c>
      <c r="BX239" s="204">
        <f t="shared" si="287"/>
        <v>6.4616269042828398E-2</v>
      </c>
      <c r="BY239" s="205">
        <f t="shared" si="287"/>
        <v>5.4572864321608038E-2</v>
      </c>
      <c r="BZ239" s="206">
        <f t="shared" si="287"/>
        <v>5.3397838766559659E-2</v>
      </c>
      <c r="CA239" s="207">
        <f t="shared" si="287"/>
        <v>5.9764930389903284E-2</v>
      </c>
      <c r="CB239" s="204">
        <f t="shared" si="287"/>
        <v>8.2200577972813868E-2</v>
      </c>
      <c r="CC239" s="205">
        <f t="shared" si="287"/>
        <v>3.7451642110461765E-2</v>
      </c>
      <c r="CD239" s="206">
        <f t="shared" si="287"/>
        <v>8.3598507169514835E-2</v>
      </c>
      <c r="CE239" s="207">
        <f t="shared" si="287"/>
        <v>4.1296962100471679E-2</v>
      </c>
      <c r="CF239" s="204">
        <f t="shared" si="287"/>
        <v>9.2633970838856272E-2</v>
      </c>
      <c r="CG239" s="205">
        <f t="shared" si="287"/>
        <v>3.9426523297491037E-2</v>
      </c>
      <c r="CH239" s="206">
        <f t="shared" si="287"/>
        <v>7.1290778187329915E-2</v>
      </c>
      <c r="CI239" s="204">
        <f t="shared" si="287"/>
        <v>6.5150509742414195E-2</v>
      </c>
      <c r="CJ239" s="210">
        <f t="shared" si="287"/>
        <v>6.7190144388369649E-2</v>
      </c>
      <c r="CK239" s="211">
        <f t="shared" si="287"/>
        <v>5.7965964938018047E-2</v>
      </c>
    </row>
    <row r="240" spans="1:89" x14ac:dyDescent="0.2">
      <c r="A240" s="202" t="s">
        <v>30</v>
      </c>
      <c r="B240" s="235">
        <v>2477</v>
      </c>
      <c r="C240" s="223">
        <v>2802</v>
      </c>
      <c r="D240" s="224">
        <v>1863</v>
      </c>
      <c r="E240" s="225">
        <v>1426</v>
      </c>
      <c r="F240" s="222">
        <v>1082</v>
      </c>
      <c r="G240" s="226">
        <v>466</v>
      </c>
      <c r="H240" s="224">
        <v>2214</v>
      </c>
      <c r="I240" s="225">
        <v>3299</v>
      </c>
      <c r="J240" s="222">
        <v>786</v>
      </c>
      <c r="K240" s="223">
        <v>254</v>
      </c>
      <c r="L240" s="224">
        <v>1599</v>
      </c>
      <c r="M240" s="222">
        <v>1080</v>
      </c>
      <c r="N240" s="227">
        <v>2448</v>
      </c>
      <c r="O240" s="236">
        <v>2211</v>
      </c>
      <c r="P240" s="222">
        <v>1290</v>
      </c>
      <c r="Q240" s="223">
        <v>1340</v>
      </c>
      <c r="R240" s="224">
        <v>1377</v>
      </c>
      <c r="S240" s="225">
        <v>1918</v>
      </c>
      <c r="T240" s="222">
        <v>960</v>
      </c>
      <c r="U240" s="226">
        <v>409</v>
      </c>
      <c r="V240" s="224">
        <v>1679</v>
      </c>
      <c r="W240" s="237">
        <v>1663</v>
      </c>
      <c r="X240" s="222">
        <v>2757</v>
      </c>
      <c r="Y240" s="226">
        <v>743</v>
      </c>
      <c r="Z240" s="224">
        <v>4059</v>
      </c>
      <c r="AA240" s="222">
        <v>4608</v>
      </c>
      <c r="AB240" s="220">
        <f t="shared" si="273"/>
        <v>24591</v>
      </c>
      <c r="AC240" s="221">
        <f t="shared" si="268"/>
        <v>22219</v>
      </c>
      <c r="BI240" s="202" t="s">
        <v>30</v>
      </c>
      <c r="BJ240" s="204">
        <f t="shared" ref="BJ240:CK240" si="288">B240/B250</f>
        <v>4.3361050328227568E-2</v>
      </c>
      <c r="BK240" s="205">
        <f t="shared" si="288"/>
        <v>7.6526013928717745E-2</v>
      </c>
      <c r="BL240" s="206">
        <f t="shared" si="288"/>
        <v>8.113758111580506E-2</v>
      </c>
      <c r="BM240" s="207">
        <f t="shared" si="288"/>
        <v>6.8534627769500645E-2</v>
      </c>
      <c r="BN240" s="204">
        <f t="shared" si="288"/>
        <v>8.3494096766725825E-2</v>
      </c>
      <c r="BO240" s="205">
        <f t="shared" si="288"/>
        <v>5.5942376950780311E-2</v>
      </c>
      <c r="BP240" s="206">
        <f t="shared" si="288"/>
        <v>7.8471680725880774E-2</v>
      </c>
      <c r="BQ240" s="207">
        <f t="shared" si="288"/>
        <v>7.810317479106986E-2</v>
      </c>
      <c r="BR240" s="204">
        <f t="shared" si="288"/>
        <v>0.11491228070175438</v>
      </c>
      <c r="BS240" s="205">
        <f t="shared" si="288"/>
        <v>3.213562753036437E-2</v>
      </c>
      <c r="BT240" s="206">
        <f t="shared" si="288"/>
        <v>0.11928384930995897</v>
      </c>
      <c r="BU240" s="204">
        <f t="shared" si="288"/>
        <v>4.6385775028991112E-2</v>
      </c>
      <c r="BV240" s="208">
        <f t="shared" si="288"/>
        <v>8.8509653626437201E-2</v>
      </c>
      <c r="BW240" s="209">
        <f t="shared" si="288"/>
        <v>6.0281367577294291E-2</v>
      </c>
      <c r="BX240" s="204">
        <f t="shared" si="288"/>
        <v>7.4159241161253234E-2</v>
      </c>
      <c r="BY240" s="205">
        <f t="shared" si="288"/>
        <v>6.733668341708543E-2</v>
      </c>
      <c r="BZ240" s="206">
        <f t="shared" si="288"/>
        <v>6.2259800153727902E-2</v>
      </c>
      <c r="CA240" s="207">
        <f t="shared" si="288"/>
        <v>8.3185149846033743E-2</v>
      </c>
      <c r="CB240" s="204">
        <f t="shared" si="288"/>
        <v>0.10275072246601734</v>
      </c>
      <c r="CC240" s="205">
        <f t="shared" si="288"/>
        <v>3.3665322248744751E-2</v>
      </c>
      <c r="CD240" s="206">
        <f t="shared" si="288"/>
        <v>6.5959536436849348E-2</v>
      </c>
      <c r="CE240" s="207">
        <f t="shared" si="288"/>
        <v>5.4853712438565821E-2</v>
      </c>
      <c r="CF240" s="204">
        <f t="shared" si="288"/>
        <v>0.10441204317364136</v>
      </c>
      <c r="CG240" s="205">
        <f t="shared" si="288"/>
        <v>4.5915214435792856E-2</v>
      </c>
      <c r="CH240" s="206">
        <f t="shared" si="288"/>
        <v>6.9912845774914745E-2</v>
      </c>
      <c r="CI240" s="204">
        <f t="shared" si="288"/>
        <v>9.2658502744766849E-2</v>
      </c>
      <c r="CJ240" s="210">
        <f t="shared" si="288"/>
        <v>7.4987421287755193E-2</v>
      </c>
      <c r="CK240" s="211">
        <f t="shared" si="288"/>
        <v>6.7908139563314512E-2</v>
      </c>
    </row>
    <row r="241" spans="1:89" x14ac:dyDescent="0.2">
      <c r="A241" s="212" t="s">
        <v>32</v>
      </c>
      <c r="B241" s="238">
        <v>2699</v>
      </c>
      <c r="C241" s="214">
        <v>5772</v>
      </c>
      <c r="D241" s="215">
        <v>1682</v>
      </c>
      <c r="E241" s="216">
        <v>2177</v>
      </c>
      <c r="F241" s="213">
        <v>880</v>
      </c>
      <c r="G241" s="217">
        <v>659</v>
      </c>
      <c r="H241" s="215">
        <v>2326</v>
      </c>
      <c r="I241" s="216">
        <v>5351</v>
      </c>
      <c r="J241" s="213">
        <v>673</v>
      </c>
      <c r="K241" s="214">
        <v>286</v>
      </c>
      <c r="L241" s="215">
        <v>1698</v>
      </c>
      <c r="M241" s="213">
        <v>1153</v>
      </c>
      <c r="N241" s="218">
        <v>2332</v>
      </c>
      <c r="O241" s="239">
        <v>2246</v>
      </c>
      <c r="P241" s="213">
        <v>1361</v>
      </c>
      <c r="Q241" s="214">
        <v>1391</v>
      </c>
      <c r="R241" s="215">
        <v>1581</v>
      </c>
      <c r="S241" s="216">
        <v>1663</v>
      </c>
      <c r="T241" s="213">
        <v>1081</v>
      </c>
      <c r="U241" s="217">
        <v>428</v>
      </c>
      <c r="V241" s="215">
        <v>2389</v>
      </c>
      <c r="W241" s="240">
        <v>1122</v>
      </c>
      <c r="X241" s="213">
        <v>3090</v>
      </c>
      <c r="Y241" s="217">
        <v>665</v>
      </c>
      <c r="Z241" s="215">
        <v>3861</v>
      </c>
      <c r="AA241" s="213">
        <v>4496</v>
      </c>
      <c r="AB241" s="220">
        <f t="shared" si="273"/>
        <v>25653</v>
      </c>
      <c r="AC241" s="221">
        <f t="shared" si="268"/>
        <v>27409</v>
      </c>
      <c r="BI241" s="212" t="s">
        <v>32</v>
      </c>
      <c r="BJ241" s="204">
        <f t="shared" ref="BJ241:CK241" si="289">B241/B250</f>
        <v>4.7247264770240702E-2</v>
      </c>
      <c r="BK241" s="205">
        <f t="shared" si="289"/>
        <v>0.15764031134780829</v>
      </c>
      <c r="BL241" s="206">
        <f t="shared" si="289"/>
        <v>7.3254649187753151E-2</v>
      </c>
      <c r="BM241" s="207">
        <f t="shared" si="289"/>
        <v>0.10462825010813669</v>
      </c>
      <c r="BN241" s="204">
        <f t="shared" si="289"/>
        <v>6.790647426498958E-2</v>
      </c>
      <c r="BO241" s="205">
        <f t="shared" si="289"/>
        <v>7.9111644657863148E-2</v>
      </c>
      <c r="BP241" s="206">
        <f t="shared" si="289"/>
        <v>8.2441341178138519E-2</v>
      </c>
      <c r="BQ241" s="207">
        <f t="shared" si="289"/>
        <v>0.12668387035677928</v>
      </c>
      <c r="BR241" s="204">
        <f t="shared" si="289"/>
        <v>9.8391812865497072E-2</v>
      </c>
      <c r="BS241" s="205">
        <f t="shared" si="289"/>
        <v>3.6184210526315791E-2</v>
      </c>
      <c r="BT241" s="206">
        <f t="shared" si="289"/>
        <v>0.12666915330100709</v>
      </c>
      <c r="BU241" s="204">
        <f t="shared" si="289"/>
        <v>4.9521109822617364E-2</v>
      </c>
      <c r="BV241" s="208">
        <f t="shared" si="289"/>
        <v>8.4315568732374002E-2</v>
      </c>
      <c r="BW241" s="209">
        <f t="shared" si="289"/>
        <v>6.1235618081683846E-2</v>
      </c>
      <c r="BX241" s="204">
        <f t="shared" si="289"/>
        <v>7.8240873814314452E-2</v>
      </c>
      <c r="BY241" s="205">
        <f t="shared" si="289"/>
        <v>6.9899497487437193E-2</v>
      </c>
      <c r="BZ241" s="206">
        <f t="shared" si="289"/>
        <v>7.1483474250576481E-2</v>
      </c>
      <c r="CA241" s="207">
        <f t="shared" si="289"/>
        <v>7.2125601769527689E-2</v>
      </c>
      <c r="CB241" s="204">
        <f t="shared" si="289"/>
        <v>0.11570159477683828</v>
      </c>
      <c r="CC241" s="205">
        <f t="shared" si="289"/>
        <v>3.5229236974236564E-2</v>
      </c>
      <c r="CD241" s="206">
        <f t="shared" si="289"/>
        <v>9.3851895501866039E-2</v>
      </c>
      <c r="CE241" s="207">
        <f t="shared" si="289"/>
        <v>3.7008938879176702E-2</v>
      </c>
      <c r="CF241" s="204">
        <f t="shared" si="289"/>
        <v>0.117023291043363</v>
      </c>
      <c r="CG241" s="205">
        <f t="shared" si="289"/>
        <v>4.1095043875911508E-2</v>
      </c>
      <c r="CH241" s="206">
        <f t="shared" si="289"/>
        <v>6.6502463054187194E-2</v>
      </c>
      <c r="CI241" s="204">
        <f t="shared" si="289"/>
        <v>9.0406386358609314E-2</v>
      </c>
      <c r="CJ241" s="210">
        <f t="shared" si="289"/>
        <v>7.8225867931144888E-2</v>
      </c>
      <c r="CK241" s="211">
        <f t="shared" si="289"/>
        <v>8.3770385583999615E-2</v>
      </c>
    </row>
    <row r="242" spans="1:89" x14ac:dyDescent="0.2">
      <c r="A242" s="202" t="s">
        <v>34</v>
      </c>
      <c r="B242" s="235">
        <v>2778</v>
      </c>
      <c r="C242" s="223">
        <v>2603</v>
      </c>
      <c r="D242" s="224">
        <v>1413</v>
      </c>
      <c r="E242" s="225">
        <v>1286</v>
      </c>
      <c r="F242" s="222">
        <v>725</v>
      </c>
      <c r="G242" s="226">
        <v>371</v>
      </c>
      <c r="H242" s="224">
        <v>2119</v>
      </c>
      <c r="I242" s="225">
        <v>2185</v>
      </c>
      <c r="J242" s="222">
        <v>390</v>
      </c>
      <c r="K242" s="223">
        <v>172</v>
      </c>
      <c r="L242" s="224">
        <v>1189</v>
      </c>
      <c r="M242" s="222">
        <v>855</v>
      </c>
      <c r="N242" s="227">
        <v>1971</v>
      </c>
      <c r="O242" s="236">
        <v>1663</v>
      </c>
      <c r="P242" s="222">
        <v>975</v>
      </c>
      <c r="Q242" s="223">
        <v>1197</v>
      </c>
      <c r="R242" s="224">
        <v>1063</v>
      </c>
      <c r="S242" s="225">
        <v>1692</v>
      </c>
      <c r="T242" s="222">
        <v>752</v>
      </c>
      <c r="U242" s="226">
        <v>412</v>
      </c>
      <c r="V242" s="224">
        <v>3013</v>
      </c>
      <c r="W242" s="237">
        <v>1794</v>
      </c>
      <c r="X242" s="222">
        <v>2070</v>
      </c>
      <c r="Y242" s="226">
        <v>971</v>
      </c>
      <c r="Z242" s="224">
        <v>3842</v>
      </c>
      <c r="AA242" s="222">
        <v>4253</v>
      </c>
      <c r="AB242" s="220">
        <f t="shared" si="273"/>
        <v>22300</v>
      </c>
      <c r="AC242" s="221">
        <f t="shared" si="268"/>
        <v>19454</v>
      </c>
      <c r="BI242" s="202" t="s">
        <v>34</v>
      </c>
      <c r="BJ242" s="204">
        <f t="shared" ref="BJ242:CK242" si="290">B242/B250</f>
        <v>4.863019693654267E-2</v>
      </c>
      <c r="BK242" s="205">
        <f t="shared" si="290"/>
        <v>7.1091082889526147E-2</v>
      </c>
      <c r="BL242" s="206">
        <f t="shared" si="290"/>
        <v>6.153913157092461E-2</v>
      </c>
      <c r="BM242" s="207">
        <f t="shared" si="290"/>
        <v>6.1806122939395393E-2</v>
      </c>
      <c r="BN242" s="204">
        <f t="shared" si="290"/>
        <v>5.5945674820588008E-2</v>
      </c>
      <c r="BO242" s="205">
        <f t="shared" si="290"/>
        <v>4.4537815126050422E-2</v>
      </c>
      <c r="BP242" s="206">
        <f t="shared" si="290"/>
        <v>7.510455802084072E-2</v>
      </c>
      <c r="BQ242" s="207">
        <f t="shared" si="290"/>
        <v>5.1729444352375767E-2</v>
      </c>
      <c r="BR242" s="204">
        <f t="shared" si="290"/>
        <v>5.701754385964912E-2</v>
      </c>
      <c r="BS242" s="205">
        <f t="shared" si="290"/>
        <v>2.1761133603238867E-2</v>
      </c>
      <c r="BT242" s="206">
        <f t="shared" si="290"/>
        <v>8.8698246922790006E-2</v>
      </c>
      <c r="BU242" s="204">
        <f t="shared" si="290"/>
        <v>3.6722071897951292E-2</v>
      </c>
      <c r="BV242" s="208">
        <f t="shared" si="290"/>
        <v>7.126328729481525E-2</v>
      </c>
      <c r="BW242" s="209">
        <f t="shared" si="290"/>
        <v>4.5340531108566444E-2</v>
      </c>
      <c r="BX242" s="204">
        <f t="shared" si="290"/>
        <v>5.605058924978442E-2</v>
      </c>
      <c r="BY242" s="205">
        <f t="shared" si="290"/>
        <v>6.0150753768844219E-2</v>
      </c>
      <c r="BZ242" s="206">
        <f t="shared" si="290"/>
        <v>4.8062576298774695E-2</v>
      </c>
      <c r="CA242" s="207">
        <f t="shared" si="290"/>
        <v>7.3383354295875433E-2</v>
      </c>
      <c r="CB242" s="204">
        <f t="shared" si="290"/>
        <v>8.0488065931713579E-2</v>
      </c>
      <c r="CC242" s="205">
        <f t="shared" si="290"/>
        <v>3.3912256152769778E-2</v>
      </c>
      <c r="CD242" s="206">
        <f t="shared" si="290"/>
        <v>0.11836574346886662</v>
      </c>
      <c r="CE242" s="207">
        <f t="shared" si="290"/>
        <v>5.9174720453870767E-2</v>
      </c>
      <c r="CF242" s="204">
        <f t="shared" si="290"/>
        <v>7.8394243514485887E-2</v>
      </c>
      <c r="CG242" s="205">
        <f t="shared" si="290"/>
        <v>6.0004943764676799E-2</v>
      </c>
      <c r="CH242" s="206">
        <f t="shared" si="290"/>
        <v>6.6175204106238589E-2</v>
      </c>
      <c r="CI242" s="204">
        <f t="shared" si="290"/>
        <v>8.5520098127928254E-2</v>
      </c>
      <c r="CJ242" s="210">
        <f t="shared" si="290"/>
        <v>6.8001280741610381E-2</v>
      </c>
      <c r="CK242" s="211">
        <f t="shared" si="290"/>
        <v>5.9457443947284777E-2</v>
      </c>
    </row>
    <row r="243" spans="1:89" x14ac:dyDescent="0.2">
      <c r="A243" s="212" t="s">
        <v>38</v>
      </c>
      <c r="B243" s="238">
        <v>2596</v>
      </c>
      <c r="C243" s="214">
        <v>4711</v>
      </c>
      <c r="D243" s="215">
        <v>1033</v>
      </c>
      <c r="E243" s="216">
        <v>1984</v>
      </c>
      <c r="F243" s="213">
        <v>502</v>
      </c>
      <c r="G243" s="217">
        <v>702</v>
      </c>
      <c r="H243" s="215">
        <v>1634</v>
      </c>
      <c r="I243" s="216">
        <v>4942</v>
      </c>
      <c r="J243" s="213">
        <v>251</v>
      </c>
      <c r="K243" s="214">
        <v>284</v>
      </c>
      <c r="L243" s="215">
        <v>1001</v>
      </c>
      <c r="M243" s="213">
        <v>938</v>
      </c>
      <c r="N243" s="218">
        <v>1661</v>
      </c>
      <c r="O243" s="239">
        <v>2351</v>
      </c>
      <c r="P243" s="213">
        <v>1065</v>
      </c>
      <c r="Q243" s="214">
        <v>1705</v>
      </c>
      <c r="R243" s="215">
        <v>1285</v>
      </c>
      <c r="S243" s="216">
        <v>1589</v>
      </c>
      <c r="T243" s="213">
        <v>659</v>
      </c>
      <c r="U243" s="217">
        <v>493</v>
      </c>
      <c r="V243" s="215">
        <v>2623</v>
      </c>
      <c r="W243" s="240">
        <v>1362</v>
      </c>
      <c r="X243" s="213">
        <v>2121</v>
      </c>
      <c r="Y243" s="217">
        <v>793</v>
      </c>
      <c r="Z243" s="215">
        <v>3109</v>
      </c>
      <c r="AA243" s="213">
        <v>4059</v>
      </c>
      <c r="AB243" s="220">
        <f t="shared" si="273"/>
        <v>19540</v>
      </c>
      <c r="AC243" s="221">
        <f t="shared" si="268"/>
        <v>25913</v>
      </c>
      <c r="BI243" s="212" t="s">
        <v>38</v>
      </c>
      <c r="BJ243" s="204">
        <f t="shared" ref="BJ243:CK243" si="291">B243/B250</f>
        <v>4.5444201312910285E-2</v>
      </c>
      <c r="BK243" s="205">
        <f t="shared" si="291"/>
        <v>0.12866311620920387</v>
      </c>
      <c r="BL243" s="206">
        <f t="shared" si="291"/>
        <v>4.4989329733025565E-2</v>
      </c>
      <c r="BM243" s="207">
        <f t="shared" si="291"/>
        <v>9.5352525592348733E-2</v>
      </c>
      <c r="BN243" s="204">
        <f t="shared" si="291"/>
        <v>3.8737556910255419E-2</v>
      </c>
      <c r="BO243" s="205">
        <f t="shared" si="291"/>
        <v>8.4273709483793521E-2</v>
      </c>
      <c r="BP243" s="206">
        <f t="shared" si="291"/>
        <v>5.7914510526688875E-2</v>
      </c>
      <c r="BQ243" s="207">
        <f t="shared" si="291"/>
        <v>0.11700087596770757</v>
      </c>
      <c r="BR243" s="204">
        <f t="shared" si="291"/>
        <v>3.6695906432748539E-2</v>
      </c>
      <c r="BS243" s="205">
        <f t="shared" si="291"/>
        <v>3.5931174089068825E-2</v>
      </c>
      <c r="BT243" s="206">
        <f t="shared" si="291"/>
        <v>7.4673629242819839E-2</v>
      </c>
      <c r="BU243" s="204">
        <f t="shared" si="291"/>
        <v>4.0286904608512648E-2</v>
      </c>
      <c r="BV243" s="208">
        <f t="shared" si="291"/>
        <v>6.0054956974473932E-2</v>
      </c>
      <c r="BW243" s="209">
        <f t="shared" si="291"/>
        <v>6.4098369594852503E-2</v>
      </c>
      <c r="BX243" s="204">
        <f t="shared" si="291"/>
        <v>6.1224489795918366E-2</v>
      </c>
      <c r="BY243" s="205">
        <f t="shared" si="291"/>
        <v>8.5678391959798997E-2</v>
      </c>
      <c r="BZ243" s="206">
        <f t="shared" si="291"/>
        <v>5.8100103992404034E-2</v>
      </c>
      <c r="CA243" s="207">
        <f t="shared" si="291"/>
        <v>6.8916164288502405E-2</v>
      </c>
      <c r="CB243" s="204">
        <f t="shared" si="291"/>
        <v>7.0534089692818158E-2</v>
      </c>
      <c r="CC243" s="205">
        <f t="shared" si="291"/>
        <v>4.0579471561445389E-2</v>
      </c>
      <c r="CD243" s="206">
        <f t="shared" si="291"/>
        <v>0.10304458848949126</v>
      </c>
      <c r="CE243" s="207">
        <f t="shared" si="291"/>
        <v>4.4925289441567436E-2</v>
      </c>
      <c r="CF243" s="204">
        <f t="shared" si="291"/>
        <v>8.0325695890929749E-2</v>
      </c>
      <c r="CG243" s="205">
        <f t="shared" si="291"/>
        <v>4.9005067358793723E-2</v>
      </c>
      <c r="CH243" s="206">
        <f t="shared" si="291"/>
        <v>5.3549898377484584E-2</v>
      </c>
      <c r="CI243" s="204">
        <f t="shared" si="291"/>
        <v>8.1619110816191109E-2</v>
      </c>
      <c r="CJ243" s="210">
        <f t="shared" si="291"/>
        <v>5.958497873054111E-2</v>
      </c>
      <c r="CK243" s="211">
        <f t="shared" si="291"/>
        <v>7.9198146653952417E-2</v>
      </c>
    </row>
    <row r="244" spans="1:89" x14ac:dyDescent="0.2">
      <c r="A244" s="202" t="s">
        <v>39</v>
      </c>
      <c r="B244" s="235">
        <v>476</v>
      </c>
      <c r="C244" s="223">
        <v>2788</v>
      </c>
      <c r="D244" s="224">
        <v>211</v>
      </c>
      <c r="E244" s="225">
        <v>1504</v>
      </c>
      <c r="F244" s="222">
        <v>146</v>
      </c>
      <c r="G244" s="226">
        <v>426</v>
      </c>
      <c r="H244" s="224">
        <v>588</v>
      </c>
      <c r="I244" s="225">
        <v>2404</v>
      </c>
      <c r="J244" s="222">
        <v>138</v>
      </c>
      <c r="K244" s="223">
        <v>170</v>
      </c>
      <c r="L244" s="224">
        <v>472</v>
      </c>
      <c r="M244" s="222">
        <v>606</v>
      </c>
      <c r="N244" s="227">
        <v>849</v>
      </c>
      <c r="O244" s="236">
        <v>1463</v>
      </c>
      <c r="P244" s="222">
        <v>699</v>
      </c>
      <c r="Q244" s="223">
        <v>1033</v>
      </c>
      <c r="R244" s="224">
        <v>841</v>
      </c>
      <c r="S244" s="225">
        <v>1047</v>
      </c>
      <c r="T244" s="222">
        <v>577</v>
      </c>
      <c r="U244" s="226">
        <v>342</v>
      </c>
      <c r="V244" s="224">
        <v>2282</v>
      </c>
      <c r="W244" s="237">
        <v>1294</v>
      </c>
      <c r="X244" s="222">
        <v>1315</v>
      </c>
      <c r="Y244" s="226">
        <v>754</v>
      </c>
      <c r="Z244" s="224">
        <v>2244</v>
      </c>
      <c r="AA244" s="222">
        <v>2943</v>
      </c>
      <c r="AB244" s="220">
        <f t="shared" si="273"/>
        <v>10838</v>
      </c>
      <c r="AC244" s="221">
        <f t="shared" si="268"/>
        <v>16774</v>
      </c>
      <c r="BI244" s="202" t="s">
        <v>39</v>
      </c>
      <c r="BJ244" s="204">
        <f t="shared" ref="BJ244:CK244" si="292">B244/B250</f>
        <v>8.3326039387308527E-3</v>
      </c>
      <c r="BK244" s="205">
        <f t="shared" si="292"/>
        <v>7.6143656971186677E-2</v>
      </c>
      <c r="BL244" s="206">
        <f t="shared" si="292"/>
        <v>9.1894952310439433E-3</v>
      </c>
      <c r="BM244" s="207">
        <f t="shared" si="292"/>
        <v>7.2283366174845001E-2</v>
      </c>
      <c r="BN244" s="204">
        <f t="shared" si="292"/>
        <v>1.1266301412145999E-2</v>
      </c>
      <c r="BO244" s="205">
        <f t="shared" si="292"/>
        <v>5.1140456182472989E-2</v>
      </c>
      <c r="BP244" s="206">
        <f t="shared" si="292"/>
        <v>2.0840717374353158E-2</v>
      </c>
      <c r="BQ244" s="207">
        <f t="shared" si="292"/>
        <v>5.6914226189066976E-2</v>
      </c>
      <c r="BR244" s="204">
        <f t="shared" si="292"/>
        <v>2.0175438596491228E-2</v>
      </c>
      <c r="BS244" s="205">
        <f t="shared" si="292"/>
        <v>2.1508097165991901E-2</v>
      </c>
      <c r="BT244" s="206">
        <f t="shared" si="292"/>
        <v>3.5210742260350612E-2</v>
      </c>
      <c r="BU244" s="204">
        <f t="shared" si="292"/>
        <v>2.6027573766267232E-2</v>
      </c>
      <c r="BV244" s="208">
        <f t="shared" si="292"/>
        <v>3.0696362716031527E-2</v>
      </c>
      <c r="BW244" s="209">
        <f t="shared" si="292"/>
        <v>3.9887671083483289E-2</v>
      </c>
      <c r="BX244" s="204">
        <f t="shared" si="292"/>
        <v>4.0183960908306983E-2</v>
      </c>
      <c r="BY244" s="205">
        <f t="shared" si="292"/>
        <v>5.1909547738693468E-2</v>
      </c>
      <c r="BZ244" s="206">
        <f t="shared" si="292"/>
        <v>3.8025048605145363E-2</v>
      </c>
      <c r="CA244" s="207">
        <f t="shared" si="292"/>
        <v>4.5409203278830725E-2</v>
      </c>
      <c r="CB244" s="204">
        <f t="shared" si="292"/>
        <v>6.1757465482179169E-2</v>
      </c>
      <c r="CC244" s="205">
        <f t="shared" si="292"/>
        <v>2.8150465058852582E-2</v>
      </c>
      <c r="CD244" s="206">
        <f t="shared" si="292"/>
        <v>8.9648399135729723E-2</v>
      </c>
      <c r="CE244" s="207">
        <f t="shared" si="292"/>
        <v>4.2682323448890058E-2</v>
      </c>
      <c r="CF244" s="204">
        <f t="shared" si="292"/>
        <v>4.9801174020071955E-2</v>
      </c>
      <c r="CG244" s="205">
        <f t="shared" si="292"/>
        <v>4.6594982078853049E-2</v>
      </c>
      <c r="CH244" s="206">
        <f t="shared" si="292"/>
        <v>3.8651004168245545E-2</v>
      </c>
      <c r="CI244" s="204">
        <f t="shared" si="292"/>
        <v>5.9178379682692885E-2</v>
      </c>
      <c r="CJ244" s="210">
        <f t="shared" si="292"/>
        <v>3.3049232317379967E-2</v>
      </c>
      <c r="CK244" s="211">
        <f t="shared" si="292"/>
        <v>5.126653463409863E-2</v>
      </c>
    </row>
    <row r="245" spans="1:89" x14ac:dyDescent="0.2">
      <c r="A245" s="212" t="s">
        <v>40</v>
      </c>
      <c r="B245" s="238">
        <v>0</v>
      </c>
      <c r="C245" s="214">
        <v>1988</v>
      </c>
      <c r="D245" s="215">
        <v>6</v>
      </c>
      <c r="E245" s="216">
        <v>836</v>
      </c>
      <c r="F245" s="213">
        <v>4</v>
      </c>
      <c r="G245" s="217">
        <v>270</v>
      </c>
      <c r="H245" s="215">
        <v>46</v>
      </c>
      <c r="I245" s="216">
        <v>1735</v>
      </c>
      <c r="J245" s="213">
        <v>51</v>
      </c>
      <c r="K245" s="214">
        <v>83</v>
      </c>
      <c r="L245" s="215">
        <v>94</v>
      </c>
      <c r="M245" s="213">
        <v>157</v>
      </c>
      <c r="N245" s="218">
        <v>227</v>
      </c>
      <c r="O245" s="239">
        <v>477</v>
      </c>
      <c r="P245" s="213">
        <v>188</v>
      </c>
      <c r="Q245" s="214">
        <v>255</v>
      </c>
      <c r="R245" s="215">
        <v>127</v>
      </c>
      <c r="S245" s="216">
        <v>93</v>
      </c>
      <c r="T245" s="213">
        <v>87</v>
      </c>
      <c r="U245" s="217">
        <v>11</v>
      </c>
      <c r="V245" s="215">
        <v>271</v>
      </c>
      <c r="W245" s="240">
        <v>32</v>
      </c>
      <c r="X245" s="213">
        <v>127</v>
      </c>
      <c r="Y245" s="217">
        <v>26</v>
      </c>
      <c r="Z245" s="215">
        <v>47</v>
      </c>
      <c r="AA245" s="213">
        <v>104</v>
      </c>
      <c r="AB245" s="220">
        <f t="shared" si="273"/>
        <v>1275</v>
      </c>
      <c r="AC245" s="221">
        <f t="shared" si="268"/>
        <v>6067</v>
      </c>
      <c r="BI245" s="212" t="s">
        <v>40</v>
      </c>
      <c r="BJ245" s="204">
        <f t="shared" ref="BJ245:CK245" si="293">B245/B250</f>
        <v>0</v>
      </c>
      <c r="BK245" s="205">
        <f t="shared" si="293"/>
        <v>5.4294687969411441E-2</v>
      </c>
      <c r="BL245" s="206">
        <f t="shared" si="293"/>
        <v>2.6131266059840598E-4</v>
      </c>
      <c r="BM245" s="207">
        <f t="shared" si="293"/>
        <v>4.0178785985485653E-2</v>
      </c>
      <c r="BN245" s="204">
        <f t="shared" si="293"/>
        <v>3.0866579211358904E-4</v>
      </c>
      <c r="BO245" s="205">
        <f t="shared" si="293"/>
        <v>3.2412965186074429E-2</v>
      </c>
      <c r="BP245" s="206">
        <f t="shared" si="293"/>
        <v>1.6303962571772878E-3</v>
      </c>
      <c r="BQ245" s="207">
        <f t="shared" si="293"/>
        <v>4.1075783044106161E-2</v>
      </c>
      <c r="BR245" s="204">
        <f t="shared" si="293"/>
        <v>7.4561403508771927E-3</v>
      </c>
      <c r="BS245" s="205">
        <f t="shared" si="293"/>
        <v>1.0501012145748988E-2</v>
      </c>
      <c r="BT245" s="206">
        <f t="shared" si="293"/>
        <v>7.0123088399850798E-3</v>
      </c>
      <c r="BU245" s="204">
        <f t="shared" si="293"/>
        <v>6.7431172958811146E-3</v>
      </c>
      <c r="BV245" s="208">
        <f t="shared" si="293"/>
        <v>8.2073902668305734E-3</v>
      </c>
      <c r="BW245" s="209">
        <f t="shared" si="293"/>
        <v>1.3005071159823328E-2</v>
      </c>
      <c r="BX245" s="204">
        <f t="shared" si="293"/>
        <v>1.0807703363035355E-2</v>
      </c>
      <c r="BY245" s="205">
        <f t="shared" si="293"/>
        <v>1.2814070351758794E-2</v>
      </c>
      <c r="BZ245" s="206">
        <f t="shared" si="293"/>
        <v>5.7421892661753404E-3</v>
      </c>
      <c r="CA245" s="207">
        <f t="shared" si="293"/>
        <v>4.0334822396669127E-3</v>
      </c>
      <c r="CB245" s="204">
        <f t="shared" si="293"/>
        <v>9.3117842234828208E-3</v>
      </c>
      <c r="CC245" s="205">
        <f t="shared" si="293"/>
        <v>9.0542431475841632E-4</v>
      </c>
      <c r="CD245" s="206">
        <f t="shared" si="293"/>
        <v>1.0646238460027499E-2</v>
      </c>
      <c r="CE245" s="207">
        <f t="shared" si="293"/>
        <v>1.055513408318765E-3</v>
      </c>
      <c r="CF245" s="204">
        <f t="shared" si="293"/>
        <v>4.8096951334974433E-3</v>
      </c>
      <c r="CG245" s="205">
        <f t="shared" si="293"/>
        <v>1.6067235199604499E-3</v>
      </c>
      <c r="CH245" s="206">
        <f t="shared" si="293"/>
        <v>8.0953529229391293E-4</v>
      </c>
      <c r="CI245" s="204">
        <f t="shared" si="293"/>
        <v>2.0912509300034183E-3</v>
      </c>
      <c r="CJ245" s="210">
        <f t="shared" si="293"/>
        <v>3.8879656029396068E-3</v>
      </c>
      <c r="CK245" s="211">
        <f t="shared" si="293"/>
        <v>1.8542629404141909E-2</v>
      </c>
    </row>
    <row r="246" spans="1:89" x14ac:dyDescent="0.2">
      <c r="A246" s="202" t="s">
        <v>41</v>
      </c>
      <c r="B246" s="235">
        <v>0</v>
      </c>
      <c r="C246" s="223">
        <v>2</v>
      </c>
      <c r="D246" s="224">
        <v>0</v>
      </c>
      <c r="E246" s="225">
        <v>0</v>
      </c>
      <c r="F246" s="222">
        <v>0</v>
      </c>
      <c r="G246" s="226">
        <v>0</v>
      </c>
      <c r="H246" s="224">
        <v>0</v>
      </c>
      <c r="I246" s="225">
        <v>0</v>
      </c>
      <c r="J246" s="222">
        <v>0</v>
      </c>
      <c r="K246" s="226">
        <v>0</v>
      </c>
      <c r="L246" s="224">
        <v>0</v>
      </c>
      <c r="M246" s="222">
        <v>0</v>
      </c>
      <c r="N246" s="227">
        <v>0</v>
      </c>
      <c r="O246" s="236">
        <v>0</v>
      </c>
      <c r="P246" s="222">
        <v>0</v>
      </c>
      <c r="Q246" s="226">
        <v>0</v>
      </c>
      <c r="R246" s="224">
        <v>0</v>
      </c>
      <c r="S246" s="225">
        <v>0</v>
      </c>
      <c r="T246" s="222">
        <v>0</v>
      </c>
      <c r="U246" s="226">
        <v>0</v>
      </c>
      <c r="V246" s="224">
        <v>0</v>
      </c>
      <c r="W246" s="225">
        <v>0</v>
      </c>
      <c r="X246" s="222">
        <v>0</v>
      </c>
      <c r="Y246" s="226">
        <v>0</v>
      </c>
      <c r="Z246" s="224">
        <v>0</v>
      </c>
      <c r="AA246" s="222">
        <v>0</v>
      </c>
      <c r="AB246" s="220">
        <f t="shared" si="273"/>
        <v>0</v>
      </c>
      <c r="AC246" s="221">
        <f t="shared" si="268"/>
        <v>2</v>
      </c>
      <c r="BI246" s="202" t="s">
        <v>41</v>
      </c>
      <c r="BJ246" s="204">
        <f t="shared" ref="BJ246:CK246" si="294">B246/B250</f>
        <v>0</v>
      </c>
      <c r="BK246" s="205">
        <f t="shared" si="294"/>
        <v>5.4622422504438072E-5</v>
      </c>
      <c r="BL246" s="206">
        <f t="shared" si="294"/>
        <v>0</v>
      </c>
      <c r="BM246" s="207">
        <f t="shared" si="294"/>
        <v>0</v>
      </c>
      <c r="BN246" s="204">
        <f t="shared" si="294"/>
        <v>0</v>
      </c>
      <c r="BO246" s="205">
        <f t="shared" si="294"/>
        <v>0</v>
      </c>
      <c r="BP246" s="206">
        <f t="shared" si="294"/>
        <v>0</v>
      </c>
      <c r="BQ246" s="207">
        <f t="shared" si="294"/>
        <v>0</v>
      </c>
      <c r="BR246" s="204">
        <f t="shared" si="294"/>
        <v>0</v>
      </c>
      <c r="BS246" s="205">
        <f t="shared" si="294"/>
        <v>0</v>
      </c>
      <c r="BT246" s="206">
        <f t="shared" si="294"/>
        <v>0</v>
      </c>
      <c r="BU246" s="204">
        <f t="shared" si="294"/>
        <v>0</v>
      </c>
      <c r="BV246" s="208">
        <f t="shared" si="294"/>
        <v>0</v>
      </c>
      <c r="BW246" s="209">
        <f t="shared" si="294"/>
        <v>0</v>
      </c>
      <c r="BX246" s="204">
        <f t="shared" si="294"/>
        <v>0</v>
      </c>
      <c r="BY246" s="205">
        <f t="shared" si="294"/>
        <v>0</v>
      </c>
      <c r="BZ246" s="206">
        <f t="shared" si="294"/>
        <v>0</v>
      </c>
      <c r="CA246" s="207">
        <f t="shared" si="294"/>
        <v>0</v>
      </c>
      <c r="CB246" s="204">
        <f t="shared" si="294"/>
        <v>0</v>
      </c>
      <c r="CC246" s="205">
        <f t="shared" si="294"/>
        <v>0</v>
      </c>
      <c r="CD246" s="206">
        <f t="shared" si="294"/>
        <v>0</v>
      </c>
      <c r="CE246" s="207">
        <f t="shared" si="294"/>
        <v>0</v>
      </c>
      <c r="CF246" s="204">
        <f t="shared" si="294"/>
        <v>0</v>
      </c>
      <c r="CG246" s="205">
        <f t="shared" si="294"/>
        <v>0</v>
      </c>
      <c r="CH246" s="206">
        <f t="shared" si="294"/>
        <v>0</v>
      </c>
      <c r="CI246" s="204">
        <f t="shared" si="294"/>
        <v>0</v>
      </c>
      <c r="CJ246" s="210">
        <f t="shared" si="294"/>
        <v>0</v>
      </c>
      <c r="CK246" s="211">
        <f t="shared" si="294"/>
        <v>6.1126188904374191E-6</v>
      </c>
    </row>
    <row r="247" spans="1:89" x14ac:dyDescent="0.2">
      <c r="A247" s="212" t="s">
        <v>42</v>
      </c>
      <c r="B247" s="238">
        <v>0</v>
      </c>
      <c r="C247" s="214">
        <v>0</v>
      </c>
      <c r="D247" s="215">
        <v>0</v>
      </c>
      <c r="E247" s="216">
        <v>0</v>
      </c>
      <c r="F247" s="213">
        <v>0</v>
      </c>
      <c r="G247" s="217">
        <v>0</v>
      </c>
      <c r="H247" s="215">
        <v>0</v>
      </c>
      <c r="I247" s="216">
        <v>0</v>
      </c>
      <c r="J247" s="213">
        <v>0</v>
      </c>
      <c r="K247" s="217">
        <v>0</v>
      </c>
      <c r="L247" s="215">
        <v>0</v>
      </c>
      <c r="M247" s="213">
        <v>0</v>
      </c>
      <c r="N247" s="218">
        <v>0</v>
      </c>
      <c r="O247" s="219">
        <v>0</v>
      </c>
      <c r="P247" s="213">
        <v>0</v>
      </c>
      <c r="Q247" s="217">
        <v>0</v>
      </c>
      <c r="R247" s="215">
        <v>0</v>
      </c>
      <c r="S247" s="216">
        <v>0</v>
      </c>
      <c r="T247" s="213">
        <v>0</v>
      </c>
      <c r="U247" s="217">
        <v>0</v>
      </c>
      <c r="V247" s="215">
        <v>0</v>
      </c>
      <c r="W247" s="216">
        <v>0</v>
      </c>
      <c r="X247" s="213">
        <v>0</v>
      </c>
      <c r="Y247" s="217">
        <v>0</v>
      </c>
      <c r="Z247" s="215">
        <v>0</v>
      </c>
      <c r="AA247" s="213">
        <v>0</v>
      </c>
      <c r="AB247" s="220">
        <f t="shared" ref="AB247" si="295">B247+D247+F247+H247+J247+L247+N247+P247+R247+T247+V247+X247+Z247</f>
        <v>0</v>
      </c>
      <c r="AC247" s="221">
        <f t="shared" ref="AC247" si="296">C247+E247+G247+I247+K247+M247+O247+Q247+S247+U247+W247+Y247+AA247</f>
        <v>0</v>
      </c>
      <c r="BI247" s="212" t="s">
        <v>42</v>
      </c>
      <c r="BJ247" s="204">
        <f t="shared" ref="BJ247:CK247" si="297">B247/B250</f>
        <v>0</v>
      </c>
      <c r="BK247" s="205">
        <f t="shared" si="297"/>
        <v>0</v>
      </c>
      <c r="BL247" s="206">
        <f t="shared" si="297"/>
        <v>0</v>
      </c>
      <c r="BM247" s="207">
        <f t="shared" si="297"/>
        <v>0</v>
      </c>
      <c r="BN247" s="204">
        <f t="shared" si="297"/>
        <v>0</v>
      </c>
      <c r="BO247" s="205">
        <f t="shared" si="297"/>
        <v>0</v>
      </c>
      <c r="BP247" s="206">
        <f t="shared" si="297"/>
        <v>0</v>
      </c>
      <c r="BQ247" s="207">
        <f t="shared" si="297"/>
        <v>0</v>
      </c>
      <c r="BR247" s="204">
        <f t="shared" si="297"/>
        <v>0</v>
      </c>
      <c r="BS247" s="205">
        <f t="shared" si="297"/>
        <v>0</v>
      </c>
      <c r="BT247" s="206">
        <f t="shared" si="297"/>
        <v>0</v>
      </c>
      <c r="BU247" s="204">
        <f t="shared" si="297"/>
        <v>0</v>
      </c>
      <c r="BV247" s="208">
        <f t="shared" si="297"/>
        <v>0</v>
      </c>
      <c r="BW247" s="209">
        <f t="shared" si="297"/>
        <v>0</v>
      </c>
      <c r="BX247" s="204">
        <f t="shared" si="297"/>
        <v>0</v>
      </c>
      <c r="BY247" s="205">
        <f t="shared" si="297"/>
        <v>0</v>
      </c>
      <c r="BZ247" s="206">
        <f t="shared" si="297"/>
        <v>0</v>
      </c>
      <c r="CA247" s="207">
        <f t="shared" si="297"/>
        <v>0</v>
      </c>
      <c r="CB247" s="204">
        <f t="shared" si="297"/>
        <v>0</v>
      </c>
      <c r="CC247" s="205">
        <f t="shared" si="297"/>
        <v>0</v>
      </c>
      <c r="CD247" s="206">
        <f t="shared" si="297"/>
        <v>0</v>
      </c>
      <c r="CE247" s="207">
        <f t="shared" si="297"/>
        <v>0</v>
      </c>
      <c r="CF247" s="204">
        <f t="shared" si="297"/>
        <v>0</v>
      </c>
      <c r="CG247" s="205">
        <f t="shared" si="297"/>
        <v>0</v>
      </c>
      <c r="CH247" s="206">
        <f t="shared" si="297"/>
        <v>0</v>
      </c>
      <c r="CI247" s="204">
        <f t="shared" si="297"/>
        <v>0</v>
      </c>
      <c r="CJ247" s="210">
        <f t="shared" si="297"/>
        <v>0</v>
      </c>
      <c r="CK247" s="211">
        <f t="shared" si="297"/>
        <v>0</v>
      </c>
    </row>
    <row r="248" spans="1:89" x14ac:dyDescent="0.2">
      <c r="A248" s="202" t="s">
        <v>43</v>
      </c>
      <c r="B248" s="235"/>
      <c r="C248" s="223"/>
      <c r="D248" s="224"/>
      <c r="E248" s="225"/>
      <c r="F248" s="222"/>
      <c r="G248" s="226"/>
      <c r="H248" s="224"/>
      <c r="I248" s="225"/>
      <c r="J248" s="222"/>
      <c r="K248" s="226"/>
      <c r="L248" s="224"/>
      <c r="M248" s="222"/>
      <c r="N248" s="227"/>
      <c r="O248" s="228"/>
      <c r="P248" s="222"/>
      <c r="Q248" s="226"/>
      <c r="R248" s="224"/>
      <c r="S248" s="225"/>
      <c r="T248" s="222"/>
      <c r="U248" s="226"/>
      <c r="V248" s="224"/>
      <c r="W248" s="225"/>
      <c r="X248" s="222"/>
      <c r="Y248" s="226"/>
      <c r="Z248" s="224"/>
      <c r="AA248" s="222"/>
      <c r="AB248" s="220"/>
      <c r="AC248" s="221"/>
      <c r="BI248" s="202" t="s">
        <v>43</v>
      </c>
      <c r="BJ248" s="204">
        <f t="shared" ref="BJ248:CK248" si="298">B248/B250</f>
        <v>0</v>
      </c>
      <c r="BK248" s="205">
        <f t="shared" si="298"/>
        <v>0</v>
      </c>
      <c r="BL248" s="206">
        <f t="shared" si="298"/>
        <v>0</v>
      </c>
      <c r="BM248" s="207">
        <f t="shared" si="298"/>
        <v>0</v>
      </c>
      <c r="BN248" s="204">
        <f t="shared" si="298"/>
        <v>0</v>
      </c>
      <c r="BO248" s="205">
        <f t="shared" si="298"/>
        <v>0</v>
      </c>
      <c r="BP248" s="206">
        <f t="shared" si="298"/>
        <v>0</v>
      </c>
      <c r="BQ248" s="207">
        <f t="shared" si="298"/>
        <v>0</v>
      </c>
      <c r="BR248" s="204">
        <f t="shared" si="298"/>
        <v>0</v>
      </c>
      <c r="BS248" s="205">
        <f t="shared" si="298"/>
        <v>0</v>
      </c>
      <c r="BT248" s="206">
        <f t="shared" si="298"/>
        <v>0</v>
      </c>
      <c r="BU248" s="204">
        <f t="shared" si="298"/>
        <v>0</v>
      </c>
      <c r="BV248" s="208">
        <f t="shared" si="298"/>
        <v>0</v>
      </c>
      <c r="BW248" s="209">
        <f t="shared" si="298"/>
        <v>0</v>
      </c>
      <c r="BX248" s="204">
        <f t="shared" si="298"/>
        <v>0</v>
      </c>
      <c r="BY248" s="205">
        <f t="shared" si="298"/>
        <v>0</v>
      </c>
      <c r="BZ248" s="206">
        <f t="shared" si="298"/>
        <v>0</v>
      </c>
      <c r="CA248" s="207">
        <f t="shared" si="298"/>
        <v>0</v>
      </c>
      <c r="CB248" s="204">
        <f t="shared" si="298"/>
        <v>0</v>
      </c>
      <c r="CC248" s="205">
        <f t="shared" si="298"/>
        <v>0</v>
      </c>
      <c r="CD248" s="206">
        <f t="shared" si="298"/>
        <v>0</v>
      </c>
      <c r="CE248" s="207">
        <f t="shared" si="298"/>
        <v>0</v>
      </c>
      <c r="CF248" s="204">
        <f t="shared" si="298"/>
        <v>0</v>
      </c>
      <c r="CG248" s="205">
        <f t="shared" si="298"/>
        <v>0</v>
      </c>
      <c r="CH248" s="206">
        <f t="shared" si="298"/>
        <v>0</v>
      </c>
      <c r="CI248" s="204">
        <f t="shared" si="298"/>
        <v>0</v>
      </c>
      <c r="CJ248" s="210">
        <f t="shared" si="298"/>
        <v>0</v>
      </c>
      <c r="CK248" s="211">
        <f t="shared" si="298"/>
        <v>0</v>
      </c>
    </row>
    <row r="249" spans="1:89" ht="13.5" thickBot="1" x14ac:dyDescent="0.25">
      <c r="A249" s="212" t="s">
        <v>44</v>
      </c>
      <c r="B249" s="238"/>
      <c r="C249" s="214"/>
      <c r="D249" s="215"/>
      <c r="E249" s="216"/>
      <c r="F249" s="213"/>
      <c r="G249" s="217"/>
      <c r="H249" s="215"/>
      <c r="I249" s="216"/>
      <c r="J249" s="213"/>
      <c r="K249" s="217"/>
      <c r="L249" s="215"/>
      <c r="M249" s="213"/>
      <c r="N249" s="218"/>
      <c r="O249" s="219"/>
      <c r="P249" s="213"/>
      <c r="Q249" s="217"/>
      <c r="R249" s="215"/>
      <c r="S249" s="216"/>
      <c r="T249" s="213"/>
      <c r="U249" s="217"/>
      <c r="V249" s="215"/>
      <c r="W249" s="216"/>
      <c r="X249" s="213"/>
      <c r="Y249" s="217"/>
      <c r="Z249" s="215"/>
      <c r="AA249" s="213"/>
      <c r="AB249" s="220"/>
      <c r="AC249" s="221"/>
      <c r="BI249" s="212" t="s">
        <v>44</v>
      </c>
      <c r="BJ249" s="204">
        <f t="shared" ref="BJ249:CK249" si="299">B249/B250</f>
        <v>0</v>
      </c>
      <c r="BK249" s="205">
        <f t="shared" si="299"/>
        <v>0</v>
      </c>
      <c r="BL249" s="206">
        <f t="shared" si="299"/>
        <v>0</v>
      </c>
      <c r="BM249" s="207">
        <f t="shared" si="299"/>
        <v>0</v>
      </c>
      <c r="BN249" s="204">
        <f t="shared" si="299"/>
        <v>0</v>
      </c>
      <c r="BO249" s="205">
        <f t="shared" si="299"/>
        <v>0</v>
      </c>
      <c r="BP249" s="206">
        <f t="shared" si="299"/>
        <v>0</v>
      </c>
      <c r="BQ249" s="207">
        <f t="shared" si="299"/>
        <v>0</v>
      </c>
      <c r="BR249" s="204">
        <f t="shared" si="299"/>
        <v>0</v>
      </c>
      <c r="BS249" s="205">
        <f t="shared" si="299"/>
        <v>0</v>
      </c>
      <c r="BT249" s="206">
        <f t="shared" si="299"/>
        <v>0</v>
      </c>
      <c r="BU249" s="204">
        <f t="shared" si="299"/>
        <v>0</v>
      </c>
      <c r="BV249" s="208">
        <f t="shared" si="299"/>
        <v>0</v>
      </c>
      <c r="BW249" s="209">
        <f t="shared" si="299"/>
        <v>0</v>
      </c>
      <c r="BX249" s="204">
        <f t="shared" si="299"/>
        <v>0</v>
      </c>
      <c r="BY249" s="205">
        <f t="shared" si="299"/>
        <v>0</v>
      </c>
      <c r="BZ249" s="206">
        <f t="shared" si="299"/>
        <v>0</v>
      </c>
      <c r="CA249" s="207">
        <f t="shared" si="299"/>
        <v>0</v>
      </c>
      <c r="CB249" s="204">
        <f t="shared" si="299"/>
        <v>0</v>
      </c>
      <c r="CC249" s="205">
        <f t="shared" si="299"/>
        <v>0</v>
      </c>
      <c r="CD249" s="206">
        <f t="shared" si="299"/>
        <v>0</v>
      </c>
      <c r="CE249" s="207">
        <f t="shared" si="299"/>
        <v>0</v>
      </c>
      <c r="CF249" s="204">
        <f t="shared" si="299"/>
        <v>0</v>
      </c>
      <c r="CG249" s="205">
        <f t="shared" si="299"/>
        <v>0</v>
      </c>
      <c r="CH249" s="206">
        <f t="shared" si="299"/>
        <v>0</v>
      </c>
      <c r="CI249" s="204">
        <f t="shared" si="299"/>
        <v>0</v>
      </c>
      <c r="CJ249" s="210">
        <f t="shared" si="299"/>
        <v>0</v>
      </c>
      <c r="CK249" s="211">
        <f t="shared" si="299"/>
        <v>0</v>
      </c>
    </row>
    <row r="250" spans="1:89" ht="14.25" thickTop="1" thickBot="1" x14ac:dyDescent="0.25">
      <c r="A250" s="229" t="s">
        <v>26</v>
      </c>
      <c r="B250" s="144">
        <f>SUM(B226:B249)</f>
        <v>57125</v>
      </c>
      <c r="C250" s="144">
        <f t="shared" ref="C250:AA250" si="300">SUM(C226:C249)</f>
        <v>36615</v>
      </c>
      <c r="D250" s="144">
        <f t="shared" si="300"/>
        <v>22961</v>
      </c>
      <c r="E250" s="144">
        <f t="shared" si="300"/>
        <v>20807</v>
      </c>
      <c r="F250" s="144">
        <f t="shared" si="300"/>
        <v>12959</v>
      </c>
      <c r="G250" s="144">
        <f t="shared" si="300"/>
        <v>8330</v>
      </c>
      <c r="H250" s="144">
        <f t="shared" si="300"/>
        <v>28214</v>
      </c>
      <c r="I250" s="144">
        <f t="shared" si="300"/>
        <v>42239</v>
      </c>
      <c r="J250" s="144">
        <f t="shared" si="300"/>
        <v>6840</v>
      </c>
      <c r="K250" s="144">
        <f t="shared" si="300"/>
        <v>7904</v>
      </c>
      <c r="L250" s="144">
        <f t="shared" si="300"/>
        <v>13405</v>
      </c>
      <c r="M250" s="144">
        <f t="shared" si="300"/>
        <v>23283</v>
      </c>
      <c r="N250" s="144">
        <f t="shared" si="300"/>
        <v>27658</v>
      </c>
      <c r="O250" s="144">
        <f t="shared" si="300"/>
        <v>36678</v>
      </c>
      <c r="P250" s="144">
        <f t="shared" si="300"/>
        <v>17395</v>
      </c>
      <c r="Q250" s="144">
        <f t="shared" si="300"/>
        <v>19900</v>
      </c>
      <c r="R250" s="144">
        <f t="shared" si="300"/>
        <v>22117</v>
      </c>
      <c r="S250" s="144">
        <f t="shared" si="300"/>
        <v>23057</v>
      </c>
      <c r="T250" s="144">
        <f t="shared" si="300"/>
        <v>9343</v>
      </c>
      <c r="U250" s="144">
        <f t="shared" si="300"/>
        <v>12149</v>
      </c>
      <c r="V250" s="144">
        <f t="shared" si="300"/>
        <v>25455</v>
      </c>
      <c r="W250" s="144">
        <f t="shared" si="300"/>
        <v>30317</v>
      </c>
      <c r="X250" s="144">
        <f t="shared" si="300"/>
        <v>26405</v>
      </c>
      <c r="Y250" s="144">
        <f t="shared" si="300"/>
        <v>16182</v>
      </c>
      <c r="Z250" s="144">
        <f t="shared" si="300"/>
        <v>58058</v>
      </c>
      <c r="AA250" s="144">
        <f t="shared" si="300"/>
        <v>49731</v>
      </c>
      <c r="AB250" s="232">
        <f>SUM(AB226:AB249)</f>
        <v>327935</v>
      </c>
      <c r="AC250" s="233">
        <f>SUM(AC226:AC249)</f>
        <v>327192</v>
      </c>
      <c r="BI250" s="229" t="s">
        <v>26</v>
      </c>
      <c r="BJ250" s="241">
        <f>SUM(BJ226:BJ249)</f>
        <v>1</v>
      </c>
      <c r="BK250" s="242">
        <f t="shared" ref="BK250:CK250" si="301">SUM(BK226:BK249)</f>
        <v>1</v>
      </c>
      <c r="BL250" s="241">
        <f t="shared" si="301"/>
        <v>1</v>
      </c>
      <c r="BM250" s="242">
        <f t="shared" si="301"/>
        <v>0.99999999999999978</v>
      </c>
      <c r="BN250" s="241">
        <f t="shared" si="301"/>
        <v>1</v>
      </c>
      <c r="BO250" s="242">
        <f t="shared" si="301"/>
        <v>0.99999999999999978</v>
      </c>
      <c r="BP250" s="241">
        <f t="shared" si="301"/>
        <v>0.99999999999999989</v>
      </c>
      <c r="BQ250" s="242">
        <f t="shared" si="301"/>
        <v>1</v>
      </c>
      <c r="BR250" s="241">
        <f t="shared" si="301"/>
        <v>0.99999999999999989</v>
      </c>
      <c r="BS250" s="242">
        <f t="shared" si="301"/>
        <v>1</v>
      </c>
      <c r="BT250" s="241">
        <f t="shared" si="301"/>
        <v>1.0000000000000002</v>
      </c>
      <c r="BU250" s="242">
        <f t="shared" si="301"/>
        <v>0.99999999999999989</v>
      </c>
      <c r="BV250" s="241">
        <f t="shared" si="301"/>
        <v>1</v>
      </c>
      <c r="BW250" s="242">
        <f t="shared" si="301"/>
        <v>1</v>
      </c>
      <c r="BX250" s="241">
        <f t="shared" si="301"/>
        <v>1</v>
      </c>
      <c r="BY250" s="242">
        <f t="shared" si="301"/>
        <v>1</v>
      </c>
      <c r="BZ250" s="241">
        <f t="shared" si="301"/>
        <v>0.99999999999999989</v>
      </c>
      <c r="CA250" s="242">
        <f t="shared" si="301"/>
        <v>0.99999999999999989</v>
      </c>
      <c r="CB250" s="241">
        <f t="shared" si="301"/>
        <v>0.99999999999999989</v>
      </c>
      <c r="CC250" s="242">
        <f t="shared" si="301"/>
        <v>0.99999999999999989</v>
      </c>
      <c r="CD250" s="241">
        <f t="shared" si="301"/>
        <v>1</v>
      </c>
      <c r="CE250" s="242">
        <f t="shared" si="301"/>
        <v>1</v>
      </c>
      <c r="CF250" s="241">
        <f t="shared" si="301"/>
        <v>1</v>
      </c>
      <c r="CG250" s="242">
        <f t="shared" si="301"/>
        <v>1</v>
      </c>
      <c r="CH250" s="241">
        <f t="shared" si="301"/>
        <v>0.99999999999999989</v>
      </c>
      <c r="CI250" s="242">
        <f t="shared" si="301"/>
        <v>1</v>
      </c>
      <c r="CJ250" s="241">
        <f t="shared" si="301"/>
        <v>1.0000000000000002</v>
      </c>
      <c r="CK250" s="242">
        <f t="shared" si="301"/>
        <v>1</v>
      </c>
    </row>
    <row r="251" spans="1:89" ht="13.5" thickTop="1" x14ac:dyDescent="0.2">
      <c r="A251" s="244"/>
    </row>
    <row r="253" spans="1:89" x14ac:dyDescent="0.2">
      <c r="A253" s="172">
        <f>+A222+1</f>
        <v>43505</v>
      </c>
      <c r="B253" s="172"/>
      <c r="C253" s="172"/>
      <c r="D253" s="172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252"/>
      <c r="AC253" s="252"/>
      <c r="BI253" s="174">
        <f>+BI222+1</f>
        <v>43505</v>
      </c>
      <c r="BJ253" s="174"/>
      <c r="BK253" s="174"/>
      <c r="BL253" s="174"/>
    </row>
    <row r="254" spans="1:89" ht="13.5" thickBot="1" x14ac:dyDescent="0.25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252"/>
      <c r="AC254" s="252"/>
      <c r="AE254" s="175" t="s">
        <v>1</v>
      </c>
    </row>
    <row r="255" spans="1:89" ht="14.25" thickTop="1" thickBot="1" x14ac:dyDescent="0.25">
      <c r="A255" s="176" t="s">
        <v>2</v>
      </c>
      <c r="B255" s="177" t="s">
        <v>3</v>
      </c>
      <c r="C255" s="178"/>
      <c r="D255" s="177" t="s">
        <v>4</v>
      </c>
      <c r="E255" s="178"/>
      <c r="F255" s="177" t="s">
        <v>5</v>
      </c>
      <c r="G255" s="178"/>
      <c r="H255" s="177" t="s">
        <v>6</v>
      </c>
      <c r="I255" s="178"/>
      <c r="J255" s="177" t="s">
        <v>7</v>
      </c>
      <c r="K255" s="178"/>
      <c r="L255" s="177" t="s">
        <v>8</v>
      </c>
      <c r="M255" s="178"/>
      <c r="N255" s="177" t="s">
        <v>9</v>
      </c>
      <c r="O255" s="178"/>
      <c r="P255" s="177" t="s">
        <v>10</v>
      </c>
      <c r="Q255" s="178"/>
      <c r="R255" s="177" t="s">
        <v>11</v>
      </c>
      <c r="S255" s="178"/>
      <c r="T255" s="177" t="s">
        <v>12</v>
      </c>
      <c r="U255" s="178"/>
      <c r="V255" s="177" t="s">
        <v>13</v>
      </c>
      <c r="W255" s="178"/>
      <c r="X255" s="177" t="s">
        <v>14</v>
      </c>
      <c r="Y255" s="178"/>
      <c r="Z255" s="177" t="s">
        <v>15</v>
      </c>
      <c r="AA255" s="178"/>
      <c r="AB255" s="179" t="s">
        <v>16</v>
      </c>
      <c r="AC255" s="180"/>
      <c r="AE255" s="176" t="s">
        <v>2</v>
      </c>
      <c r="AF255" s="177" t="s">
        <v>3</v>
      </c>
      <c r="AG255" s="178"/>
      <c r="AH255" s="177" t="s">
        <v>4</v>
      </c>
      <c r="AI255" s="178"/>
      <c r="AJ255" s="177" t="s">
        <v>5</v>
      </c>
      <c r="AK255" s="178"/>
      <c r="AL255" s="177" t="s">
        <v>6</v>
      </c>
      <c r="AM255" s="178"/>
      <c r="AN255" s="177" t="s">
        <v>7</v>
      </c>
      <c r="AO255" s="178"/>
      <c r="AP255" s="177" t="s">
        <v>8</v>
      </c>
      <c r="AQ255" s="178"/>
      <c r="AR255" s="177" t="s">
        <v>9</v>
      </c>
      <c r="AS255" s="178"/>
      <c r="AT255" s="177" t="s">
        <v>10</v>
      </c>
      <c r="AU255" s="178"/>
      <c r="AV255" s="177" t="s">
        <v>11</v>
      </c>
      <c r="AW255" s="178"/>
      <c r="AX255" s="177" t="s">
        <v>12</v>
      </c>
      <c r="AY255" s="178"/>
      <c r="AZ255" s="177" t="s">
        <v>13</v>
      </c>
      <c r="BA255" s="178"/>
      <c r="BB255" s="177" t="s">
        <v>14</v>
      </c>
      <c r="BC255" s="178"/>
      <c r="BD255" s="177" t="s">
        <v>15</v>
      </c>
      <c r="BE255" s="178"/>
      <c r="BF255" s="179" t="s">
        <v>16</v>
      </c>
      <c r="BG255" s="180"/>
      <c r="BI255" s="176" t="s">
        <v>2</v>
      </c>
      <c r="BJ255" s="177" t="s">
        <v>3</v>
      </c>
      <c r="BK255" s="178"/>
      <c r="BL255" s="177" t="s">
        <v>4</v>
      </c>
      <c r="BM255" s="178"/>
      <c r="BN255" s="177" t="s">
        <v>5</v>
      </c>
      <c r="BO255" s="178"/>
      <c r="BP255" s="177" t="s">
        <v>6</v>
      </c>
      <c r="BQ255" s="178"/>
      <c r="BR255" s="177" t="s">
        <v>7</v>
      </c>
      <c r="BS255" s="178"/>
      <c r="BT255" s="177" t="s">
        <v>8</v>
      </c>
      <c r="BU255" s="178"/>
      <c r="BV255" s="177" t="s">
        <v>9</v>
      </c>
      <c r="BW255" s="178"/>
      <c r="BX255" s="177" t="s">
        <v>10</v>
      </c>
      <c r="BY255" s="178"/>
      <c r="BZ255" s="177" t="s">
        <v>11</v>
      </c>
      <c r="CA255" s="178"/>
      <c r="CB255" s="177" t="s">
        <v>12</v>
      </c>
      <c r="CC255" s="178"/>
      <c r="CD255" s="177" t="s">
        <v>13</v>
      </c>
      <c r="CE255" s="178"/>
      <c r="CF255" s="177" t="s">
        <v>14</v>
      </c>
      <c r="CG255" s="178"/>
      <c r="CH255" s="177" t="s">
        <v>15</v>
      </c>
      <c r="CI255" s="178"/>
      <c r="CJ255" s="177" t="s">
        <v>16</v>
      </c>
      <c r="CK255" s="178"/>
    </row>
    <row r="256" spans="1:89" ht="15" thickTop="1" thickBot="1" x14ac:dyDescent="0.3">
      <c r="A256" s="182"/>
      <c r="B256" s="253" t="s">
        <v>17</v>
      </c>
      <c r="C256" s="254" t="s">
        <v>18</v>
      </c>
      <c r="D256" s="255" t="s">
        <v>17</v>
      </c>
      <c r="E256" s="256" t="s">
        <v>18</v>
      </c>
      <c r="F256" s="253" t="s">
        <v>17</v>
      </c>
      <c r="G256" s="254" t="s">
        <v>18</v>
      </c>
      <c r="H256" s="255" t="s">
        <v>17</v>
      </c>
      <c r="I256" s="256" t="s">
        <v>18</v>
      </c>
      <c r="J256" s="253" t="s">
        <v>17</v>
      </c>
      <c r="K256" s="254" t="s">
        <v>18</v>
      </c>
      <c r="L256" s="255" t="s">
        <v>17</v>
      </c>
      <c r="M256" s="253" t="s">
        <v>18</v>
      </c>
      <c r="N256" s="257" t="s">
        <v>17</v>
      </c>
      <c r="O256" s="258" t="s">
        <v>18</v>
      </c>
      <c r="P256" s="253" t="s">
        <v>17</v>
      </c>
      <c r="Q256" s="254" t="s">
        <v>18</v>
      </c>
      <c r="R256" s="255" t="s">
        <v>17</v>
      </c>
      <c r="S256" s="256" t="s">
        <v>18</v>
      </c>
      <c r="T256" s="253" t="s">
        <v>17</v>
      </c>
      <c r="U256" s="254" t="s">
        <v>18</v>
      </c>
      <c r="V256" s="255" t="s">
        <v>17</v>
      </c>
      <c r="W256" s="256" t="s">
        <v>18</v>
      </c>
      <c r="X256" s="253" t="s">
        <v>17</v>
      </c>
      <c r="Y256" s="254" t="s">
        <v>18</v>
      </c>
      <c r="Z256" s="255" t="s">
        <v>17</v>
      </c>
      <c r="AA256" s="253" t="s">
        <v>18</v>
      </c>
      <c r="AB256" s="259" t="s">
        <v>17</v>
      </c>
      <c r="AC256" s="260" t="s">
        <v>18</v>
      </c>
      <c r="AE256" s="182"/>
      <c r="AF256" s="183" t="s">
        <v>17</v>
      </c>
      <c r="AG256" s="184" t="s">
        <v>18</v>
      </c>
      <c r="AH256" s="185" t="s">
        <v>17</v>
      </c>
      <c r="AI256" s="186" t="s">
        <v>18</v>
      </c>
      <c r="AJ256" s="183" t="s">
        <v>17</v>
      </c>
      <c r="AK256" s="184" t="s">
        <v>18</v>
      </c>
      <c r="AL256" s="185" t="s">
        <v>17</v>
      </c>
      <c r="AM256" s="186" t="s">
        <v>18</v>
      </c>
      <c r="AN256" s="183" t="s">
        <v>17</v>
      </c>
      <c r="AO256" s="184" t="s">
        <v>18</v>
      </c>
      <c r="AP256" s="185" t="s">
        <v>17</v>
      </c>
      <c r="AQ256" s="183" t="s">
        <v>18</v>
      </c>
      <c r="AR256" s="187" t="s">
        <v>17</v>
      </c>
      <c r="AS256" s="188" t="s">
        <v>18</v>
      </c>
      <c r="AT256" s="183" t="s">
        <v>17</v>
      </c>
      <c r="AU256" s="184" t="s">
        <v>18</v>
      </c>
      <c r="AV256" s="185" t="s">
        <v>17</v>
      </c>
      <c r="AW256" s="186" t="s">
        <v>18</v>
      </c>
      <c r="AX256" s="183" t="s">
        <v>17</v>
      </c>
      <c r="AY256" s="184" t="s">
        <v>18</v>
      </c>
      <c r="AZ256" s="185" t="s">
        <v>17</v>
      </c>
      <c r="BA256" s="186" t="s">
        <v>18</v>
      </c>
      <c r="BB256" s="183" t="s">
        <v>17</v>
      </c>
      <c r="BC256" s="184" t="s">
        <v>18</v>
      </c>
      <c r="BD256" s="185" t="s">
        <v>17</v>
      </c>
      <c r="BE256" s="183" t="s">
        <v>18</v>
      </c>
      <c r="BF256" s="189" t="s">
        <v>17</v>
      </c>
      <c r="BG256" s="190" t="s">
        <v>18</v>
      </c>
      <c r="BI256" s="182"/>
      <c r="BJ256" s="183" t="s">
        <v>17</v>
      </c>
      <c r="BK256" s="184" t="s">
        <v>18</v>
      </c>
      <c r="BL256" s="185" t="s">
        <v>17</v>
      </c>
      <c r="BM256" s="186" t="s">
        <v>18</v>
      </c>
      <c r="BN256" s="183" t="s">
        <v>17</v>
      </c>
      <c r="BO256" s="184" t="s">
        <v>18</v>
      </c>
      <c r="BP256" s="185" t="s">
        <v>17</v>
      </c>
      <c r="BQ256" s="186" t="s">
        <v>18</v>
      </c>
      <c r="BR256" s="183" t="s">
        <v>17</v>
      </c>
      <c r="BS256" s="184" t="s">
        <v>18</v>
      </c>
      <c r="BT256" s="185" t="s">
        <v>17</v>
      </c>
      <c r="BU256" s="183" t="s">
        <v>18</v>
      </c>
      <c r="BV256" s="187" t="s">
        <v>17</v>
      </c>
      <c r="BW256" s="188" t="s">
        <v>18</v>
      </c>
      <c r="BX256" s="183" t="s">
        <v>17</v>
      </c>
      <c r="BY256" s="184" t="s">
        <v>18</v>
      </c>
      <c r="BZ256" s="185" t="s">
        <v>17</v>
      </c>
      <c r="CA256" s="186" t="s">
        <v>18</v>
      </c>
      <c r="CB256" s="183" t="s">
        <v>17</v>
      </c>
      <c r="CC256" s="184" t="s">
        <v>18</v>
      </c>
      <c r="CD256" s="185" t="s">
        <v>17</v>
      </c>
      <c r="CE256" s="186" t="s">
        <v>18</v>
      </c>
      <c r="CF256" s="183" t="s">
        <v>17</v>
      </c>
      <c r="CG256" s="184" t="s">
        <v>18</v>
      </c>
      <c r="CH256" s="185" t="s">
        <v>17</v>
      </c>
      <c r="CI256" s="183" t="s">
        <v>18</v>
      </c>
      <c r="CJ256" s="187" t="s">
        <v>17</v>
      </c>
      <c r="CK256" s="188" t="s">
        <v>18</v>
      </c>
    </row>
    <row r="257" spans="1:89" ht="13.5" thickTop="1" x14ac:dyDescent="0.2">
      <c r="A257" s="192" t="s">
        <v>19</v>
      </c>
      <c r="B257" s="193"/>
      <c r="C257" s="194"/>
      <c r="D257" s="195"/>
      <c r="E257" s="196"/>
      <c r="F257" s="193"/>
      <c r="G257" s="197"/>
      <c r="H257" s="195"/>
      <c r="I257" s="196"/>
      <c r="J257" s="193"/>
      <c r="K257" s="197"/>
      <c r="L257" s="195"/>
      <c r="M257" s="193"/>
      <c r="N257" s="198"/>
      <c r="O257" s="199"/>
      <c r="P257" s="193"/>
      <c r="Q257" s="197"/>
      <c r="R257" s="195"/>
      <c r="S257" s="196"/>
      <c r="T257" s="193"/>
      <c r="U257" s="197"/>
      <c r="V257" s="195"/>
      <c r="W257" s="196"/>
      <c r="X257" s="193"/>
      <c r="Y257" s="197"/>
      <c r="Z257" s="195"/>
      <c r="AA257" s="193"/>
      <c r="AB257" s="200">
        <f>B257+D257+F257+H257+J257+L257+N257+P257+R257+T257+V257+X257+Z257</f>
        <v>0</v>
      </c>
      <c r="AC257" s="201">
        <f>C257+E257+G257+I257+K257+M257+O257+Q257+S257+U257+W257+Y257+AA257</f>
        <v>0</v>
      </c>
      <c r="AE257" s="202" t="str">
        <f>$AE$9</f>
        <v>07:00 - 07:59</v>
      </c>
      <c r="AF257" s="193">
        <f>SUMIF($A$9:$A$32,$AE257,B$257:B$280)</f>
        <v>2992</v>
      </c>
      <c r="AG257" s="194">
        <f t="shared" ref="AG257:BE259" si="302">SUMIF($A$9:$A$32,$AE257,C$257:C$280)</f>
        <v>789</v>
      </c>
      <c r="AH257" s="195">
        <f t="shared" si="302"/>
        <v>1006</v>
      </c>
      <c r="AI257" s="196">
        <f t="shared" si="302"/>
        <v>687</v>
      </c>
      <c r="AJ257" s="193">
        <f t="shared" si="302"/>
        <v>664</v>
      </c>
      <c r="AK257" s="197">
        <f t="shared" si="302"/>
        <v>338</v>
      </c>
      <c r="AL257" s="195">
        <f t="shared" si="302"/>
        <v>1225</v>
      </c>
      <c r="AM257" s="196">
        <f t="shared" si="302"/>
        <v>1688</v>
      </c>
      <c r="AN257" s="193">
        <f t="shared" si="302"/>
        <v>171</v>
      </c>
      <c r="AO257" s="197">
        <f t="shared" si="302"/>
        <v>446</v>
      </c>
      <c r="AP257" s="195">
        <f t="shared" si="302"/>
        <v>259</v>
      </c>
      <c r="AQ257" s="193">
        <f t="shared" si="302"/>
        <v>982</v>
      </c>
      <c r="AR257" s="198">
        <f t="shared" si="302"/>
        <v>1154</v>
      </c>
      <c r="AS257" s="199">
        <f t="shared" si="302"/>
        <v>1615</v>
      </c>
      <c r="AT257" s="193">
        <f t="shared" si="302"/>
        <v>825</v>
      </c>
      <c r="AU257" s="197">
        <f t="shared" si="302"/>
        <v>673</v>
      </c>
      <c r="AV257" s="195">
        <f t="shared" si="302"/>
        <v>1214</v>
      </c>
      <c r="AW257" s="196">
        <f t="shared" si="302"/>
        <v>965</v>
      </c>
      <c r="AX257" s="193">
        <f t="shared" si="302"/>
        <v>220</v>
      </c>
      <c r="AY257" s="197">
        <f t="shared" si="302"/>
        <v>614</v>
      </c>
      <c r="AZ257" s="195">
        <f t="shared" si="302"/>
        <v>799</v>
      </c>
      <c r="BA257" s="196">
        <f t="shared" si="302"/>
        <v>1298</v>
      </c>
      <c r="BB257" s="193">
        <f t="shared" si="302"/>
        <v>917</v>
      </c>
      <c r="BC257" s="197">
        <f t="shared" si="302"/>
        <v>910</v>
      </c>
      <c r="BD257" s="195">
        <f t="shared" si="302"/>
        <v>2345</v>
      </c>
      <c r="BE257" s="193">
        <f t="shared" si="302"/>
        <v>2130</v>
      </c>
      <c r="BF257" s="200">
        <f>AF257+AH257+AJ257+AL257+AN257+AP257+AR257+AT257+AV257+AX257+AZ257+BB257+BD257</f>
        <v>13791</v>
      </c>
      <c r="BG257" s="201">
        <f>AG257+AI257+AK257+AM257+AO257+AQ257+AS257+AU257+AW257+AY257+BA257+BC257+BE257</f>
        <v>13135</v>
      </c>
      <c r="BI257" s="192" t="s">
        <v>19</v>
      </c>
      <c r="BJ257" s="204">
        <f t="shared" ref="BJ257:CK257" si="303">B257/B281</f>
        <v>0</v>
      </c>
      <c r="BK257" s="205">
        <f t="shared" si="303"/>
        <v>0</v>
      </c>
      <c r="BL257" s="206">
        <f t="shared" si="303"/>
        <v>0</v>
      </c>
      <c r="BM257" s="207">
        <f t="shared" si="303"/>
        <v>0</v>
      </c>
      <c r="BN257" s="204">
        <f t="shared" si="303"/>
        <v>0</v>
      </c>
      <c r="BO257" s="205">
        <f t="shared" si="303"/>
        <v>0</v>
      </c>
      <c r="BP257" s="206">
        <f t="shared" si="303"/>
        <v>0</v>
      </c>
      <c r="BQ257" s="207">
        <f t="shared" si="303"/>
        <v>0</v>
      </c>
      <c r="BR257" s="204">
        <f t="shared" si="303"/>
        <v>0</v>
      </c>
      <c r="BS257" s="205">
        <f t="shared" si="303"/>
        <v>0</v>
      </c>
      <c r="BT257" s="206">
        <f t="shared" si="303"/>
        <v>0</v>
      </c>
      <c r="BU257" s="204">
        <f t="shared" si="303"/>
        <v>0</v>
      </c>
      <c r="BV257" s="208">
        <f t="shared" si="303"/>
        <v>0</v>
      </c>
      <c r="BW257" s="209">
        <f t="shared" si="303"/>
        <v>0</v>
      </c>
      <c r="BX257" s="204">
        <f t="shared" si="303"/>
        <v>0</v>
      </c>
      <c r="BY257" s="205">
        <f t="shared" si="303"/>
        <v>0</v>
      </c>
      <c r="BZ257" s="206">
        <f t="shared" si="303"/>
        <v>0</v>
      </c>
      <c r="CA257" s="207">
        <f t="shared" si="303"/>
        <v>0</v>
      </c>
      <c r="CB257" s="204">
        <f t="shared" si="303"/>
        <v>0</v>
      </c>
      <c r="CC257" s="205">
        <f t="shared" si="303"/>
        <v>0</v>
      </c>
      <c r="CD257" s="206">
        <f t="shared" si="303"/>
        <v>0</v>
      </c>
      <c r="CE257" s="207">
        <f t="shared" si="303"/>
        <v>0</v>
      </c>
      <c r="CF257" s="204">
        <f t="shared" si="303"/>
        <v>0</v>
      </c>
      <c r="CG257" s="205">
        <f t="shared" si="303"/>
        <v>0</v>
      </c>
      <c r="CH257" s="206">
        <f t="shared" si="303"/>
        <v>0</v>
      </c>
      <c r="CI257" s="204">
        <f t="shared" si="303"/>
        <v>0</v>
      </c>
      <c r="CJ257" s="210">
        <f t="shared" si="303"/>
        <v>0</v>
      </c>
      <c r="CK257" s="211">
        <f t="shared" si="303"/>
        <v>0</v>
      </c>
    </row>
    <row r="258" spans="1:89" x14ac:dyDescent="0.2">
      <c r="A258" s="212" t="s">
        <v>21</v>
      </c>
      <c r="B258" s="213">
        <v>255</v>
      </c>
      <c r="C258" s="214">
        <v>0</v>
      </c>
      <c r="D258" s="215">
        <v>80</v>
      </c>
      <c r="E258" s="216">
        <v>1</v>
      </c>
      <c r="F258" s="213">
        <v>46</v>
      </c>
      <c r="G258" s="217">
        <v>0</v>
      </c>
      <c r="H258" s="215">
        <v>116</v>
      </c>
      <c r="I258" s="216">
        <v>0</v>
      </c>
      <c r="J258" s="213">
        <v>7</v>
      </c>
      <c r="K258" s="217">
        <v>0</v>
      </c>
      <c r="L258" s="215">
        <v>0</v>
      </c>
      <c r="M258" s="213">
        <v>0</v>
      </c>
      <c r="N258" s="218">
        <v>1</v>
      </c>
      <c r="O258" s="219">
        <v>0</v>
      </c>
      <c r="P258" s="213">
        <v>0</v>
      </c>
      <c r="Q258" s="217">
        <v>0</v>
      </c>
      <c r="R258" s="215">
        <v>0</v>
      </c>
      <c r="S258" s="216">
        <v>0</v>
      </c>
      <c r="T258" s="213">
        <v>0</v>
      </c>
      <c r="U258" s="217">
        <v>0</v>
      </c>
      <c r="V258" s="215">
        <v>0</v>
      </c>
      <c r="W258" s="216">
        <v>0</v>
      </c>
      <c r="X258" s="213">
        <v>0</v>
      </c>
      <c r="Y258" s="217">
        <v>0</v>
      </c>
      <c r="Z258" s="215">
        <v>0</v>
      </c>
      <c r="AA258" s="213">
        <v>0</v>
      </c>
      <c r="AB258" s="220">
        <f>B258+D258+F258+H258+J258+L258+N258+P258+R258+T258+V258+X258+Z258</f>
        <v>505</v>
      </c>
      <c r="AC258" s="221">
        <f t="shared" ref="AC258:AC277" si="304">C258+E258+G258+I258+K258+M258+O258+Q258+S258+U258+W258+Y258+AA258</f>
        <v>1</v>
      </c>
      <c r="AE258" s="212" t="str">
        <f>$AE$10</f>
        <v>08:00 - 08:59</v>
      </c>
      <c r="AF258" s="193">
        <f>SUMIF($A$9:$A$32,$AE258,B$257:B$280)</f>
        <v>2960</v>
      </c>
      <c r="AG258" s="214">
        <f t="shared" si="302"/>
        <v>1210</v>
      </c>
      <c r="AH258" s="215">
        <f t="shared" si="302"/>
        <v>1219</v>
      </c>
      <c r="AI258" s="216">
        <f t="shared" si="302"/>
        <v>934</v>
      </c>
      <c r="AJ258" s="213">
        <f t="shared" si="302"/>
        <v>679</v>
      </c>
      <c r="AK258" s="217">
        <f t="shared" si="302"/>
        <v>321</v>
      </c>
      <c r="AL258" s="215">
        <f t="shared" si="302"/>
        <v>1345</v>
      </c>
      <c r="AM258" s="216">
        <f t="shared" si="302"/>
        <v>1519</v>
      </c>
      <c r="AN258" s="213">
        <f t="shared" si="302"/>
        <v>161</v>
      </c>
      <c r="AO258" s="217">
        <f t="shared" si="302"/>
        <v>480</v>
      </c>
      <c r="AP258" s="215">
        <f t="shared" si="302"/>
        <v>205</v>
      </c>
      <c r="AQ258" s="213">
        <f t="shared" si="302"/>
        <v>1133</v>
      </c>
      <c r="AR258" s="218">
        <f t="shared" si="302"/>
        <v>1181</v>
      </c>
      <c r="AS258" s="219">
        <f t="shared" si="302"/>
        <v>1771</v>
      </c>
      <c r="AT258" s="213">
        <f t="shared" si="302"/>
        <v>759</v>
      </c>
      <c r="AU258" s="217">
        <f t="shared" si="302"/>
        <v>763</v>
      </c>
      <c r="AV258" s="215">
        <f t="shared" si="302"/>
        <v>1329</v>
      </c>
      <c r="AW258" s="216">
        <f t="shared" si="302"/>
        <v>888</v>
      </c>
      <c r="AX258" s="213">
        <f t="shared" si="302"/>
        <v>219</v>
      </c>
      <c r="AY258" s="217">
        <f t="shared" si="302"/>
        <v>564</v>
      </c>
      <c r="AZ258" s="215">
        <f t="shared" si="302"/>
        <v>732</v>
      </c>
      <c r="BA258" s="216">
        <f t="shared" si="302"/>
        <v>1325</v>
      </c>
      <c r="BB258" s="213">
        <f t="shared" si="302"/>
        <v>870</v>
      </c>
      <c r="BC258" s="217">
        <f t="shared" si="302"/>
        <v>869</v>
      </c>
      <c r="BD258" s="215">
        <f t="shared" si="302"/>
        <v>2543</v>
      </c>
      <c r="BE258" s="213">
        <f t="shared" si="302"/>
        <v>2022</v>
      </c>
      <c r="BF258" s="220">
        <f>SUM(AF258,AH258,AJ258,AL258,AN258,AP258,AR258,AT258,AV258,AX258,AZ258,BB258,BD258)</f>
        <v>14202</v>
      </c>
      <c r="BG258" s="221">
        <f>SUM(AG258,AI258,AK258,AM258,AO258,AQ258,AS258,AU258,AW258,AY258,BA258,BC258,BE258)</f>
        <v>13799</v>
      </c>
      <c r="BI258" s="212" t="s">
        <v>21</v>
      </c>
      <c r="BJ258" s="204">
        <f t="shared" ref="BJ258:CK258" si="305">B258/B281</f>
        <v>6.5471911266303789E-3</v>
      </c>
      <c r="BK258" s="205">
        <f t="shared" si="305"/>
        <v>0</v>
      </c>
      <c r="BL258" s="206">
        <f t="shared" si="305"/>
        <v>4.9541738915035915E-3</v>
      </c>
      <c r="BM258" s="207">
        <f t="shared" si="305"/>
        <v>7.1983875611862942E-5</v>
      </c>
      <c r="BN258" s="204">
        <f t="shared" si="305"/>
        <v>4.9113815929959425E-3</v>
      </c>
      <c r="BO258" s="205">
        <f t="shared" si="305"/>
        <v>0</v>
      </c>
      <c r="BP258" s="206">
        <f t="shared" si="305"/>
        <v>4.5583149952845015E-3</v>
      </c>
      <c r="BQ258" s="207">
        <f t="shared" si="305"/>
        <v>0</v>
      </c>
      <c r="BR258" s="204">
        <f t="shared" si="305"/>
        <v>1.9774011299435027E-3</v>
      </c>
      <c r="BS258" s="205">
        <f t="shared" si="305"/>
        <v>0</v>
      </c>
      <c r="BT258" s="206">
        <f t="shared" si="305"/>
        <v>0</v>
      </c>
      <c r="BU258" s="204">
        <f t="shared" si="305"/>
        <v>0</v>
      </c>
      <c r="BV258" s="208">
        <f t="shared" si="305"/>
        <v>4.829751267809708E-5</v>
      </c>
      <c r="BW258" s="209">
        <f t="shared" si="305"/>
        <v>0</v>
      </c>
      <c r="BX258" s="204">
        <f t="shared" si="305"/>
        <v>0</v>
      </c>
      <c r="BY258" s="205">
        <f t="shared" si="305"/>
        <v>0</v>
      </c>
      <c r="BZ258" s="206">
        <f t="shared" si="305"/>
        <v>0</v>
      </c>
      <c r="CA258" s="207">
        <f t="shared" si="305"/>
        <v>0</v>
      </c>
      <c r="CB258" s="204">
        <f t="shared" si="305"/>
        <v>0</v>
      </c>
      <c r="CC258" s="205">
        <f t="shared" si="305"/>
        <v>0</v>
      </c>
      <c r="CD258" s="206">
        <f t="shared" si="305"/>
        <v>0</v>
      </c>
      <c r="CE258" s="207">
        <f t="shared" si="305"/>
        <v>0</v>
      </c>
      <c r="CF258" s="204">
        <f t="shared" si="305"/>
        <v>0</v>
      </c>
      <c r="CG258" s="205">
        <f t="shared" si="305"/>
        <v>0</v>
      </c>
      <c r="CH258" s="206">
        <f t="shared" si="305"/>
        <v>0</v>
      </c>
      <c r="CI258" s="204">
        <f t="shared" si="305"/>
        <v>0</v>
      </c>
      <c r="CJ258" s="210">
        <f t="shared" si="305"/>
        <v>2.189331668574203E-3</v>
      </c>
      <c r="CK258" s="211">
        <f t="shared" si="305"/>
        <v>4.3444261013120164E-6</v>
      </c>
    </row>
    <row r="259" spans="1:89" ht="13.5" thickBot="1" x14ac:dyDescent="0.25">
      <c r="A259" s="202" t="s">
        <v>23</v>
      </c>
      <c r="B259" s="222">
        <v>1531</v>
      </c>
      <c r="C259" s="223">
        <v>0</v>
      </c>
      <c r="D259" s="224">
        <v>616</v>
      </c>
      <c r="E259" s="225">
        <v>4</v>
      </c>
      <c r="F259" s="222">
        <v>285</v>
      </c>
      <c r="G259" s="226">
        <v>3</v>
      </c>
      <c r="H259" s="224">
        <v>825</v>
      </c>
      <c r="I259" s="225">
        <v>99</v>
      </c>
      <c r="J259" s="222">
        <v>38</v>
      </c>
      <c r="K259" s="226">
        <v>37</v>
      </c>
      <c r="L259" s="224">
        <v>30</v>
      </c>
      <c r="M259" s="222">
        <v>270</v>
      </c>
      <c r="N259" s="227">
        <v>358</v>
      </c>
      <c r="O259" s="228">
        <v>341</v>
      </c>
      <c r="P259" s="222">
        <v>193</v>
      </c>
      <c r="Q259" s="226">
        <v>170</v>
      </c>
      <c r="R259" s="224">
        <v>297</v>
      </c>
      <c r="S259" s="225">
        <v>277</v>
      </c>
      <c r="T259" s="222">
        <v>63</v>
      </c>
      <c r="U259" s="226">
        <v>162</v>
      </c>
      <c r="V259" s="224">
        <v>180</v>
      </c>
      <c r="W259" s="225">
        <v>301</v>
      </c>
      <c r="X259" s="222">
        <v>261</v>
      </c>
      <c r="Y259" s="226">
        <v>270</v>
      </c>
      <c r="Z259" s="224">
        <v>718</v>
      </c>
      <c r="AA259" s="222">
        <v>587</v>
      </c>
      <c r="AB259" s="220">
        <f>B259+D259+F259+H259+J259+L259+N259+P259+R259+T259+V259+X259+Z259</f>
        <v>5395</v>
      </c>
      <c r="AC259" s="221">
        <f t="shared" si="304"/>
        <v>2521</v>
      </c>
      <c r="AE259" s="202" t="str">
        <f>$AE$11</f>
        <v>09:00 - 09:59</v>
      </c>
      <c r="AF259" s="193">
        <f>SUMIF($A$9:$A$32,$AE259,B$257:B$280)</f>
        <v>3316</v>
      </c>
      <c r="AG259" s="223">
        <f t="shared" si="302"/>
        <v>1297</v>
      </c>
      <c r="AH259" s="224">
        <f t="shared" si="302"/>
        <v>1163</v>
      </c>
      <c r="AI259" s="225">
        <f t="shared" si="302"/>
        <v>742</v>
      </c>
      <c r="AJ259" s="222">
        <f t="shared" si="302"/>
        <v>593</v>
      </c>
      <c r="AK259" s="226">
        <f t="shared" si="302"/>
        <v>342</v>
      </c>
      <c r="AL259" s="224">
        <f t="shared" si="302"/>
        <v>1410</v>
      </c>
      <c r="AM259" s="225">
        <f t="shared" si="302"/>
        <v>1921</v>
      </c>
      <c r="AN259" s="222">
        <f t="shared" si="302"/>
        <v>188</v>
      </c>
      <c r="AO259" s="226">
        <f t="shared" si="302"/>
        <v>553</v>
      </c>
      <c r="AP259" s="224">
        <f t="shared" si="302"/>
        <v>234</v>
      </c>
      <c r="AQ259" s="222">
        <f t="shared" si="302"/>
        <v>1196</v>
      </c>
      <c r="AR259" s="227">
        <f t="shared" si="302"/>
        <v>1051</v>
      </c>
      <c r="AS259" s="228">
        <f t="shared" si="302"/>
        <v>2107</v>
      </c>
      <c r="AT259" s="222">
        <f t="shared" si="302"/>
        <v>735</v>
      </c>
      <c r="AU259" s="226">
        <f t="shared" si="302"/>
        <v>694</v>
      </c>
      <c r="AV259" s="224">
        <f t="shared" si="302"/>
        <v>1287</v>
      </c>
      <c r="AW259" s="225">
        <f t="shared" si="302"/>
        <v>932</v>
      </c>
      <c r="AX259" s="222">
        <f t="shared" si="302"/>
        <v>216</v>
      </c>
      <c r="AY259" s="226">
        <f t="shared" si="302"/>
        <v>448</v>
      </c>
      <c r="AZ259" s="224">
        <f t="shared" si="302"/>
        <v>653</v>
      </c>
      <c r="BA259" s="225">
        <f t="shared" si="302"/>
        <v>1625</v>
      </c>
      <c r="BB259" s="222">
        <f t="shared" si="302"/>
        <v>832</v>
      </c>
      <c r="BC259" s="226">
        <f t="shared" si="302"/>
        <v>643</v>
      </c>
      <c r="BD259" s="224">
        <f t="shared" si="302"/>
        <v>2223</v>
      </c>
      <c r="BE259" s="222">
        <f t="shared" si="302"/>
        <v>2122</v>
      </c>
      <c r="BF259" s="220">
        <f>SUM(AF259,AH259,AJ259,AL259,AN259,AP259,AR259,AT259,AV259,AX259,AZ259,BB259,BD259)</f>
        <v>13901</v>
      </c>
      <c r="BG259" s="221">
        <f>SUM(AG259,AI259,AK259,AM259,AO259,AQ259,AS259,AU259,AW259,AY259,BA259,BC259,BE259)</f>
        <v>14622</v>
      </c>
      <c r="BI259" s="202" t="s">
        <v>23</v>
      </c>
      <c r="BJ259" s="204">
        <f t="shared" ref="BJ259:CK259" si="306">B259/B281</f>
        <v>3.9308822019102393E-2</v>
      </c>
      <c r="BK259" s="205">
        <f t="shared" si="306"/>
        <v>0</v>
      </c>
      <c r="BL259" s="206">
        <f t="shared" si="306"/>
        <v>3.8147138964577658E-2</v>
      </c>
      <c r="BM259" s="207">
        <f t="shared" si="306"/>
        <v>2.8793550244745177E-4</v>
      </c>
      <c r="BN259" s="204">
        <f t="shared" si="306"/>
        <v>3.0429212043561818E-2</v>
      </c>
      <c r="BO259" s="205">
        <f t="shared" si="306"/>
        <v>5.602240896358543E-4</v>
      </c>
      <c r="BP259" s="206">
        <f t="shared" si="306"/>
        <v>3.2419050613014776E-2</v>
      </c>
      <c r="BQ259" s="207">
        <f t="shared" si="306"/>
        <v>2.7843401957475533E-3</v>
      </c>
      <c r="BR259" s="204">
        <f t="shared" si="306"/>
        <v>1.0734463276836158E-2</v>
      </c>
      <c r="BS259" s="205">
        <f t="shared" si="306"/>
        <v>7.700312174817898E-3</v>
      </c>
      <c r="BT259" s="206">
        <f t="shared" si="306"/>
        <v>4.5941807044410417E-3</v>
      </c>
      <c r="BU259" s="204">
        <f t="shared" si="306"/>
        <v>1.9159806982685212E-2</v>
      </c>
      <c r="BV259" s="208">
        <f t="shared" si="306"/>
        <v>1.7290509538758755E-2</v>
      </c>
      <c r="BW259" s="209">
        <f t="shared" si="306"/>
        <v>1.3069640872331456E-2</v>
      </c>
      <c r="BX259" s="204">
        <f t="shared" si="306"/>
        <v>1.6325494840128574E-2</v>
      </c>
      <c r="BY259" s="205">
        <f t="shared" si="306"/>
        <v>1.4327855035819638E-2</v>
      </c>
      <c r="BZ259" s="206">
        <f t="shared" si="306"/>
        <v>1.5814696485623003E-2</v>
      </c>
      <c r="CA259" s="207">
        <f t="shared" si="306"/>
        <v>1.5975546455966317E-2</v>
      </c>
      <c r="CB259" s="204">
        <f t="shared" si="306"/>
        <v>1.2681159420289856E-2</v>
      </c>
      <c r="CC259" s="205">
        <f t="shared" si="306"/>
        <v>3.1505250875145857E-2</v>
      </c>
      <c r="CD259" s="206">
        <f t="shared" si="306"/>
        <v>1.0205238689193786E-2</v>
      </c>
      <c r="CE259" s="207">
        <f t="shared" si="306"/>
        <v>1.5542703707528659E-2</v>
      </c>
      <c r="CF259" s="204">
        <f t="shared" si="306"/>
        <v>1.5971117366295435E-2</v>
      </c>
      <c r="CG259" s="205">
        <f t="shared" si="306"/>
        <v>2.9719317556411669E-2</v>
      </c>
      <c r="CH259" s="206">
        <f t="shared" si="306"/>
        <v>1.7759529050928789E-2</v>
      </c>
      <c r="CI259" s="204">
        <f t="shared" si="306"/>
        <v>1.4958844066155297E-2</v>
      </c>
      <c r="CJ259" s="210">
        <f t="shared" si="306"/>
        <v>2.3388998716748169E-2</v>
      </c>
      <c r="CK259" s="211">
        <f t="shared" si="306"/>
        <v>1.0952298201407595E-2</v>
      </c>
    </row>
    <row r="260" spans="1:89" ht="14.25" thickTop="1" thickBot="1" x14ac:dyDescent="0.25">
      <c r="A260" s="212" t="s">
        <v>25</v>
      </c>
      <c r="B260" s="213">
        <v>2472</v>
      </c>
      <c r="C260" s="214">
        <v>367</v>
      </c>
      <c r="D260" s="215">
        <v>974</v>
      </c>
      <c r="E260" s="216">
        <v>397</v>
      </c>
      <c r="F260" s="213">
        <v>573</v>
      </c>
      <c r="G260" s="217">
        <v>217</v>
      </c>
      <c r="H260" s="215">
        <v>991</v>
      </c>
      <c r="I260" s="216">
        <v>883</v>
      </c>
      <c r="J260" s="213">
        <v>66</v>
      </c>
      <c r="K260" s="217">
        <v>223</v>
      </c>
      <c r="L260" s="215">
        <v>171</v>
      </c>
      <c r="M260" s="213">
        <v>609</v>
      </c>
      <c r="N260" s="218">
        <v>770</v>
      </c>
      <c r="O260" s="219">
        <v>1005</v>
      </c>
      <c r="P260" s="213">
        <v>626</v>
      </c>
      <c r="Q260" s="217">
        <v>537</v>
      </c>
      <c r="R260" s="215">
        <v>864</v>
      </c>
      <c r="S260" s="216">
        <v>701</v>
      </c>
      <c r="T260" s="213">
        <v>200</v>
      </c>
      <c r="U260" s="217">
        <v>352</v>
      </c>
      <c r="V260" s="215">
        <v>536</v>
      </c>
      <c r="W260" s="216">
        <v>856</v>
      </c>
      <c r="X260" s="213">
        <v>733</v>
      </c>
      <c r="Y260" s="217">
        <v>459</v>
      </c>
      <c r="Z260" s="215">
        <v>1664</v>
      </c>
      <c r="AA260" s="213">
        <v>1337</v>
      </c>
      <c r="AB260" s="220">
        <f>B260+D260+F260+H260+J260+L260+N260+P260+R260+T260+V260+X260+Z260</f>
        <v>10640</v>
      </c>
      <c r="AC260" s="221">
        <f t="shared" si="304"/>
        <v>7943</v>
      </c>
      <c r="AE260" s="229" t="s">
        <v>26</v>
      </c>
      <c r="AF260" s="230">
        <f t="shared" ref="AF260:BG260" si="307">SUM(AF257:AF259)</f>
        <v>9268</v>
      </c>
      <c r="AG260" s="231">
        <f t="shared" si="307"/>
        <v>3296</v>
      </c>
      <c r="AH260" s="230">
        <f t="shared" si="307"/>
        <v>3388</v>
      </c>
      <c r="AI260" s="231">
        <f t="shared" si="307"/>
        <v>2363</v>
      </c>
      <c r="AJ260" s="230">
        <f t="shared" si="307"/>
        <v>1936</v>
      </c>
      <c r="AK260" s="231">
        <f t="shared" si="307"/>
        <v>1001</v>
      </c>
      <c r="AL260" s="230">
        <f t="shared" si="307"/>
        <v>3980</v>
      </c>
      <c r="AM260" s="231">
        <f t="shared" si="307"/>
        <v>5128</v>
      </c>
      <c r="AN260" s="230">
        <f t="shared" si="307"/>
        <v>520</v>
      </c>
      <c r="AO260" s="231">
        <f t="shared" si="307"/>
        <v>1479</v>
      </c>
      <c r="AP260" s="230">
        <f t="shared" si="307"/>
        <v>698</v>
      </c>
      <c r="AQ260" s="231">
        <f t="shared" si="307"/>
        <v>3311</v>
      </c>
      <c r="AR260" s="230">
        <f t="shared" si="307"/>
        <v>3386</v>
      </c>
      <c r="AS260" s="231">
        <f t="shared" si="307"/>
        <v>5493</v>
      </c>
      <c r="AT260" s="230">
        <f t="shared" si="307"/>
        <v>2319</v>
      </c>
      <c r="AU260" s="231">
        <f t="shared" si="307"/>
        <v>2130</v>
      </c>
      <c r="AV260" s="230">
        <f t="shared" si="307"/>
        <v>3830</v>
      </c>
      <c r="AW260" s="231">
        <f t="shared" si="307"/>
        <v>2785</v>
      </c>
      <c r="AX260" s="230">
        <f t="shared" si="307"/>
        <v>655</v>
      </c>
      <c r="AY260" s="231">
        <f t="shared" si="307"/>
        <v>1626</v>
      </c>
      <c r="AZ260" s="230">
        <f t="shared" si="307"/>
        <v>2184</v>
      </c>
      <c r="BA260" s="231">
        <f t="shared" si="307"/>
        <v>4248</v>
      </c>
      <c r="BB260" s="230">
        <f t="shared" si="307"/>
        <v>2619</v>
      </c>
      <c r="BC260" s="231">
        <f t="shared" si="307"/>
        <v>2422</v>
      </c>
      <c r="BD260" s="230">
        <f t="shared" si="307"/>
        <v>7111</v>
      </c>
      <c r="BE260" s="231">
        <f t="shared" si="307"/>
        <v>6274</v>
      </c>
      <c r="BF260" s="232">
        <f t="shared" si="307"/>
        <v>41894</v>
      </c>
      <c r="BG260" s="233">
        <f t="shared" si="307"/>
        <v>41556</v>
      </c>
      <c r="BI260" s="212" t="s">
        <v>25</v>
      </c>
      <c r="BJ260" s="204">
        <f t="shared" ref="BJ260:CK260" si="308">B260/B281</f>
        <v>6.3469241039334504E-2</v>
      </c>
      <c r="BK260" s="205">
        <f t="shared" si="308"/>
        <v>1.2944869669500194E-2</v>
      </c>
      <c r="BL260" s="206">
        <f t="shared" si="308"/>
        <v>6.0317067129056233E-2</v>
      </c>
      <c r="BM260" s="207">
        <f t="shared" si="308"/>
        <v>2.8577598617909587E-2</v>
      </c>
      <c r="BN260" s="204">
        <f t="shared" si="308"/>
        <v>6.1178731582319026E-2</v>
      </c>
      <c r="BO260" s="205">
        <f t="shared" si="308"/>
        <v>4.0522875816993466E-2</v>
      </c>
      <c r="BP260" s="206">
        <f t="shared" si="308"/>
        <v>3.8942156554542598E-2</v>
      </c>
      <c r="BQ260" s="207">
        <f t="shared" si="308"/>
        <v>2.4834064574192821E-2</v>
      </c>
      <c r="BR260" s="204">
        <f t="shared" si="308"/>
        <v>1.864406779661017E-2</v>
      </c>
      <c r="BS260" s="205">
        <f t="shared" si="308"/>
        <v>4.6409989594172738E-2</v>
      </c>
      <c r="BT260" s="206">
        <f t="shared" si="308"/>
        <v>2.6186830015313935E-2</v>
      </c>
      <c r="BU260" s="204">
        <f t="shared" si="308"/>
        <v>4.3216009083167757E-2</v>
      </c>
      <c r="BV260" s="208">
        <f t="shared" si="308"/>
        <v>3.7189084762134748E-2</v>
      </c>
      <c r="BW260" s="209">
        <f t="shared" si="308"/>
        <v>3.8519029550419685E-2</v>
      </c>
      <c r="BX260" s="204">
        <f t="shared" si="308"/>
        <v>5.295212316020978E-2</v>
      </c>
      <c r="BY260" s="205">
        <f t="shared" si="308"/>
        <v>4.5259165613147911E-2</v>
      </c>
      <c r="BZ260" s="206">
        <f t="shared" si="308"/>
        <v>4.6006389776357827E-2</v>
      </c>
      <c r="CA260" s="207">
        <f t="shared" si="308"/>
        <v>4.0429090489647615E-2</v>
      </c>
      <c r="CB260" s="204">
        <f t="shared" si="308"/>
        <v>4.0257648953301126E-2</v>
      </c>
      <c r="CC260" s="205">
        <f t="shared" si="308"/>
        <v>6.8455853753403351E-2</v>
      </c>
      <c r="CD260" s="206">
        <f t="shared" si="308"/>
        <v>3.0388932985599273E-2</v>
      </c>
      <c r="CE260" s="207">
        <f t="shared" si="308"/>
        <v>4.4201177321078179E-2</v>
      </c>
      <c r="CF260" s="204">
        <f t="shared" si="308"/>
        <v>4.4853751070860357E-2</v>
      </c>
      <c r="CG260" s="205">
        <f t="shared" si="308"/>
        <v>5.0522839845899836E-2</v>
      </c>
      <c r="CH260" s="206">
        <f t="shared" si="308"/>
        <v>4.11585742907319E-2</v>
      </c>
      <c r="CI260" s="204">
        <f t="shared" si="308"/>
        <v>3.4071506842333274E-2</v>
      </c>
      <c r="CJ260" s="210">
        <f t="shared" si="308"/>
        <v>4.612770089827628E-2</v>
      </c>
      <c r="CK260" s="211">
        <f t="shared" si="308"/>
        <v>3.4507776522721349E-2</v>
      </c>
    </row>
    <row r="261" spans="1:89" ht="13.5" thickTop="1" x14ac:dyDescent="0.2">
      <c r="A261" s="202" t="s">
        <v>20</v>
      </c>
      <c r="B261" s="222">
        <v>2992</v>
      </c>
      <c r="C261" s="223">
        <v>789</v>
      </c>
      <c r="D261" s="224">
        <v>1006</v>
      </c>
      <c r="E261" s="225">
        <v>687</v>
      </c>
      <c r="F261" s="222">
        <v>664</v>
      </c>
      <c r="G261" s="226">
        <v>338</v>
      </c>
      <c r="H261" s="224">
        <v>1225</v>
      </c>
      <c r="I261" s="225">
        <v>1688</v>
      </c>
      <c r="J261" s="222">
        <v>171</v>
      </c>
      <c r="K261" s="226">
        <v>446</v>
      </c>
      <c r="L261" s="224">
        <v>259</v>
      </c>
      <c r="M261" s="222">
        <v>982</v>
      </c>
      <c r="N261" s="227">
        <v>1154</v>
      </c>
      <c r="O261" s="228">
        <v>1615</v>
      </c>
      <c r="P261" s="222">
        <v>825</v>
      </c>
      <c r="Q261" s="226">
        <v>673</v>
      </c>
      <c r="R261" s="224">
        <v>1214</v>
      </c>
      <c r="S261" s="225">
        <v>965</v>
      </c>
      <c r="T261" s="222">
        <v>220</v>
      </c>
      <c r="U261" s="226">
        <v>614</v>
      </c>
      <c r="V261" s="224">
        <v>799</v>
      </c>
      <c r="W261" s="225">
        <v>1298</v>
      </c>
      <c r="X261" s="222">
        <v>917</v>
      </c>
      <c r="Y261" s="226">
        <v>910</v>
      </c>
      <c r="Z261" s="224">
        <v>2345</v>
      </c>
      <c r="AA261" s="222">
        <v>2130</v>
      </c>
      <c r="AB261" s="220">
        <f t="shared" ref="AB261:AB277" si="309">B261+D261+F261+H261+J261+L261+N261+P261+R261+T261+V261+X261+Z261</f>
        <v>13791</v>
      </c>
      <c r="AC261" s="221">
        <f t="shared" si="304"/>
        <v>13135</v>
      </c>
      <c r="BI261" s="202" t="s">
        <v>20</v>
      </c>
      <c r="BJ261" s="204">
        <f t="shared" ref="BJ261:CK261" si="310">B261/B281</f>
        <v>7.6820375885796446E-2</v>
      </c>
      <c r="BK261" s="205">
        <f t="shared" si="310"/>
        <v>2.7829706183203413E-2</v>
      </c>
      <c r="BL261" s="206">
        <f t="shared" si="310"/>
        <v>6.229873668565767E-2</v>
      </c>
      <c r="BM261" s="207">
        <f t="shared" si="310"/>
        <v>4.9452922545349845E-2</v>
      </c>
      <c r="BN261" s="204">
        <f t="shared" si="310"/>
        <v>7.0894725603245778E-2</v>
      </c>
      <c r="BO261" s="205">
        <f t="shared" si="310"/>
        <v>6.3118580765639587E-2</v>
      </c>
      <c r="BP261" s="206">
        <f t="shared" si="310"/>
        <v>4.8137378182961335E-2</v>
      </c>
      <c r="BQ261" s="207">
        <f t="shared" si="310"/>
        <v>4.7474406569917874E-2</v>
      </c>
      <c r="BR261" s="204">
        <f t="shared" si="310"/>
        <v>4.8305084745762714E-2</v>
      </c>
      <c r="BS261" s="205">
        <f t="shared" si="310"/>
        <v>9.2819979188345475E-2</v>
      </c>
      <c r="BT261" s="206">
        <f t="shared" si="310"/>
        <v>3.9663093415007657E-2</v>
      </c>
      <c r="BU261" s="204">
        <f t="shared" si="310"/>
        <v>6.9684927618506948E-2</v>
      </c>
      <c r="BV261" s="208">
        <f t="shared" si="310"/>
        <v>5.5735329630524029E-2</v>
      </c>
      <c r="BW261" s="209">
        <f t="shared" si="310"/>
        <v>6.1898739028783872E-2</v>
      </c>
      <c r="BX261" s="204">
        <f t="shared" si="310"/>
        <v>6.9785146337337164E-2</v>
      </c>
      <c r="BY261" s="205">
        <f t="shared" si="310"/>
        <v>5.6721449641803624E-2</v>
      </c>
      <c r="BZ261" s="206">
        <f t="shared" si="310"/>
        <v>6.464323748668796E-2</v>
      </c>
      <c r="CA261" s="207">
        <f t="shared" si="310"/>
        <v>5.5654882057788797E-2</v>
      </c>
      <c r="CB261" s="204">
        <f t="shared" si="310"/>
        <v>4.4283413848631242E-2</v>
      </c>
      <c r="CC261" s="205">
        <f t="shared" si="310"/>
        <v>0.11940879035394789</v>
      </c>
      <c r="CD261" s="206">
        <f t="shared" si="310"/>
        <v>4.5299920625921308E-2</v>
      </c>
      <c r="CE261" s="207">
        <f t="shared" si="310"/>
        <v>6.7024682433130228E-2</v>
      </c>
      <c r="CF261" s="204">
        <f t="shared" si="310"/>
        <v>5.6113082853995841E-2</v>
      </c>
      <c r="CG261" s="205">
        <f t="shared" si="310"/>
        <v>0.10016510731975785</v>
      </c>
      <c r="CH261" s="206">
        <f t="shared" si="310"/>
        <v>5.8002918696974944E-2</v>
      </c>
      <c r="CI261" s="204">
        <f t="shared" si="310"/>
        <v>5.4279962284345458E-2</v>
      </c>
      <c r="CJ261" s="210">
        <f t="shared" si="310"/>
        <v>5.9788263448132345E-2</v>
      </c>
      <c r="CK261" s="211">
        <f t="shared" si="310"/>
        <v>5.7064036840733343E-2</v>
      </c>
    </row>
    <row r="262" spans="1:89" ht="13.5" thickBot="1" x14ac:dyDescent="0.25">
      <c r="A262" s="212" t="s">
        <v>22</v>
      </c>
      <c r="B262" s="213">
        <v>2960</v>
      </c>
      <c r="C262" s="214">
        <v>1210</v>
      </c>
      <c r="D262" s="215">
        <v>1219</v>
      </c>
      <c r="E262" s="216">
        <v>934</v>
      </c>
      <c r="F262" s="213">
        <v>679</v>
      </c>
      <c r="G262" s="217">
        <v>321</v>
      </c>
      <c r="H262" s="215">
        <v>1345</v>
      </c>
      <c r="I262" s="216">
        <v>1519</v>
      </c>
      <c r="J262" s="213">
        <v>161</v>
      </c>
      <c r="K262" s="217">
        <v>480</v>
      </c>
      <c r="L262" s="215">
        <v>205</v>
      </c>
      <c r="M262" s="213">
        <v>1133</v>
      </c>
      <c r="N262" s="218">
        <v>1181</v>
      </c>
      <c r="O262" s="219">
        <v>1771</v>
      </c>
      <c r="P262" s="213">
        <v>759</v>
      </c>
      <c r="Q262" s="217">
        <v>763</v>
      </c>
      <c r="R262" s="215">
        <v>1329</v>
      </c>
      <c r="S262" s="216">
        <v>888</v>
      </c>
      <c r="T262" s="213">
        <v>219</v>
      </c>
      <c r="U262" s="217">
        <v>564</v>
      </c>
      <c r="V262" s="215">
        <v>732</v>
      </c>
      <c r="W262" s="216">
        <v>1325</v>
      </c>
      <c r="X262" s="213">
        <v>870</v>
      </c>
      <c r="Y262" s="217">
        <v>869</v>
      </c>
      <c r="Z262" s="215">
        <v>2543</v>
      </c>
      <c r="AA262" s="213">
        <v>2022</v>
      </c>
      <c r="AB262" s="220">
        <f t="shared" si="309"/>
        <v>14202</v>
      </c>
      <c r="AC262" s="221">
        <f t="shared" si="304"/>
        <v>13799</v>
      </c>
      <c r="AE262" s="175" t="s">
        <v>27</v>
      </c>
      <c r="BI262" s="212" t="s">
        <v>22</v>
      </c>
      <c r="BJ262" s="204">
        <f t="shared" ref="BJ262:CK262" si="311">B262/B281</f>
        <v>7.599876758755264E-2</v>
      </c>
      <c r="BK262" s="205">
        <f t="shared" si="311"/>
        <v>4.2679270572466579E-2</v>
      </c>
      <c r="BL262" s="206">
        <f t="shared" si="311"/>
        <v>7.5489224671785982E-2</v>
      </c>
      <c r="BM262" s="207">
        <f t="shared" si="311"/>
        <v>6.7232939821479987E-2</v>
      </c>
      <c r="BN262" s="204">
        <f t="shared" si="311"/>
        <v>7.2496263079222717E-2</v>
      </c>
      <c r="BO262" s="205">
        <f t="shared" si="311"/>
        <v>5.9943977591036417E-2</v>
      </c>
      <c r="BP262" s="206">
        <f t="shared" si="311"/>
        <v>5.2852876453945298E-2</v>
      </c>
      <c r="BQ262" s="207">
        <f t="shared" si="311"/>
        <v>4.272134098323771E-2</v>
      </c>
      <c r="BR262" s="204">
        <f t="shared" si="311"/>
        <v>4.5480225988700565E-2</v>
      </c>
      <c r="BS262" s="205">
        <f t="shared" si="311"/>
        <v>9.9895941727367321E-2</v>
      </c>
      <c r="BT262" s="206">
        <f t="shared" si="311"/>
        <v>3.139356814701378E-2</v>
      </c>
      <c r="BU262" s="204">
        <f t="shared" si="311"/>
        <v>8.0400227079193864E-2</v>
      </c>
      <c r="BV262" s="208">
        <f t="shared" si="311"/>
        <v>5.7039362472832651E-2</v>
      </c>
      <c r="BW262" s="209">
        <f t="shared" si="311"/>
        <v>6.7877812272431101E-2</v>
      </c>
      <c r="BX262" s="204">
        <f t="shared" si="311"/>
        <v>6.4202334630350189E-2</v>
      </c>
      <c r="BY262" s="205">
        <f t="shared" si="311"/>
        <v>6.4306784660766961E-2</v>
      </c>
      <c r="BZ262" s="206">
        <f t="shared" si="311"/>
        <v>7.0766773162939292E-2</v>
      </c>
      <c r="CA262" s="207">
        <f t="shared" si="311"/>
        <v>5.1214026183747624E-2</v>
      </c>
      <c r="CB262" s="204">
        <f t="shared" si="311"/>
        <v>4.4082125603864736E-2</v>
      </c>
      <c r="CC262" s="205">
        <f t="shared" si="311"/>
        <v>0.10968494749124855</v>
      </c>
      <c r="CD262" s="206">
        <f t="shared" si="311"/>
        <v>4.1501304002721395E-2</v>
      </c>
      <c r="CE262" s="207">
        <f t="shared" si="311"/>
        <v>6.8418878446762366E-2</v>
      </c>
      <c r="CF262" s="204">
        <f t="shared" si="311"/>
        <v>5.323705788765145E-2</v>
      </c>
      <c r="CG262" s="205">
        <f t="shared" si="311"/>
        <v>9.5652173913043481E-2</v>
      </c>
      <c r="CH262" s="206">
        <f t="shared" si="311"/>
        <v>6.2900393282050007E-2</v>
      </c>
      <c r="CI262" s="204">
        <f t="shared" si="311"/>
        <v>5.1527738844575829E-2</v>
      </c>
      <c r="CJ262" s="210">
        <f t="shared" si="311"/>
        <v>6.1570075954635317E-2</v>
      </c>
      <c r="CK262" s="211">
        <f t="shared" si="311"/>
        <v>5.9948735772004519E-2</v>
      </c>
    </row>
    <row r="263" spans="1:89" ht="14.25" thickTop="1" thickBot="1" x14ac:dyDescent="0.25">
      <c r="A263" s="202" t="s">
        <v>24</v>
      </c>
      <c r="B263" s="222">
        <v>3316</v>
      </c>
      <c r="C263" s="223">
        <v>1297</v>
      </c>
      <c r="D263" s="224">
        <v>1163</v>
      </c>
      <c r="E263" s="225">
        <v>742</v>
      </c>
      <c r="F263" s="222">
        <v>593</v>
      </c>
      <c r="G263" s="226">
        <v>342</v>
      </c>
      <c r="H263" s="224">
        <v>1410</v>
      </c>
      <c r="I263" s="225">
        <v>1921</v>
      </c>
      <c r="J263" s="222">
        <v>188</v>
      </c>
      <c r="K263" s="226">
        <v>553</v>
      </c>
      <c r="L263" s="224">
        <v>234</v>
      </c>
      <c r="M263" s="222">
        <v>1196</v>
      </c>
      <c r="N263" s="227">
        <v>1051</v>
      </c>
      <c r="O263" s="228">
        <v>2107</v>
      </c>
      <c r="P263" s="222">
        <v>735</v>
      </c>
      <c r="Q263" s="226">
        <v>694</v>
      </c>
      <c r="R263" s="224">
        <v>1287</v>
      </c>
      <c r="S263" s="225">
        <v>932</v>
      </c>
      <c r="T263" s="222">
        <v>216</v>
      </c>
      <c r="U263" s="226">
        <v>448</v>
      </c>
      <c r="V263" s="224">
        <v>653</v>
      </c>
      <c r="W263" s="225">
        <v>1625</v>
      </c>
      <c r="X263" s="222">
        <v>832</v>
      </c>
      <c r="Y263" s="226">
        <v>643</v>
      </c>
      <c r="Z263" s="224">
        <v>2223</v>
      </c>
      <c r="AA263" s="222">
        <v>2122</v>
      </c>
      <c r="AB263" s="220">
        <f t="shared" si="309"/>
        <v>13901</v>
      </c>
      <c r="AC263" s="221">
        <f t="shared" si="304"/>
        <v>14622</v>
      </c>
      <c r="AE263" s="176" t="s">
        <v>2</v>
      </c>
      <c r="AF263" s="177" t="s">
        <v>3</v>
      </c>
      <c r="AG263" s="178"/>
      <c r="AH263" s="177" t="s">
        <v>4</v>
      </c>
      <c r="AI263" s="178"/>
      <c r="AJ263" s="177" t="s">
        <v>5</v>
      </c>
      <c r="AK263" s="178"/>
      <c r="AL263" s="177" t="s">
        <v>6</v>
      </c>
      <c r="AM263" s="178"/>
      <c r="AN263" s="177" t="s">
        <v>7</v>
      </c>
      <c r="AO263" s="178"/>
      <c r="AP263" s="177" t="s">
        <v>8</v>
      </c>
      <c r="AQ263" s="178"/>
      <c r="AR263" s="177" t="s">
        <v>9</v>
      </c>
      <c r="AS263" s="178"/>
      <c r="AT263" s="177" t="s">
        <v>10</v>
      </c>
      <c r="AU263" s="178"/>
      <c r="AV263" s="177" t="s">
        <v>11</v>
      </c>
      <c r="AW263" s="178"/>
      <c r="AX263" s="177" t="s">
        <v>12</v>
      </c>
      <c r="AY263" s="178"/>
      <c r="AZ263" s="177" t="s">
        <v>13</v>
      </c>
      <c r="BA263" s="178"/>
      <c r="BB263" s="177" t="s">
        <v>14</v>
      </c>
      <c r="BC263" s="178"/>
      <c r="BD263" s="177" t="s">
        <v>15</v>
      </c>
      <c r="BE263" s="178"/>
      <c r="BF263" s="179" t="s">
        <v>16</v>
      </c>
      <c r="BG263" s="180"/>
      <c r="BI263" s="202" t="s">
        <v>24</v>
      </c>
      <c r="BJ263" s="204">
        <f t="shared" ref="BJ263:CK263" si="312">B263/B281</f>
        <v>8.5139159905515044E-2</v>
      </c>
      <c r="BK263" s="205">
        <f t="shared" si="312"/>
        <v>4.5747945398751363E-2</v>
      </c>
      <c r="BL263" s="206">
        <f t="shared" si="312"/>
        <v>7.202130294773347E-2</v>
      </c>
      <c r="BM263" s="207">
        <f t="shared" si="312"/>
        <v>5.3412035704002304E-2</v>
      </c>
      <c r="BN263" s="204">
        <f t="shared" si="312"/>
        <v>6.3314114883621611E-2</v>
      </c>
      <c r="BO263" s="205">
        <f t="shared" si="312"/>
        <v>6.386554621848739E-2</v>
      </c>
      <c r="BP263" s="206">
        <f t="shared" si="312"/>
        <v>5.5407104684061619E-2</v>
      </c>
      <c r="BQ263" s="207">
        <f t="shared" si="312"/>
        <v>5.4027449656879292E-2</v>
      </c>
      <c r="BR263" s="204">
        <f t="shared" si="312"/>
        <v>5.3107344632768359E-2</v>
      </c>
      <c r="BS263" s="205">
        <f t="shared" si="312"/>
        <v>0.11508844953173777</v>
      </c>
      <c r="BT263" s="206">
        <f t="shared" si="312"/>
        <v>3.5834609494640124E-2</v>
      </c>
      <c r="BU263" s="204">
        <f t="shared" si="312"/>
        <v>8.4870848708487087E-2</v>
      </c>
      <c r="BV263" s="208">
        <f t="shared" si="312"/>
        <v>5.0760685824680032E-2</v>
      </c>
      <c r="BW263" s="209">
        <f t="shared" si="312"/>
        <v>8.0755816181825146E-2</v>
      </c>
      <c r="BX263" s="204">
        <f t="shared" si="312"/>
        <v>6.2172221282354931E-2</v>
      </c>
      <c r="BY263" s="205">
        <f t="shared" si="312"/>
        <v>5.8491361146228403E-2</v>
      </c>
      <c r="BZ263" s="206">
        <f t="shared" si="312"/>
        <v>6.8530351437699685E-2</v>
      </c>
      <c r="CA263" s="207">
        <f t="shared" si="312"/>
        <v>5.3751658111771149E-2</v>
      </c>
      <c r="CB263" s="204">
        <f t="shared" si="312"/>
        <v>4.3478260869565216E-2</v>
      </c>
      <c r="CC263" s="205">
        <f t="shared" si="312"/>
        <v>8.7125632049786073E-2</v>
      </c>
      <c r="CD263" s="206">
        <f t="shared" si="312"/>
        <v>3.7022338133575236E-2</v>
      </c>
      <c r="CE263" s="207">
        <f t="shared" si="312"/>
        <v>8.3909945264897243E-2</v>
      </c>
      <c r="CF263" s="204">
        <f t="shared" si="312"/>
        <v>5.0911761106351733E-2</v>
      </c>
      <c r="CG263" s="205">
        <f t="shared" si="312"/>
        <v>7.0776004402861858E-2</v>
      </c>
      <c r="CH263" s="206">
        <f t="shared" si="312"/>
        <v>5.4985282841524645E-2</v>
      </c>
      <c r="CI263" s="204">
        <f t="shared" si="312"/>
        <v>5.4076093881399556E-2</v>
      </c>
      <c r="CJ263" s="210">
        <f t="shared" si="312"/>
        <v>6.0265147573960391E-2</v>
      </c>
      <c r="CK263" s="211">
        <f t="shared" si="312"/>
        <v>6.3524198453384306E-2</v>
      </c>
    </row>
    <row r="264" spans="1:89" ht="15" thickTop="1" thickBot="1" x14ac:dyDescent="0.3">
      <c r="A264" s="212" t="s">
        <v>28</v>
      </c>
      <c r="B264" s="213">
        <v>2458</v>
      </c>
      <c r="C264" s="214">
        <v>1259</v>
      </c>
      <c r="D264" s="215">
        <v>1001</v>
      </c>
      <c r="E264" s="216">
        <v>696</v>
      </c>
      <c r="F264" s="213">
        <v>562</v>
      </c>
      <c r="G264" s="217">
        <v>279</v>
      </c>
      <c r="H264" s="215">
        <v>1350</v>
      </c>
      <c r="I264" s="216">
        <v>1531</v>
      </c>
      <c r="J264" s="213">
        <v>170</v>
      </c>
      <c r="K264" s="217">
        <v>410</v>
      </c>
      <c r="L264" s="215">
        <v>192</v>
      </c>
      <c r="M264" s="213">
        <v>1011</v>
      </c>
      <c r="N264" s="218">
        <v>1066</v>
      </c>
      <c r="O264" s="219">
        <v>1836</v>
      </c>
      <c r="P264" s="213">
        <v>733</v>
      </c>
      <c r="Q264" s="217">
        <v>673</v>
      </c>
      <c r="R264" s="215">
        <v>1208</v>
      </c>
      <c r="S264" s="216">
        <v>829</v>
      </c>
      <c r="T264" s="213">
        <v>234</v>
      </c>
      <c r="U264" s="217">
        <v>281</v>
      </c>
      <c r="V264" s="215">
        <v>701</v>
      </c>
      <c r="W264" s="216">
        <v>1383</v>
      </c>
      <c r="X264" s="213">
        <v>805</v>
      </c>
      <c r="Y264" s="217">
        <v>625</v>
      </c>
      <c r="Z264" s="215">
        <v>2224</v>
      </c>
      <c r="AA264" s="213">
        <v>2107</v>
      </c>
      <c r="AB264" s="220">
        <f t="shared" si="309"/>
        <v>12704</v>
      </c>
      <c r="AC264" s="221">
        <f t="shared" si="304"/>
        <v>12920</v>
      </c>
      <c r="AE264" s="182"/>
      <c r="AF264" s="183" t="s">
        <v>17</v>
      </c>
      <c r="AG264" s="184" t="s">
        <v>18</v>
      </c>
      <c r="AH264" s="185" t="s">
        <v>17</v>
      </c>
      <c r="AI264" s="186" t="s">
        <v>18</v>
      </c>
      <c r="AJ264" s="183" t="s">
        <v>17</v>
      </c>
      <c r="AK264" s="184" t="s">
        <v>18</v>
      </c>
      <c r="AL264" s="185" t="s">
        <v>17</v>
      </c>
      <c r="AM264" s="186" t="s">
        <v>18</v>
      </c>
      <c r="AN264" s="183" t="s">
        <v>17</v>
      </c>
      <c r="AO264" s="184" t="s">
        <v>18</v>
      </c>
      <c r="AP264" s="185" t="s">
        <v>17</v>
      </c>
      <c r="AQ264" s="183" t="s">
        <v>18</v>
      </c>
      <c r="AR264" s="187" t="s">
        <v>17</v>
      </c>
      <c r="AS264" s="188" t="s">
        <v>18</v>
      </c>
      <c r="AT264" s="183" t="s">
        <v>17</v>
      </c>
      <c r="AU264" s="184" t="s">
        <v>18</v>
      </c>
      <c r="AV264" s="185" t="s">
        <v>17</v>
      </c>
      <c r="AW264" s="186" t="s">
        <v>18</v>
      </c>
      <c r="AX264" s="183" t="s">
        <v>17</v>
      </c>
      <c r="AY264" s="184" t="s">
        <v>18</v>
      </c>
      <c r="AZ264" s="185" t="s">
        <v>17</v>
      </c>
      <c r="BA264" s="186" t="s">
        <v>18</v>
      </c>
      <c r="BB264" s="183" t="s">
        <v>17</v>
      </c>
      <c r="BC264" s="184" t="s">
        <v>18</v>
      </c>
      <c r="BD264" s="185" t="s">
        <v>17</v>
      </c>
      <c r="BE264" s="183" t="s">
        <v>18</v>
      </c>
      <c r="BF264" s="189" t="s">
        <v>17</v>
      </c>
      <c r="BG264" s="190" t="s">
        <v>18</v>
      </c>
      <c r="BI264" s="212" t="s">
        <v>28</v>
      </c>
      <c r="BJ264" s="204">
        <f t="shared" ref="BJ264:CK264" si="313">B264/B281</f>
        <v>6.3109787408852827E-2</v>
      </c>
      <c r="BK264" s="205">
        <f t="shared" si="313"/>
        <v>4.4407604670029278E-2</v>
      </c>
      <c r="BL264" s="206">
        <f t="shared" si="313"/>
        <v>6.1989100817438691E-2</v>
      </c>
      <c r="BM264" s="207">
        <f t="shared" si="313"/>
        <v>5.0100777425856606E-2</v>
      </c>
      <c r="BN264" s="204">
        <f t="shared" si="313"/>
        <v>6.0004270766602606E-2</v>
      </c>
      <c r="BO264" s="205">
        <f t="shared" si="313"/>
        <v>5.2100840336134456E-2</v>
      </c>
      <c r="BP264" s="206">
        <f t="shared" si="313"/>
        <v>5.3049355548569634E-2</v>
      </c>
      <c r="BQ264" s="207">
        <f t="shared" si="313"/>
        <v>4.3058836764540441E-2</v>
      </c>
      <c r="BR264" s="204">
        <f t="shared" si="313"/>
        <v>4.8022598870056499E-2</v>
      </c>
      <c r="BS264" s="205">
        <f t="shared" si="313"/>
        <v>8.5327783558792919E-2</v>
      </c>
      <c r="BT264" s="206">
        <f t="shared" si="313"/>
        <v>2.9402756508422664E-2</v>
      </c>
      <c r="BU264" s="204">
        <f t="shared" si="313"/>
        <v>7.1742832812943511E-2</v>
      </c>
      <c r="BV264" s="208">
        <f t="shared" si="313"/>
        <v>5.1485148514851482E-2</v>
      </c>
      <c r="BW264" s="209">
        <f t="shared" si="313"/>
        <v>7.0369092790617455E-2</v>
      </c>
      <c r="BX264" s="204">
        <f t="shared" si="313"/>
        <v>6.2003045170021996E-2</v>
      </c>
      <c r="BY264" s="205">
        <f t="shared" si="313"/>
        <v>5.6721449641803624E-2</v>
      </c>
      <c r="BZ264" s="206">
        <f t="shared" si="313"/>
        <v>6.4323748668796588E-2</v>
      </c>
      <c r="CA264" s="207">
        <f t="shared" si="313"/>
        <v>4.7811292462079706E-2</v>
      </c>
      <c r="CB264" s="204">
        <f t="shared" si="313"/>
        <v>4.710144927536232E-2</v>
      </c>
      <c r="CC264" s="205">
        <f t="shared" si="313"/>
        <v>5.4647996888370284E-2</v>
      </c>
      <c r="CD264" s="206">
        <f t="shared" si="313"/>
        <v>3.9743735117360242E-2</v>
      </c>
      <c r="CE264" s="207">
        <f t="shared" si="313"/>
        <v>7.1413818031601781E-2</v>
      </c>
      <c r="CF264" s="204">
        <f t="shared" si="313"/>
        <v>4.9259576551217724E-2</v>
      </c>
      <c r="CG264" s="205">
        <f t="shared" si="313"/>
        <v>6.8794716565767744E-2</v>
      </c>
      <c r="CH264" s="206">
        <f t="shared" si="313"/>
        <v>5.5010017561651289E-2</v>
      </c>
      <c r="CI264" s="204">
        <f t="shared" si="313"/>
        <v>5.3693840625875996E-2</v>
      </c>
      <c r="CJ264" s="210">
        <f t="shared" si="313"/>
        <v>5.507578122290431E-2</v>
      </c>
      <c r="CK264" s="211">
        <f t="shared" si="313"/>
        <v>5.6129985228951254E-2</v>
      </c>
    </row>
    <row r="265" spans="1:89" ht="13.5" thickTop="1" x14ac:dyDescent="0.2">
      <c r="A265" s="202" t="s">
        <v>29</v>
      </c>
      <c r="B265" s="235">
        <v>2841</v>
      </c>
      <c r="C265" s="223">
        <v>1670</v>
      </c>
      <c r="D265" s="224">
        <v>1092</v>
      </c>
      <c r="E265" s="225">
        <v>608</v>
      </c>
      <c r="F265" s="222">
        <v>588</v>
      </c>
      <c r="G265" s="226">
        <v>259</v>
      </c>
      <c r="H265" s="224">
        <v>1648</v>
      </c>
      <c r="I265" s="225">
        <v>1776</v>
      </c>
      <c r="J265" s="222">
        <v>187</v>
      </c>
      <c r="K265" s="226">
        <v>378</v>
      </c>
      <c r="L265" s="224">
        <v>246</v>
      </c>
      <c r="M265" s="222">
        <v>1128</v>
      </c>
      <c r="N265" s="227">
        <v>1147</v>
      </c>
      <c r="O265" s="236">
        <v>1548</v>
      </c>
      <c r="P265" s="222">
        <v>739</v>
      </c>
      <c r="Q265" s="226">
        <v>646</v>
      </c>
      <c r="R265" s="224">
        <v>1317</v>
      </c>
      <c r="S265" s="225">
        <v>939</v>
      </c>
      <c r="T265" s="222">
        <v>231</v>
      </c>
      <c r="U265" s="226">
        <v>265</v>
      </c>
      <c r="V265" s="224">
        <v>780</v>
      </c>
      <c r="W265" s="237">
        <v>1577</v>
      </c>
      <c r="X265" s="222">
        <v>736</v>
      </c>
      <c r="Y265" s="226">
        <v>479</v>
      </c>
      <c r="Z265" s="224">
        <v>2338</v>
      </c>
      <c r="AA265" s="222">
        <v>2005</v>
      </c>
      <c r="AB265" s="220">
        <f t="shared" si="309"/>
        <v>13890</v>
      </c>
      <c r="AC265" s="221">
        <f t="shared" si="304"/>
        <v>13278</v>
      </c>
      <c r="AE265" s="202" t="str">
        <f>$AE$17</f>
        <v>17:00 - 17:59</v>
      </c>
      <c r="AF265" s="193">
        <f t="shared" ref="AF265:AO267" si="314">SUMIF($A$9:$A$32,$AE265,B$257:B$280)</f>
        <v>2162</v>
      </c>
      <c r="AG265" s="194">
        <f t="shared" si="314"/>
        <v>2859</v>
      </c>
      <c r="AH265" s="195">
        <f t="shared" si="314"/>
        <v>1133</v>
      </c>
      <c r="AI265" s="196">
        <f t="shared" si="314"/>
        <v>1434</v>
      </c>
      <c r="AJ265" s="193">
        <f t="shared" si="314"/>
        <v>668</v>
      </c>
      <c r="AK265" s="197">
        <f t="shared" si="314"/>
        <v>484</v>
      </c>
      <c r="AL265" s="195">
        <f t="shared" si="314"/>
        <v>1979</v>
      </c>
      <c r="AM265" s="196">
        <f t="shared" si="314"/>
        <v>3308</v>
      </c>
      <c r="AN265" s="193">
        <f t="shared" si="314"/>
        <v>372</v>
      </c>
      <c r="AO265" s="197">
        <f t="shared" si="314"/>
        <v>243</v>
      </c>
      <c r="AP265" s="195">
        <f t="shared" ref="AP265:AY267" si="315">SUMIF($A$9:$A$32,$AE265,L$257:L$280)</f>
        <v>751</v>
      </c>
      <c r="AQ265" s="193">
        <f t="shared" si="315"/>
        <v>819</v>
      </c>
      <c r="AR265" s="198">
        <f t="shared" si="315"/>
        <v>1747</v>
      </c>
      <c r="AS265" s="199">
        <f t="shared" si="315"/>
        <v>1855</v>
      </c>
      <c r="AT265" s="193">
        <f t="shared" si="315"/>
        <v>816</v>
      </c>
      <c r="AU265" s="197">
        <f t="shared" si="315"/>
        <v>829</v>
      </c>
      <c r="AV265" s="195">
        <f t="shared" si="315"/>
        <v>1425</v>
      </c>
      <c r="AW265" s="196">
        <f t="shared" si="315"/>
        <v>1392</v>
      </c>
      <c r="AX265" s="193">
        <f t="shared" si="315"/>
        <v>490</v>
      </c>
      <c r="AY265" s="197">
        <f t="shared" si="315"/>
        <v>254</v>
      </c>
      <c r="AZ265" s="195">
        <f t="shared" ref="AZ265:BE267" si="316">SUMIF($A$9:$A$32,$AE265,V$257:V$280)</f>
        <v>1485</v>
      </c>
      <c r="BA265" s="196">
        <f t="shared" si="316"/>
        <v>1161</v>
      </c>
      <c r="BB265" s="193">
        <f t="shared" si="316"/>
        <v>1519</v>
      </c>
      <c r="BC265" s="197">
        <f t="shared" si="316"/>
        <v>528</v>
      </c>
      <c r="BD265" s="195">
        <f t="shared" si="316"/>
        <v>3331</v>
      </c>
      <c r="BE265" s="193">
        <f t="shared" si="316"/>
        <v>3328</v>
      </c>
      <c r="BF265" s="200">
        <f>AF265+AH265+AJ265+AL265+AN265+AP265+AR265+AT265+AV265+AX265+AZ265+BB265+BD265</f>
        <v>17878</v>
      </c>
      <c r="BG265" s="201">
        <f>AG265+AI265+AK265+AM265+AO265+AQ265+AS265+AU265+AW265+AY265+BA265+BC265+BE265</f>
        <v>18494</v>
      </c>
      <c r="BI265" s="202" t="s">
        <v>29</v>
      </c>
      <c r="BJ265" s="204">
        <f t="shared" ref="BJ265:CK265" si="317">B265/B281</f>
        <v>7.294341172845846E-2</v>
      </c>
      <c r="BK265" s="205">
        <f t="shared" si="317"/>
        <v>5.8904447814891889E-2</v>
      </c>
      <c r="BL265" s="206">
        <f t="shared" si="317"/>
        <v>6.7624473619024031E-2</v>
      </c>
      <c r="BM265" s="207">
        <f t="shared" si="317"/>
        <v>4.3766196372012671E-2</v>
      </c>
      <c r="BN265" s="204">
        <f t="shared" si="317"/>
        <v>6.2780269058295965E-2</v>
      </c>
      <c r="BO265" s="205">
        <f t="shared" si="317"/>
        <v>4.8366013071895426E-2</v>
      </c>
      <c r="BP265" s="206">
        <f t="shared" si="317"/>
        <v>6.4759509588179817E-2</v>
      </c>
      <c r="BQ265" s="207">
        <f t="shared" si="317"/>
        <v>4.9949375632804591E-2</v>
      </c>
      <c r="BR265" s="204">
        <f t="shared" si="317"/>
        <v>5.2824858757062144E-2</v>
      </c>
      <c r="BS265" s="205">
        <f t="shared" si="317"/>
        <v>7.8668054110301769E-2</v>
      </c>
      <c r="BT265" s="206">
        <f t="shared" si="317"/>
        <v>3.7672281776416537E-2</v>
      </c>
      <c r="BU265" s="204">
        <f t="shared" si="317"/>
        <v>8.0045415838773767E-2</v>
      </c>
      <c r="BV265" s="208">
        <f t="shared" si="317"/>
        <v>5.5397247041777349E-2</v>
      </c>
      <c r="BW265" s="209">
        <f t="shared" si="317"/>
        <v>5.9330803725422557E-2</v>
      </c>
      <c r="BX265" s="204">
        <f t="shared" si="317"/>
        <v>6.2510573507020814E-2</v>
      </c>
      <c r="BY265" s="205">
        <f t="shared" si="317"/>
        <v>5.4445849136114624E-2</v>
      </c>
      <c r="BZ265" s="206">
        <f t="shared" si="317"/>
        <v>7.0127795527156547E-2</v>
      </c>
      <c r="CA265" s="207">
        <f t="shared" si="317"/>
        <v>5.4155372282138535E-2</v>
      </c>
      <c r="CB265" s="204">
        <f t="shared" si="317"/>
        <v>4.64975845410628E-2</v>
      </c>
      <c r="CC265" s="205">
        <f t="shared" si="317"/>
        <v>5.1536367172306495E-2</v>
      </c>
      <c r="CD265" s="206">
        <f t="shared" si="317"/>
        <v>4.4222700986506408E-2</v>
      </c>
      <c r="CE265" s="207">
        <f t="shared" si="317"/>
        <v>8.1431374573995657E-2</v>
      </c>
      <c r="CF265" s="204">
        <f t="shared" si="317"/>
        <v>4.5037327132541917E-2</v>
      </c>
      <c r="CG265" s="205">
        <f t="shared" si="317"/>
        <v>5.2724270776004403E-2</v>
      </c>
      <c r="CH265" s="206">
        <f t="shared" si="317"/>
        <v>5.7829775656088454E-2</v>
      </c>
      <c r="CI265" s="204">
        <f t="shared" si="317"/>
        <v>5.1094518488315789E-2</v>
      </c>
      <c r="CJ265" s="210">
        <f t="shared" si="317"/>
        <v>6.0217459161377586E-2</v>
      </c>
      <c r="CK265" s="211">
        <f t="shared" si="317"/>
        <v>5.768528977322096E-2</v>
      </c>
    </row>
    <row r="266" spans="1:89" x14ac:dyDescent="0.2">
      <c r="A266" s="212" t="s">
        <v>31</v>
      </c>
      <c r="B266" s="238">
        <v>2959</v>
      </c>
      <c r="C266" s="214">
        <v>1583</v>
      </c>
      <c r="D266" s="215">
        <v>1197</v>
      </c>
      <c r="E266" s="216">
        <v>761</v>
      </c>
      <c r="F266" s="213">
        <v>633</v>
      </c>
      <c r="G266" s="217">
        <v>229</v>
      </c>
      <c r="H266" s="215">
        <v>1781</v>
      </c>
      <c r="I266" s="216">
        <v>2292</v>
      </c>
      <c r="J266" s="213">
        <v>292</v>
      </c>
      <c r="K266" s="214">
        <v>342</v>
      </c>
      <c r="L266" s="215">
        <v>436</v>
      </c>
      <c r="M266" s="213">
        <v>1194</v>
      </c>
      <c r="N266" s="218">
        <v>1389</v>
      </c>
      <c r="O266" s="239">
        <v>2010</v>
      </c>
      <c r="P266" s="213">
        <v>863</v>
      </c>
      <c r="Q266" s="214">
        <v>721</v>
      </c>
      <c r="R266" s="215">
        <v>1326</v>
      </c>
      <c r="S266" s="216">
        <v>972</v>
      </c>
      <c r="T266" s="224">
        <v>328</v>
      </c>
      <c r="U266" s="213">
        <v>328</v>
      </c>
      <c r="V266" s="215">
        <v>993</v>
      </c>
      <c r="W266" s="240">
        <v>1679</v>
      </c>
      <c r="X266" s="213">
        <v>1057</v>
      </c>
      <c r="Y266" s="217">
        <v>508</v>
      </c>
      <c r="Z266" s="215">
        <v>2840</v>
      </c>
      <c r="AA266" s="213">
        <v>2626</v>
      </c>
      <c r="AB266" s="220">
        <f t="shared" si="309"/>
        <v>16094</v>
      </c>
      <c r="AC266" s="221">
        <f t="shared" si="304"/>
        <v>15245</v>
      </c>
      <c r="AE266" s="212" t="str">
        <f>$AE$18</f>
        <v>18:00 - 18:59</v>
      </c>
      <c r="AF266" s="193">
        <f t="shared" si="314"/>
        <v>2164</v>
      </c>
      <c r="AG266" s="214">
        <f t="shared" si="314"/>
        <v>2591</v>
      </c>
      <c r="AH266" s="215">
        <f t="shared" si="314"/>
        <v>940</v>
      </c>
      <c r="AI266" s="216">
        <f t="shared" si="314"/>
        <v>1189</v>
      </c>
      <c r="AJ266" s="213">
        <f t="shared" si="314"/>
        <v>632</v>
      </c>
      <c r="AK266" s="217">
        <f t="shared" si="314"/>
        <v>444</v>
      </c>
      <c r="AL266" s="215">
        <f t="shared" si="314"/>
        <v>1923</v>
      </c>
      <c r="AM266" s="216">
        <f t="shared" si="314"/>
        <v>2986</v>
      </c>
      <c r="AN266" s="213">
        <f t="shared" si="314"/>
        <v>293</v>
      </c>
      <c r="AO266" s="217">
        <f t="shared" si="314"/>
        <v>228</v>
      </c>
      <c r="AP266" s="215">
        <f t="shared" si="315"/>
        <v>624</v>
      </c>
      <c r="AQ266" s="213">
        <f t="shared" si="315"/>
        <v>649</v>
      </c>
      <c r="AR266" s="218">
        <f t="shared" si="315"/>
        <v>1664</v>
      </c>
      <c r="AS266" s="219">
        <f t="shared" si="315"/>
        <v>1544</v>
      </c>
      <c r="AT266" s="213">
        <f t="shared" si="315"/>
        <v>798</v>
      </c>
      <c r="AU266" s="217">
        <f t="shared" si="315"/>
        <v>883</v>
      </c>
      <c r="AV266" s="215">
        <f t="shared" si="315"/>
        <v>1183</v>
      </c>
      <c r="AW266" s="216">
        <f t="shared" si="315"/>
        <v>1657</v>
      </c>
      <c r="AX266" s="213">
        <f t="shared" si="315"/>
        <v>367</v>
      </c>
      <c r="AY266" s="217">
        <f t="shared" si="315"/>
        <v>215</v>
      </c>
      <c r="AZ266" s="215">
        <f t="shared" si="316"/>
        <v>1474</v>
      </c>
      <c r="BA266" s="216">
        <f t="shared" si="316"/>
        <v>1051</v>
      </c>
      <c r="BB266" s="213">
        <f t="shared" si="316"/>
        <v>1228</v>
      </c>
      <c r="BC266" s="217">
        <f t="shared" si="316"/>
        <v>553</v>
      </c>
      <c r="BD266" s="215">
        <f t="shared" si="316"/>
        <v>3144</v>
      </c>
      <c r="BE266" s="213">
        <f t="shared" si="316"/>
        <v>2930</v>
      </c>
      <c r="BF266" s="220">
        <f>SUM(AF266,AH266,AJ266,AL266,AN266,AP266,AR266,AT266,AV266,AX266,AZ266,BB266,BD266)</f>
        <v>16434</v>
      </c>
      <c r="BG266" s="221">
        <f>SUM(AG266,AI266,AK266,AM266,AO266,AQ266,AS266,AU266,AW266,AY266,BA266,BC266,BE266)</f>
        <v>16920</v>
      </c>
      <c r="BI266" s="212" t="s">
        <v>31</v>
      </c>
      <c r="BJ266" s="204">
        <f t="shared" ref="BJ266:CK266" si="318">B266/B281</f>
        <v>7.5973092328232517E-2</v>
      </c>
      <c r="BK266" s="205">
        <f t="shared" si="318"/>
        <v>5.5835772988607105E-2</v>
      </c>
      <c r="BL266" s="206">
        <f t="shared" si="318"/>
        <v>7.4126826851622488E-2</v>
      </c>
      <c r="BM266" s="207">
        <f t="shared" si="318"/>
        <v>5.4779729340627699E-2</v>
      </c>
      <c r="BN266" s="204">
        <f t="shared" si="318"/>
        <v>6.758488148622678E-2</v>
      </c>
      <c r="BO266" s="205">
        <f t="shared" si="318"/>
        <v>4.2763772175536882E-2</v>
      </c>
      <c r="BP266" s="206">
        <f t="shared" si="318"/>
        <v>6.9985853505187046E-2</v>
      </c>
      <c r="BQ266" s="207">
        <f t="shared" si="318"/>
        <v>6.4461694228822142E-2</v>
      </c>
      <c r="BR266" s="204">
        <f t="shared" si="318"/>
        <v>8.2485875706214684E-2</v>
      </c>
      <c r="BS266" s="205">
        <f t="shared" si="318"/>
        <v>7.1175858480749213E-2</v>
      </c>
      <c r="BT266" s="206">
        <f t="shared" si="318"/>
        <v>6.6768759571209799E-2</v>
      </c>
      <c r="BU266" s="204">
        <f t="shared" si="318"/>
        <v>8.4728924212319048E-2</v>
      </c>
      <c r="BV266" s="208">
        <f t="shared" si="318"/>
        <v>6.7085245109876845E-2</v>
      </c>
      <c r="BW266" s="209">
        <f t="shared" si="318"/>
        <v>7.7038059100839371E-2</v>
      </c>
      <c r="BX266" s="204">
        <f t="shared" si="318"/>
        <v>7.2999492471662999E-2</v>
      </c>
      <c r="BY266" s="205">
        <f t="shared" si="318"/>
        <v>6.0766961651917403E-2</v>
      </c>
      <c r="BZ266" s="206">
        <f t="shared" si="318"/>
        <v>7.0607028753993606E-2</v>
      </c>
      <c r="CA266" s="207">
        <f t="shared" si="318"/>
        <v>5.6058596228156177E-2</v>
      </c>
      <c r="CB266" s="204">
        <f t="shared" si="318"/>
        <v>6.602254428341385E-2</v>
      </c>
      <c r="CC266" s="205">
        <f t="shared" si="318"/>
        <v>6.3788409179307656E-2</v>
      </c>
      <c r="CD266" s="206">
        <f t="shared" si="318"/>
        <v>5.6298900102052386E-2</v>
      </c>
      <c r="CE266" s="207">
        <f t="shared" si="318"/>
        <v>8.6698337292161518E-2</v>
      </c>
      <c r="CF266" s="204">
        <f t="shared" si="318"/>
        <v>6.4679965732468481E-2</v>
      </c>
      <c r="CG266" s="205">
        <f t="shared" si="318"/>
        <v>5.5916345624656028E-2</v>
      </c>
      <c r="CH266" s="206">
        <f t="shared" si="318"/>
        <v>7.024660515966262E-2</v>
      </c>
      <c r="CI266" s="204">
        <f t="shared" si="318"/>
        <v>6.6919803266991151E-2</v>
      </c>
      <c r="CJ266" s="210">
        <f t="shared" si="318"/>
        <v>6.9772482918877679E-2</v>
      </c>
      <c r="CK266" s="211">
        <f t="shared" si="318"/>
        <v>6.6230775914501688E-2</v>
      </c>
    </row>
    <row r="267" spans="1:89" ht="13.5" thickBot="1" x14ac:dyDescent="0.25">
      <c r="A267" s="202" t="s">
        <v>33</v>
      </c>
      <c r="B267" s="235">
        <v>2638</v>
      </c>
      <c r="C267" s="223">
        <v>1790</v>
      </c>
      <c r="D267" s="224">
        <v>1101</v>
      </c>
      <c r="E267" s="225">
        <v>868</v>
      </c>
      <c r="F267" s="222">
        <v>550</v>
      </c>
      <c r="G267" s="226">
        <v>331</v>
      </c>
      <c r="H267" s="224">
        <v>1816</v>
      </c>
      <c r="I267" s="225">
        <v>2396</v>
      </c>
      <c r="J267" s="222">
        <v>196</v>
      </c>
      <c r="K267" s="223">
        <v>283</v>
      </c>
      <c r="L267" s="224">
        <v>477</v>
      </c>
      <c r="M267" s="222">
        <v>1191</v>
      </c>
      <c r="N267" s="227">
        <v>1302</v>
      </c>
      <c r="O267" s="236">
        <v>1821</v>
      </c>
      <c r="P267" s="222">
        <v>821</v>
      </c>
      <c r="Q267" s="223">
        <v>785</v>
      </c>
      <c r="R267" s="224">
        <v>1373</v>
      </c>
      <c r="S267" s="225">
        <v>997</v>
      </c>
      <c r="T267" s="222">
        <v>360</v>
      </c>
      <c r="U267" s="226">
        <v>307</v>
      </c>
      <c r="V267" s="224">
        <v>1115</v>
      </c>
      <c r="W267" s="237">
        <v>1477</v>
      </c>
      <c r="X267" s="222">
        <v>1077</v>
      </c>
      <c r="Y267" s="226">
        <v>582</v>
      </c>
      <c r="Z267" s="224">
        <v>2406</v>
      </c>
      <c r="AA267" s="222">
        <v>2479</v>
      </c>
      <c r="AB267" s="220">
        <f t="shared" si="309"/>
        <v>15232</v>
      </c>
      <c r="AC267" s="221">
        <f t="shared" si="304"/>
        <v>15307</v>
      </c>
      <c r="AE267" s="202" t="str">
        <f>$AE$19</f>
        <v>19:00 - 19:59</v>
      </c>
      <c r="AF267" s="193">
        <f t="shared" si="314"/>
        <v>2028</v>
      </c>
      <c r="AG267" s="223">
        <f t="shared" si="314"/>
        <v>2412</v>
      </c>
      <c r="AH267" s="224">
        <f t="shared" si="314"/>
        <v>740</v>
      </c>
      <c r="AI267" s="225">
        <f t="shared" si="314"/>
        <v>1038</v>
      </c>
      <c r="AJ267" s="222">
        <f t="shared" si="314"/>
        <v>535</v>
      </c>
      <c r="AK267" s="226">
        <f t="shared" si="314"/>
        <v>378</v>
      </c>
      <c r="AL267" s="224">
        <f t="shared" si="314"/>
        <v>1646</v>
      </c>
      <c r="AM267" s="225">
        <f t="shared" si="314"/>
        <v>2696</v>
      </c>
      <c r="AN267" s="222">
        <f t="shared" si="314"/>
        <v>247</v>
      </c>
      <c r="AO267" s="226">
        <f t="shared" si="314"/>
        <v>164</v>
      </c>
      <c r="AP267" s="224">
        <f t="shared" si="315"/>
        <v>448</v>
      </c>
      <c r="AQ267" s="222">
        <f t="shared" si="315"/>
        <v>601</v>
      </c>
      <c r="AR267" s="227">
        <f t="shared" si="315"/>
        <v>1390</v>
      </c>
      <c r="AS267" s="228">
        <f t="shared" si="315"/>
        <v>1551</v>
      </c>
      <c r="AT267" s="222">
        <f t="shared" si="315"/>
        <v>590</v>
      </c>
      <c r="AU267" s="226">
        <f t="shared" si="315"/>
        <v>901</v>
      </c>
      <c r="AV267" s="224">
        <f t="shared" si="315"/>
        <v>839</v>
      </c>
      <c r="AW267" s="225">
        <f t="shared" si="315"/>
        <v>1338</v>
      </c>
      <c r="AX267" s="222">
        <f t="shared" si="315"/>
        <v>242</v>
      </c>
      <c r="AY267" s="226">
        <f t="shared" si="315"/>
        <v>236</v>
      </c>
      <c r="AZ267" s="224">
        <f t="shared" si="316"/>
        <v>1415</v>
      </c>
      <c r="BA267" s="225">
        <f t="shared" si="316"/>
        <v>946</v>
      </c>
      <c r="BB267" s="222">
        <f t="shared" si="316"/>
        <v>1151</v>
      </c>
      <c r="BC267" s="226">
        <f t="shared" si="316"/>
        <v>440</v>
      </c>
      <c r="BD267" s="224">
        <f t="shared" si="316"/>
        <v>2326</v>
      </c>
      <c r="BE267" s="222">
        <f t="shared" si="316"/>
        <v>2775</v>
      </c>
      <c r="BF267" s="220">
        <f>SUM(AF267,AH267,AJ267,AL267,AN267,AP267,AR267,AT267,AV267,AX267,AZ267,BB267,BD267)</f>
        <v>13597</v>
      </c>
      <c r="BG267" s="221">
        <f>SUM(AG267,AI267,AK267,AM267,AO267,AQ267,AS267,AU267,AW267,AY267,BA267,BC267,BE267)</f>
        <v>15476</v>
      </c>
      <c r="BI267" s="202" t="s">
        <v>33</v>
      </c>
      <c r="BJ267" s="204">
        <f t="shared" ref="BJ267:CK267" si="319">B267/B281</f>
        <v>6.7731334086474276E-2</v>
      </c>
      <c r="BK267" s="205">
        <f t="shared" si="319"/>
        <v>6.3137102747698487E-2</v>
      </c>
      <c r="BL267" s="206">
        <f t="shared" si="319"/>
        <v>6.8181818181818177E-2</v>
      </c>
      <c r="BM267" s="207">
        <f t="shared" si="319"/>
        <v>6.2482004031097035E-2</v>
      </c>
      <c r="BN267" s="204">
        <f t="shared" si="319"/>
        <v>5.8723040785821058E-2</v>
      </c>
      <c r="BO267" s="205">
        <f t="shared" si="319"/>
        <v>6.1811391223155931E-2</v>
      </c>
      <c r="BP267" s="206">
        <f t="shared" si="319"/>
        <v>7.1361207167557367E-2</v>
      </c>
      <c r="BQ267" s="207">
        <f t="shared" si="319"/>
        <v>6.7386657666779162E-2</v>
      </c>
      <c r="BR267" s="204">
        <f t="shared" si="319"/>
        <v>5.5367231638418078E-2</v>
      </c>
      <c r="BS267" s="205">
        <f t="shared" si="319"/>
        <v>5.8896982310093653E-2</v>
      </c>
      <c r="BT267" s="206">
        <f t="shared" si="319"/>
        <v>7.3047473200612556E-2</v>
      </c>
      <c r="BU267" s="204">
        <f t="shared" si="319"/>
        <v>8.451603746806699E-2</v>
      </c>
      <c r="BV267" s="208">
        <f t="shared" si="319"/>
        <v>6.2883361506882396E-2</v>
      </c>
      <c r="BW267" s="209">
        <f t="shared" si="319"/>
        <v>6.9794181901805225E-2</v>
      </c>
      <c r="BX267" s="204">
        <f t="shared" si="319"/>
        <v>6.9446794112671295E-2</v>
      </c>
      <c r="BY267" s="205">
        <f t="shared" si="319"/>
        <v>6.6160977665402437E-2</v>
      </c>
      <c r="BZ267" s="206">
        <f t="shared" si="319"/>
        <v>7.310969116080937E-2</v>
      </c>
      <c r="CA267" s="207">
        <f t="shared" si="319"/>
        <v>5.7500432550896825E-2</v>
      </c>
      <c r="CB267" s="204">
        <f t="shared" si="319"/>
        <v>7.2463768115942032E-2</v>
      </c>
      <c r="CC267" s="205">
        <f t="shared" si="319"/>
        <v>5.9704395176973943E-2</v>
      </c>
      <c r="CD267" s="206">
        <f t="shared" si="319"/>
        <v>6.3215784102505959E-2</v>
      </c>
      <c r="CE267" s="207">
        <f t="shared" si="319"/>
        <v>7.6267685634617374E-2</v>
      </c>
      <c r="CF267" s="204">
        <f t="shared" si="319"/>
        <v>6.590380614367887E-2</v>
      </c>
      <c r="CG267" s="205">
        <f t="shared" si="319"/>
        <v>6.4061640066042924E-2</v>
      </c>
      <c r="CH267" s="206">
        <f t="shared" si="319"/>
        <v>5.9511736624700093E-2</v>
      </c>
      <c r="CI267" s="204">
        <f t="shared" si="319"/>
        <v>6.3173721362860272E-2</v>
      </c>
      <c r="CJ267" s="210">
        <f t="shared" si="319"/>
        <v>6.603544549647973E-2</v>
      </c>
      <c r="CK267" s="211">
        <f t="shared" si="319"/>
        <v>6.6500130332783042E-2</v>
      </c>
    </row>
    <row r="268" spans="1:89" ht="14.25" thickTop="1" thickBot="1" x14ac:dyDescent="0.25">
      <c r="A268" s="212" t="s">
        <v>35</v>
      </c>
      <c r="B268" s="238">
        <v>2089</v>
      </c>
      <c r="C268" s="214">
        <v>1948</v>
      </c>
      <c r="D268" s="215">
        <v>898</v>
      </c>
      <c r="E268" s="216">
        <v>747</v>
      </c>
      <c r="F268" s="213">
        <v>468</v>
      </c>
      <c r="G268" s="217">
        <v>276</v>
      </c>
      <c r="H268" s="215">
        <v>1879</v>
      </c>
      <c r="I268" s="216">
        <v>2203</v>
      </c>
      <c r="J268" s="213">
        <v>237</v>
      </c>
      <c r="K268" s="214">
        <v>259</v>
      </c>
      <c r="L268" s="215">
        <v>457</v>
      </c>
      <c r="M268" s="213">
        <v>902</v>
      </c>
      <c r="N268" s="218">
        <v>1428</v>
      </c>
      <c r="O268" s="239">
        <v>1717</v>
      </c>
      <c r="P268" s="213">
        <v>794</v>
      </c>
      <c r="Q268" s="214">
        <v>731</v>
      </c>
      <c r="R268" s="215">
        <v>1268</v>
      </c>
      <c r="S268" s="216">
        <v>1085</v>
      </c>
      <c r="T268" s="213">
        <v>375</v>
      </c>
      <c r="U268" s="217">
        <v>323</v>
      </c>
      <c r="V268" s="215">
        <v>1201</v>
      </c>
      <c r="W268" s="240">
        <v>1263</v>
      </c>
      <c r="X268" s="213">
        <v>1033</v>
      </c>
      <c r="Y268" s="217">
        <v>529</v>
      </c>
      <c r="Z268" s="215">
        <v>2719</v>
      </c>
      <c r="AA268" s="213">
        <v>2659</v>
      </c>
      <c r="AB268" s="220">
        <f t="shared" si="309"/>
        <v>14846</v>
      </c>
      <c r="AC268" s="221">
        <f t="shared" si="304"/>
        <v>14642</v>
      </c>
      <c r="AE268" s="229" t="s">
        <v>26</v>
      </c>
      <c r="AF268" s="230">
        <f t="shared" ref="AF268:BG268" si="320">SUM(AF265:AF267)</f>
        <v>6354</v>
      </c>
      <c r="AG268" s="231">
        <f t="shared" si="320"/>
        <v>7862</v>
      </c>
      <c r="AH268" s="230">
        <f t="shared" si="320"/>
        <v>2813</v>
      </c>
      <c r="AI268" s="231">
        <f t="shared" si="320"/>
        <v>3661</v>
      </c>
      <c r="AJ268" s="230">
        <f t="shared" si="320"/>
        <v>1835</v>
      </c>
      <c r="AK268" s="231">
        <f t="shared" si="320"/>
        <v>1306</v>
      </c>
      <c r="AL268" s="230">
        <f t="shared" si="320"/>
        <v>5548</v>
      </c>
      <c r="AM268" s="231">
        <f t="shared" si="320"/>
        <v>8990</v>
      </c>
      <c r="AN268" s="230">
        <f t="shared" si="320"/>
        <v>912</v>
      </c>
      <c r="AO268" s="231">
        <f t="shared" si="320"/>
        <v>635</v>
      </c>
      <c r="AP268" s="230">
        <f t="shared" si="320"/>
        <v>1823</v>
      </c>
      <c r="AQ268" s="231">
        <f t="shared" si="320"/>
        <v>2069</v>
      </c>
      <c r="AR268" s="230">
        <f t="shared" si="320"/>
        <v>4801</v>
      </c>
      <c r="AS268" s="231">
        <f t="shared" si="320"/>
        <v>4950</v>
      </c>
      <c r="AT268" s="230">
        <f t="shared" si="320"/>
        <v>2204</v>
      </c>
      <c r="AU268" s="231">
        <f t="shared" si="320"/>
        <v>2613</v>
      </c>
      <c r="AV268" s="230">
        <f t="shared" si="320"/>
        <v>3447</v>
      </c>
      <c r="AW268" s="231">
        <f t="shared" si="320"/>
        <v>4387</v>
      </c>
      <c r="AX268" s="230">
        <f t="shared" si="320"/>
        <v>1099</v>
      </c>
      <c r="AY268" s="231">
        <f t="shared" si="320"/>
        <v>705</v>
      </c>
      <c r="AZ268" s="230">
        <f t="shared" si="320"/>
        <v>4374</v>
      </c>
      <c r="BA268" s="231">
        <f t="shared" si="320"/>
        <v>3158</v>
      </c>
      <c r="BB268" s="230">
        <f t="shared" si="320"/>
        <v>3898</v>
      </c>
      <c r="BC268" s="231">
        <f t="shared" si="320"/>
        <v>1521</v>
      </c>
      <c r="BD268" s="230">
        <f t="shared" si="320"/>
        <v>8801</v>
      </c>
      <c r="BE268" s="231">
        <f t="shared" si="320"/>
        <v>9033</v>
      </c>
      <c r="BF268" s="232">
        <f t="shared" si="320"/>
        <v>47909</v>
      </c>
      <c r="BG268" s="233">
        <f t="shared" si="320"/>
        <v>50890</v>
      </c>
      <c r="BI268" s="212" t="s">
        <v>35</v>
      </c>
      <c r="BJ268" s="204">
        <f t="shared" ref="BJ268:CK268" si="321">B268/B281</f>
        <v>5.3635616719728871E-2</v>
      </c>
      <c r="BK268" s="205">
        <f t="shared" si="321"/>
        <v>6.8710098409227191E-2</v>
      </c>
      <c r="BL268" s="206">
        <f t="shared" si="321"/>
        <v>5.5610601932127815E-2</v>
      </c>
      <c r="BM268" s="207">
        <f t="shared" si="321"/>
        <v>5.3771955082061618E-2</v>
      </c>
      <c r="BN268" s="204">
        <f t="shared" si="321"/>
        <v>4.9967969250480464E-2</v>
      </c>
      <c r="BO268" s="205">
        <f t="shared" si="321"/>
        <v>5.1540616246498597E-2</v>
      </c>
      <c r="BP268" s="206">
        <f t="shared" si="321"/>
        <v>7.3836843759823953E-2</v>
      </c>
      <c r="BQ268" s="207">
        <f t="shared" si="321"/>
        <v>6.195860051749353E-2</v>
      </c>
      <c r="BR268" s="204">
        <f t="shared" si="321"/>
        <v>6.6949152542372881E-2</v>
      </c>
      <c r="BS268" s="205">
        <f t="shared" si="321"/>
        <v>5.3902185223725287E-2</v>
      </c>
      <c r="BT268" s="206">
        <f t="shared" si="321"/>
        <v>6.9984686064318527E-2</v>
      </c>
      <c r="BU268" s="204">
        <f t="shared" si="321"/>
        <v>6.4007947771785409E-2</v>
      </c>
      <c r="BV268" s="208">
        <f t="shared" si="321"/>
        <v>6.8968848104322633E-2</v>
      </c>
      <c r="BW268" s="209">
        <f t="shared" si="321"/>
        <v>6.5808133072707067E-2</v>
      </c>
      <c r="BX268" s="204">
        <f t="shared" si="321"/>
        <v>6.7162916596176625E-2</v>
      </c>
      <c r="BY268" s="205">
        <f t="shared" si="321"/>
        <v>6.1609776654024444E-2</v>
      </c>
      <c r="BZ268" s="206">
        <f t="shared" si="321"/>
        <v>6.7518636847710325E-2</v>
      </c>
      <c r="CA268" s="207">
        <f t="shared" si="321"/>
        <v>6.2575696406943881E-2</v>
      </c>
      <c r="CB268" s="204">
        <f t="shared" si="321"/>
        <v>7.5483091787439616E-2</v>
      </c>
      <c r="CC268" s="205">
        <f t="shared" si="321"/>
        <v>6.2816024893037725E-2</v>
      </c>
      <c r="CD268" s="206">
        <f t="shared" si="321"/>
        <v>6.8091620365120759E-2</v>
      </c>
      <c r="CE268" s="207">
        <f t="shared" si="321"/>
        <v>6.5217391304347824E-2</v>
      </c>
      <c r="CF268" s="204">
        <f t="shared" si="321"/>
        <v>6.3211357239016039E-2</v>
      </c>
      <c r="CG268" s="205">
        <f t="shared" si="321"/>
        <v>5.8227848101265821E-2</v>
      </c>
      <c r="CH268" s="206">
        <f t="shared" si="321"/>
        <v>6.7253704024338959E-2</v>
      </c>
      <c r="CI268" s="204">
        <f t="shared" si="321"/>
        <v>6.7760760429142988E-2</v>
      </c>
      <c r="CJ268" s="210">
        <f t="shared" si="321"/>
        <v>6.4362015745846768E-2</v>
      </c>
      <c r="CK268" s="211">
        <f t="shared" si="321"/>
        <v>6.3611086975410555E-2</v>
      </c>
    </row>
    <row r="269" spans="1:89" ht="13.5" thickTop="1" x14ac:dyDescent="0.2">
      <c r="A269" s="202" t="s">
        <v>36</v>
      </c>
      <c r="B269" s="235">
        <v>1965</v>
      </c>
      <c r="C269" s="223">
        <v>2338</v>
      </c>
      <c r="D269" s="224">
        <v>978</v>
      </c>
      <c r="E269" s="225">
        <v>982</v>
      </c>
      <c r="F269" s="222">
        <v>520</v>
      </c>
      <c r="G269" s="226">
        <v>331</v>
      </c>
      <c r="H269" s="224">
        <v>1891</v>
      </c>
      <c r="I269" s="225">
        <v>2599</v>
      </c>
      <c r="J269" s="222">
        <v>281</v>
      </c>
      <c r="K269" s="223">
        <v>264</v>
      </c>
      <c r="L269" s="224">
        <v>585</v>
      </c>
      <c r="M269" s="222">
        <v>810</v>
      </c>
      <c r="N269" s="227">
        <v>1518</v>
      </c>
      <c r="O269" s="236">
        <v>1587</v>
      </c>
      <c r="P269" s="222">
        <v>798</v>
      </c>
      <c r="Q269" s="223">
        <v>797</v>
      </c>
      <c r="R269" s="224">
        <v>1293</v>
      </c>
      <c r="S269" s="225">
        <v>1180</v>
      </c>
      <c r="T269" s="222">
        <v>431</v>
      </c>
      <c r="U269" s="226">
        <v>200</v>
      </c>
      <c r="V269" s="224">
        <v>1370</v>
      </c>
      <c r="W269" s="237">
        <v>1177</v>
      </c>
      <c r="X269" s="222">
        <v>1283</v>
      </c>
      <c r="Y269" s="226">
        <v>452</v>
      </c>
      <c r="Z269" s="224">
        <v>2800</v>
      </c>
      <c r="AA269" s="222">
        <v>2605</v>
      </c>
      <c r="AB269" s="220">
        <f t="shared" si="309"/>
        <v>15713</v>
      </c>
      <c r="AC269" s="221">
        <f t="shared" si="304"/>
        <v>15322</v>
      </c>
      <c r="BI269" s="202" t="s">
        <v>36</v>
      </c>
      <c r="BJ269" s="204">
        <f t="shared" ref="BJ269:CK269" si="322">B269/B281</f>
        <v>5.04518845640341E-2</v>
      </c>
      <c r="BK269" s="205">
        <f t="shared" si="322"/>
        <v>8.2466226940848653E-2</v>
      </c>
      <c r="BL269" s="206">
        <f t="shared" si="322"/>
        <v>6.0564775823631407E-2</v>
      </c>
      <c r="BM269" s="207">
        <f t="shared" si="322"/>
        <v>7.0688165850849416E-2</v>
      </c>
      <c r="BN269" s="204">
        <f t="shared" si="322"/>
        <v>5.5519965833867181E-2</v>
      </c>
      <c r="BO269" s="205">
        <f t="shared" si="322"/>
        <v>6.1811391223155931E-2</v>
      </c>
      <c r="BP269" s="206">
        <f t="shared" si="322"/>
        <v>7.4308393586922358E-2</v>
      </c>
      <c r="BQ269" s="207">
        <f t="shared" si="322"/>
        <v>7.309596130048375E-2</v>
      </c>
      <c r="BR269" s="204">
        <f t="shared" si="322"/>
        <v>7.9378531073446335E-2</v>
      </c>
      <c r="BS269" s="205">
        <f t="shared" si="322"/>
        <v>5.4942767950052027E-2</v>
      </c>
      <c r="BT269" s="206">
        <f t="shared" si="322"/>
        <v>8.958652373660031E-2</v>
      </c>
      <c r="BU269" s="204">
        <f t="shared" si="322"/>
        <v>5.7479420948055637E-2</v>
      </c>
      <c r="BV269" s="208">
        <f t="shared" si="322"/>
        <v>7.331562424535136E-2</v>
      </c>
      <c r="BW269" s="209">
        <f t="shared" si="322"/>
        <v>6.0825572036334367E-2</v>
      </c>
      <c r="BX269" s="204">
        <f t="shared" si="322"/>
        <v>6.7501268820842494E-2</v>
      </c>
      <c r="BY269" s="205">
        <f t="shared" si="322"/>
        <v>6.7172355667930894E-2</v>
      </c>
      <c r="BZ269" s="206">
        <f t="shared" si="322"/>
        <v>6.8849840255591058E-2</v>
      </c>
      <c r="CA269" s="207">
        <f t="shared" si="322"/>
        <v>6.8054674433358331E-2</v>
      </c>
      <c r="CB269" s="204">
        <f t="shared" si="322"/>
        <v>8.6755233494363926E-2</v>
      </c>
      <c r="CC269" s="205">
        <f t="shared" si="322"/>
        <v>3.8895371450797356E-2</v>
      </c>
      <c r="CD269" s="206">
        <f t="shared" si="322"/>
        <v>7.7673205578863813E-2</v>
      </c>
      <c r="CE269" s="207">
        <f t="shared" si="322"/>
        <v>6.0776618816482497E-2</v>
      </c>
      <c r="CF269" s="204">
        <f t="shared" si="322"/>
        <v>7.8509362379145756E-2</v>
      </c>
      <c r="CG269" s="205">
        <f t="shared" si="322"/>
        <v>4.9752339020363238E-2</v>
      </c>
      <c r="CH269" s="206">
        <f t="shared" si="322"/>
        <v>6.9257216354596945E-2</v>
      </c>
      <c r="CI269" s="204">
        <f t="shared" si="322"/>
        <v>6.6384648709258171E-2</v>
      </c>
      <c r="CJ269" s="210">
        <f t="shared" si="322"/>
        <v>6.8120729719418724E-2</v>
      </c>
      <c r="CK269" s="211">
        <f t="shared" si="322"/>
        <v>6.6565296724302725E-2</v>
      </c>
    </row>
    <row r="270" spans="1:89" x14ac:dyDescent="0.2">
      <c r="A270" s="212" t="s">
        <v>37</v>
      </c>
      <c r="B270" s="238">
        <v>2063</v>
      </c>
      <c r="C270" s="214">
        <v>2305</v>
      </c>
      <c r="D270" s="215">
        <v>1108</v>
      </c>
      <c r="E270" s="216">
        <v>1018</v>
      </c>
      <c r="F270" s="213">
        <v>632</v>
      </c>
      <c r="G270" s="217">
        <v>442</v>
      </c>
      <c r="H270" s="215">
        <v>1973</v>
      </c>
      <c r="I270" s="216">
        <v>3195</v>
      </c>
      <c r="J270" s="213">
        <v>331</v>
      </c>
      <c r="K270" s="214">
        <v>244</v>
      </c>
      <c r="L270" s="215">
        <v>751</v>
      </c>
      <c r="M270" s="213">
        <v>793</v>
      </c>
      <c r="N270" s="218">
        <v>1775</v>
      </c>
      <c r="O270" s="239">
        <v>1686</v>
      </c>
      <c r="P270" s="213">
        <v>856</v>
      </c>
      <c r="Q270" s="214">
        <v>764</v>
      </c>
      <c r="R270" s="215">
        <v>1372</v>
      </c>
      <c r="S270" s="216">
        <v>1351</v>
      </c>
      <c r="T270" s="213">
        <v>642</v>
      </c>
      <c r="U270" s="217">
        <v>238</v>
      </c>
      <c r="V270" s="215">
        <v>1841</v>
      </c>
      <c r="W270" s="240">
        <v>1016</v>
      </c>
      <c r="X270" s="213">
        <v>1577</v>
      </c>
      <c r="Y270" s="217">
        <v>443</v>
      </c>
      <c r="Z270" s="215">
        <v>3429</v>
      </c>
      <c r="AA270" s="213">
        <v>3144</v>
      </c>
      <c r="AB270" s="220">
        <f t="shared" si="309"/>
        <v>18350</v>
      </c>
      <c r="AC270" s="221">
        <f t="shared" si="304"/>
        <v>16639</v>
      </c>
      <c r="BI270" s="212" t="s">
        <v>37</v>
      </c>
      <c r="BJ270" s="204">
        <f t="shared" ref="BJ270:CK270" si="323">B270/B281</f>
        <v>5.2968059977405772E-2</v>
      </c>
      <c r="BK270" s="205">
        <f t="shared" si="323"/>
        <v>8.1302246834326838E-2</v>
      </c>
      <c r="BL270" s="206">
        <f t="shared" si="323"/>
        <v>6.8615308397324742E-2</v>
      </c>
      <c r="BM270" s="207">
        <f t="shared" si="323"/>
        <v>7.3279585372876474E-2</v>
      </c>
      <c r="BN270" s="204">
        <f t="shared" si="323"/>
        <v>6.7478112321161646E-2</v>
      </c>
      <c r="BO270" s="205">
        <f t="shared" si="323"/>
        <v>8.2539682539682538E-2</v>
      </c>
      <c r="BP270" s="206">
        <f t="shared" si="323"/>
        <v>7.7530650738761392E-2</v>
      </c>
      <c r="BQ270" s="207">
        <f t="shared" si="323"/>
        <v>8.9858251771852846E-2</v>
      </c>
      <c r="BR270" s="204">
        <f t="shared" si="323"/>
        <v>9.3502824858757064E-2</v>
      </c>
      <c r="BS270" s="205">
        <f t="shared" si="323"/>
        <v>5.078043704474506E-2</v>
      </c>
      <c r="BT270" s="206">
        <f t="shared" si="323"/>
        <v>0.11500765696784074</v>
      </c>
      <c r="BU270" s="204">
        <f t="shared" si="323"/>
        <v>5.6273062730627307E-2</v>
      </c>
      <c r="BV270" s="208">
        <f t="shared" si="323"/>
        <v>8.572808500362232E-2</v>
      </c>
      <c r="BW270" s="209">
        <f t="shared" si="323"/>
        <v>6.4619983902495112E-2</v>
      </c>
      <c r="BX270" s="204">
        <f t="shared" si="323"/>
        <v>7.2407376078497718E-2</v>
      </c>
      <c r="BY270" s="205">
        <f t="shared" si="323"/>
        <v>6.4391066160977659E-2</v>
      </c>
      <c r="BZ270" s="206">
        <f t="shared" si="323"/>
        <v>7.3056443024494142E-2</v>
      </c>
      <c r="CA270" s="207">
        <f t="shared" si="323"/>
        <v>7.7916834880904326E-2</v>
      </c>
      <c r="CB270" s="204">
        <f t="shared" si="323"/>
        <v>0.12922705314009661</v>
      </c>
      <c r="CC270" s="205">
        <f t="shared" si="323"/>
        <v>4.6285492026448855E-2</v>
      </c>
      <c r="CD270" s="206">
        <f t="shared" si="323"/>
        <v>0.10437691348225422</v>
      </c>
      <c r="CE270" s="207">
        <f t="shared" si="323"/>
        <v>5.2463079624083447E-2</v>
      </c>
      <c r="CF270" s="204">
        <f t="shared" si="323"/>
        <v>9.6499816423938317E-2</v>
      </c>
      <c r="CG270" s="205">
        <f t="shared" si="323"/>
        <v>4.8761695101816181E-2</v>
      </c>
      <c r="CH270" s="206">
        <f t="shared" si="323"/>
        <v>8.4815355314254617E-2</v>
      </c>
      <c r="CI270" s="204">
        <f t="shared" si="323"/>
        <v>8.0120282357738076E-2</v>
      </c>
      <c r="CJ270" s="210">
        <f t="shared" si="323"/>
        <v>7.9552942808587379E-2</v>
      </c>
      <c r="CK270" s="211">
        <f t="shared" si="323"/>
        <v>7.228690589973065E-2</v>
      </c>
    </row>
    <row r="271" spans="1:89" x14ac:dyDescent="0.2">
      <c r="A271" s="202" t="s">
        <v>30</v>
      </c>
      <c r="B271" s="235">
        <v>2162</v>
      </c>
      <c r="C271" s="223">
        <v>2859</v>
      </c>
      <c r="D271" s="224">
        <v>1133</v>
      </c>
      <c r="E271" s="225">
        <v>1434</v>
      </c>
      <c r="F271" s="222">
        <v>668</v>
      </c>
      <c r="G271" s="226">
        <v>484</v>
      </c>
      <c r="H271" s="224">
        <v>1979</v>
      </c>
      <c r="I271" s="225">
        <v>3308</v>
      </c>
      <c r="J271" s="222">
        <v>372</v>
      </c>
      <c r="K271" s="223">
        <v>243</v>
      </c>
      <c r="L271" s="224">
        <v>751</v>
      </c>
      <c r="M271" s="222">
        <v>819</v>
      </c>
      <c r="N271" s="227">
        <v>1747</v>
      </c>
      <c r="O271" s="236">
        <v>1855</v>
      </c>
      <c r="P271" s="222">
        <v>816</v>
      </c>
      <c r="Q271" s="223">
        <v>829</v>
      </c>
      <c r="R271" s="224">
        <v>1425</v>
      </c>
      <c r="S271" s="225">
        <v>1392</v>
      </c>
      <c r="T271" s="222">
        <v>490</v>
      </c>
      <c r="U271" s="226">
        <v>254</v>
      </c>
      <c r="V271" s="224">
        <v>1485</v>
      </c>
      <c r="W271" s="237">
        <v>1161</v>
      </c>
      <c r="X271" s="222">
        <v>1519</v>
      </c>
      <c r="Y271" s="226">
        <v>528</v>
      </c>
      <c r="Z271" s="224">
        <v>3331</v>
      </c>
      <c r="AA271" s="222">
        <v>3328</v>
      </c>
      <c r="AB271" s="220">
        <f t="shared" si="309"/>
        <v>17878</v>
      </c>
      <c r="AC271" s="221">
        <f t="shared" si="304"/>
        <v>18494</v>
      </c>
      <c r="BI271" s="202" t="s">
        <v>30</v>
      </c>
      <c r="BJ271" s="204">
        <f t="shared" ref="BJ271:CK271" si="324">B271/B281</f>
        <v>5.5509910650097569E-2</v>
      </c>
      <c r="BK271" s="205">
        <f t="shared" si="324"/>
        <v>0.10084300377411731</v>
      </c>
      <c r="BL271" s="206">
        <f t="shared" si="324"/>
        <v>7.0163487738419614E-2</v>
      </c>
      <c r="BM271" s="207">
        <f t="shared" si="324"/>
        <v>0.10322487762741146</v>
      </c>
      <c r="BN271" s="204">
        <f t="shared" si="324"/>
        <v>7.1321802263506304E-2</v>
      </c>
      <c r="BO271" s="205">
        <f t="shared" si="324"/>
        <v>9.0382819794584499E-2</v>
      </c>
      <c r="BP271" s="206">
        <f t="shared" si="324"/>
        <v>7.7766425652310595E-2</v>
      </c>
      <c r="BQ271" s="207">
        <f t="shared" si="324"/>
        <v>9.3036337045786927E-2</v>
      </c>
      <c r="BR271" s="204">
        <f t="shared" si="324"/>
        <v>0.10508474576271186</v>
      </c>
      <c r="BS271" s="205">
        <f t="shared" si="324"/>
        <v>5.0572320499479712E-2</v>
      </c>
      <c r="BT271" s="206">
        <f t="shared" si="324"/>
        <v>0.11500765696784074</v>
      </c>
      <c r="BU271" s="204">
        <f t="shared" si="324"/>
        <v>5.8118081180811805E-2</v>
      </c>
      <c r="BV271" s="208">
        <f t="shared" si="324"/>
        <v>8.4375754648635601E-2</v>
      </c>
      <c r="BW271" s="209">
        <f t="shared" si="324"/>
        <v>7.1097313249779623E-2</v>
      </c>
      <c r="BX271" s="204">
        <f t="shared" si="324"/>
        <v>6.9023853831838941E-2</v>
      </c>
      <c r="BY271" s="205">
        <f t="shared" si="324"/>
        <v>6.9869363674673404E-2</v>
      </c>
      <c r="BZ271" s="206">
        <f t="shared" si="324"/>
        <v>7.5878594249201278E-2</v>
      </c>
      <c r="CA271" s="207">
        <f t="shared" si="324"/>
        <v>8.0281446450198968E-2</v>
      </c>
      <c r="CB271" s="204">
        <f t="shared" si="324"/>
        <v>9.8631239935587756E-2</v>
      </c>
      <c r="CC271" s="205">
        <f t="shared" si="324"/>
        <v>4.9397121742512644E-2</v>
      </c>
      <c r="CD271" s="206">
        <f t="shared" si="324"/>
        <v>8.4193219185848739E-2</v>
      </c>
      <c r="CE271" s="207">
        <f t="shared" si="324"/>
        <v>5.9950428586181971E-2</v>
      </c>
      <c r="CF271" s="204">
        <f t="shared" si="324"/>
        <v>9.2950679231428218E-2</v>
      </c>
      <c r="CG271" s="205">
        <f t="shared" si="324"/>
        <v>5.8117776554760595E-2</v>
      </c>
      <c r="CH271" s="206">
        <f t="shared" si="324"/>
        <v>8.2391352741843726E-2</v>
      </c>
      <c r="CI271" s="204">
        <f t="shared" si="324"/>
        <v>8.480925562549374E-2</v>
      </c>
      <c r="CJ271" s="210">
        <f t="shared" si="324"/>
        <v>7.7506676377761596E-2</v>
      </c>
      <c r="CK271" s="211">
        <f t="shared" si="324"/>
        <v>8.0345816317664437E-2</v>
      </c>
    </row>
    <row r="272" spans="1:89" x14ac:dyDescent="0.2">
      <c r="A272" s="212" t="s">
        <v>32</v>
      </c>
      <c r="B272" s="238">
        <v>2164</v>
      </c>
      <c r="C272" s="214">
        <v>2591</v>
      </c>
      <c r="D272" s="215">
        <v>940</v>
      </c>
      <c r="E272" s="216">
        <v>1189</v>
      </c>
      <c r="F272" s="213">
        <v>632</v>
      </c>
      <c r="G272" s="217">
        <v>444</v>
      </c>
      <c r="H272" s="215">
        <v>1923</v>
      </c>
      <c r="I272" s="216">
        <v>2986</v>
      </c>
      <c r="J272" s="213">
        <v>293</v>
      </c>
      <c r="K272" s="214">
        <v>228</v>
      </c>
      <c r="L272" s="215">
        <v>624</v>
      </c>
      <c r="M272" s="213">
        <v>649</v>
      </c>
      <c r="N272" s="218">
        <v>1664</v>
      </c>
      <c r="O272" s="239">
        <v>1544</v>
      </c>
      <c r="P272" s="213">
        <v>798</v>
      </c>
      <c r="Q272" s="214">
        <v>883</v>
      </c>
      <c r="R272" s="215">
        <v>1183</v>
      </c>
      <c r="S272" s="216">
        <v>1657</v>
      </c>
      <c r="T272" s="213">
        <v>367</v>
      </c>
      <c r="U272" s="217">
        <v>215</v>
      </c>
      <c r="V272" s="215">
        <v>1474</v>
      </c>
      <c r="W272" s="240">
        <v>1051</v>
      </c>
      <c r="X272" s="213">
        <v>1228</v>
      </c>
      <c r="Y272" s="217">
        <v>553</v>
      </c>
      <c r="Z272" s="215">
        <v>3144</v>
      </c>
      <c r="AA272" s="213">
        <v>2930</v>
      </c>
      <c r="AB272" s="220">
        <f t="shared" si="309"/>
        <v>16434</v>
      </c>
      <c r="AC272" s="221">
        <f t="shared" si="304"/>
        <v>16920</v>
      </c>
      <c r="BI272" s="212" t="s">
        <v>32</v>
      </c>
      <c r="BJ272" s="204">
        <f t="shared" ref="BJ272:CK272" si="325">B272/B281</f>
        <v>5.5561261168737802E-2</v>
      </c>
      <c r="BK272" s="205">
        <f t="shared" si="325"/>
        <v>9.1390074424182566E-2</v>
      </c>
      <c r="BL272" s="206">
        <f t="shared" si="325"/>
        <v>5.8211543225167202E-2</v>
      </c>
      <c r="BM272" s="207">
        <f t="shared" si="325"/>
        <v>8.5588828102505038E-2</v>
      </c>
      <c r="BN272" s="204">
        <f t="shared" si="325"/>
        <v>6.7478112321161646E-2</v>
      </c>
      <c r="BO272" s="205">
        <f t="shared" si="325"/>
        <v>8.2913165266106439E-2</v>
      </c>
      <c r="BP272" s="206">
        <f t="shared" si="325"/>
        <v>7.5565859792518078E-2</v>
      </c>
      <c r="BQ272" s="207">
        <f t="shared" si="325"/>
        <v>8.3980200247496903E-2</v>
      </c>
      <c r="BR272" s="204">
        <f t="shared" si="325"/>
        <v>8.2768361581920899E-2</v>
      </c>
      <c r="BS272" s="205">
        <f t="shared" si="325"/>
        <v>4.7450572320499478E-2</v>
      </c>
      <c r="BT272" s="206">
        <f t="shared" si="325"/>
        <v>9.5558958652373654E-2</v>
      </c>
      <c r="BU272" s="204">
        <f t="shared" si="325"/>
        <v>4.6054499006528526E-2</v>
      </c>
      <c r="BV272" s="208">
        <f t="shared" si="325"/>
        <v>8.036706109635354E-2</v>
      </c>
      <c r="BW272" s="209">
        <f t="shared" si="325"/>
        <v>5.9177494155072632E-2</v>
      </c>
      <c r="BX272" s="204">
        <f t="shared" si="325"/>
        <v>6.7501268820842494E-2</v>
      </c>
      <c r="BY272" s="205">
        <f t="shared" si="325"/>
        <v>7.4420564686051419E-2</v>
      </c>
      <c r="BZ272" s="206">
        <f t="shared" si="325"/>
        <v>6.2992545260915869E-2</v>
      </c>
      <c r="CA272" s="207">
        <f t="shared" si="325"/>
        <v>9.5564911471249778E-2</v>
      </c>
      <c r="CB272" s="204">
        <f t="shared" si="325"/>
        <v>7.3872785829307563E-2</v>
      </c>
      <c r="CC272" s="205">
        <f t="shared" si="325"/>
        <v>4.1812524309607156E-2</v>
      </c>
      <c r="CD272" s="206">
        <f t="shared" si="325"/>
        <v>8.3569565710398003E-2</v>
      </c>
      <c r="CE272" s="207">
        <f t="shared" si="325"/>
        <v>5.4270370752865844E-2</v>
      </c>
      <c r="CF272" s="204">
        <f t="shared" si="325"/>
        <v>7.5143801248317224E-2</v>
      </c>
      <c r="CG272" s="205">
        <f t="shared" si="325"/>
        <v>6.0869565217391307E-2</v>
      </c>
      <c r="CH272" s="206">
        <f t="shared" si="325"/>
        <v>7.7765960078161722E-2</v>
      </c>
      <c r="CI272" s="204">
        <f t="shared" si="325"/>
        <v>7.4666802578935293E-2</v>
      </c>
      <c r="CJ272" s="210">
        <f t="shared" si="325"/>
        <v>7.1246488398709812E-2</v>
      </c>
      <c r="CK272" s="211">
        <f t="shared" si="325"/>
        <v>7.3507689634199319E-2</v>
      </c>
    </row>
    <row r="273" spans="1:89" x14ac:dyDescent="0.2">
      <c r="A273" s="202" t="s">
        <v>34</v>
      </c>
      <c r="B273" s="235">
        <v>2028</v>
      </c>
      <c r="C273" s="223">
        <v>2412</v>
      </c>
      <c r="D273" s="224">
        <v>740</v>
      </c>
      <c r="E273" s="225">
        <v>1038</v>
      </c>
      <c r="F273" s="222">
        <v>535</v>
      </c>
      <c r="G273" s="226">
        <v>378</v>
      </c>
      <c r="H273" s="224">
        <v>1646</v>
      </c>
      <c r="I273" s="225">
        <v>2696</v>
      </c>
      <c r="J273" s="222">
        <v>247</v>
      </c>
      <c r="K273" s="223">
        <v>164</v>
      </c>
      <c r="L273" s="224">
        <v>448</v>
      </c>
      <c r="M273" s="222">
        <v>601</v>
      </c>
      <c r="N273" s="227">
        <v>1390</v>
      </c>
      <c r="O273" s="236">
        <v>1551</v>
      </c>
      <c r="P273" s="222">
        <v>590</v>
      </c>
      <c r="Q273" s="223">
        <v>901</v>
      </c>
      <c r="R273" s="224">
        <v>839</v>
      </c>
      <c r="S273" s="225">
        <v>1338</v>
      </c>
      <c r="T273" s="222">
        <v>242</v>
      </c>
      <c r="U273" s="226">
        <v>236</v>
      </c>
      <c r="V273" s="224">
        <v>1415</v>
      </c>
      <c r="W273" s="237">
        <v>946</v>
      </c>
      <c r="X273" s="222">
        <v>1151</v>
      </c>
      <c r="Y273" s="226">
        <v>440</v>
      </c>
      <c r="Z273" s="224">
        <v>2326</v>
      </c>
      <c r="AA273" s="222">
        <v>2775</v>
      </c>
      <c r="AB273" s="220">
        <f t="shared" si="309"/>
        <v>13597</v>
      </c>
      <c r="AC273" s="221">
        <f t="shared" si="304"/>
        <v>15476</v>
      </c>
      <c r="BI273" s="202" t="s">
        <v>34</v>
      </c>
      <c r="BJ273" s="204">
        <f t="shared" ref="BJ273:CK273" si="326">B273/B281</f>
        <v>5.2069425901201602E-2</v>
      </c>
      <c r="BK273" s="205">
        <f t="shared" si="326"/>
        <v>8.507636414941272E-2</v>
      </c>
      <c r="BL273" s="206">
        <f t="shared" si="326"/>
        <v>4.5826108496408224E-2</v>
      </c>
      <c r="BM273" s="207">
        <f t="shared" si="326"/>
        <v>7.4719262885113741E-2</v>
      </c>
      <c r="BN273" s="204">
        <f t="shared" si="326"/>
        <v>5.712150330984412E-2</v>
      </c>
      <c r="BO273" s="205">
        <f t="shared" si="326"/>
        <v>7.0588235294117646E-2</v>
      </c>
      <c r="BP273" s="206">
        <f t="shared" si="326"/>
        <v>6.4680917950330083E-2</v>
      </c>
      <c r="BQ273" s="207">
        <f t="shared" si="326"/>
        <v>7.5824052199347514E-2</v>
      </c>
      <c r="BR273" s="204">
        <f t="shared" si="326"/>
        <v>6.9774011299435029E-2</v>
      </c>
      <c r="BS273" s="205">
        <f t="shared" si="326"/>
        <v>3.413111342351717E-2</v>
      </c>
      <c r="BT273" s="206">
        <f t="shared" si="326"/>
        <v>6.8606431852986219E-2</v>
      </c>
      <c r="BU273" s="204">
        <f t="shared" si="326"/>
        <v>4.2648311098495602E-2</v>
      </c>
      <c r="BV273" s="208">
        <f t="shared" si="326"/>
        <v>6.7133542622554943E-2</v>
      </c>
      <c r="BW273" s="209">
        <f t="shared" si="326"/>
        <v>5.9445785903185007E-2</v>
      </c>
      <c r="BX273" s="204">
        <f t="shared" si="326"/>
        <v>4.9906953138216886E-2</v>
      </c>
      <c r="BY273" s="205">
        <f t="shared" si="326"/>
        <v>7.5937631689844076E-2</v>
      </c>
      <c r="BZ273" s="206">
        <f t="shared" si="326"/>
        <v>4.4675186368477102E-2</v>
      </c>
      <c r="CA273" s="207">
        <f t="shared" si="326"/>
        <v>7.7167079993079188E-2</v>
      </c>
      <c r="CB273" s="204">
        <f t="shared" si="326"/>
        <v>4.8711755233494365E-2</v>
      </c>
      <c r="CC273" s="205">
        <f t="shared" si="326"/>
        <v>4.5896538311940877E-2</v>
      </c>
      <c r="CD273" s="206">
        <f t="shared" si="326"/>
        <v>8.0224515251162268E-2</v>
      </c>
      <c r="CE273" s="207">
        <f t="shared" si="326"/>
        <v>4.8848497366518639E-2</v>
      </c>
      <c r="CF273" s="204">
        <f t="shared" si="326"/>
        <v>7.0432015665157263E-2</v>
      </c>
      <c r="CG273" s="205">
        <f t="shared" si="326"/>
        <v>4.8431480462300495E-2</v>
      </c>
      <c r="CH273" s="206">
        <f t="shared" si="326"/>
        <v>5.7532959014568751E-2</v>
      </c>
      <c r="CI273" s="204">
        <f t="shared" si="326"/>
        <v>7.0716852271858519E-2</v>
      </c>
      <c r="CJ273" s="210">
        <f t="shared" si="326"/>
        <v>5.8947213262581073E-2</v>
      </c>
      <c r="CK273" s="211">
        <f t="shared" si="326"/>
        <v>6.723433834390477E-2</v>
      </c>
    </row>
    <row r="274" spans="1:89" x14ac:dyDescent="0.2">
      <c r="A274" s="212" t="s">
        <v>38</v>
      </c>
      <c r="B274" s="238">
        <v>1729</v>
      </c>
      <c r="C274" s="214">
        <v>1964</v>
      </c>
      <c r="D274" s="215">
        <v>746</v>
      </c>
      <c r="E274" s="216">
        <v>801</v>
      </c>
      <c r="F274" s="213">
        <v>617</v>
      </c>
      <c r="G274" s="217">
        <v>282</v>
      </c>
      <c r="H274" s="215">
        <v>1255</v>
      </c>
      <c r="I274" s="216">
        <v>2191</v>
      </c>
      <c r="J274" s="213">
        <v>173</v>
      </c>
      <c r="K274" s="214">
        <v>117</v>
      </c>
      <c r="L274" s="215">
        <v>370</v>
      </c>
      <c r="M274" s="213">
        <v>490</v>
      </c>
      <c r="N274" s="218">
        <v>1097</v>
      </c>
      <c r="O274" s="239">
        <v>1084</v>
      </c>
      <c r="P274" s="213">
        <v>498</v>
      </c>
      <c r="Q274" s="214">
        <v>675</v>
      </c>
      <c r="R274" s="215">
        <v>680</v>
      </c>
      <c r="S274" s="216">
        <v>1080</v>
      </c>
      <c r="T274" s="213">
        <v>189</v>
      </c>
      <c r="U274" s="217">
        <v>227</v>
      </c>
      <c r="V274" s="215">
        <v>1158</v>
      </c>
      <c r="W274" s="240">
        <v>716</v>
      </c>
      <c r="X274" s="213">
        <v>760</v>
      </c>
      <c r="Y274" s="217">
        <v>465</v>
      </c>
      <c r="Z274" s="215">
        <v>1967</v>
      </c>
      <c r="AA274" s="213">
        <v>2457</v>
      </c>
      <c r="AB274" s="220">
        <f t="shared" si="309"/>
        <v>11239</v>
      </c>
      <c r="AC274" s="221">
        <f t="shared" si="304"/>
        <v>12549</v>
      </c>
      <c r="BI274" s="212" t="s">
        <v>38</v>
      </c>
      <c r="BJ274" s="204">
        <f t="shared" ref="BJ274:CK274" si="327">B274/B281</f>
        <v>4.4392523364485979E-2</v>
      </c>
      <c r="BK274" s="205">
        <f t="shared" si="327"/>
        <v>6.9274452400268069E-2</v>
      </c>
      <c r="BL274" s="206">
        <f t="shared" si="327"/>
        <v>4.6197671538270993E-2</v>
      </c>
      <c r="BM274" s="207">
        <f t="shared" si="327"/>
        <v>5.7659084365102219E-2</v>
      </c>
      <c r="BN274" s="204">
        <f t="shared" si="327"/>
        <v>6.5876574845184707E-2</v>
      </c>
      <c r="BO274" s="205">
        <f t="shared" si="327"/>
        <v>5.2661064425770308E-2</v>
      </c>
      <c r="BP274" s="206">
        <f t="shared" si="327"/>
        <v>4.9316252750707328E-2</v>
      </c>
      <c r="BQ274" s="207">
        <f t="shared" si="327"/>
        <v>6.1621104736190799E-2</v>
      </c>
      <c r="BR274" s="204">
        <f t="shared" si="327"/>
        <v>4.8870056497175143E-2</v>
      </c>
      <c r="BS274" s="205">
        <f t="shared" si="327"/>
        <v>2.4349635796045786E-2</v>
      </c>
      <c r="BT274" s="206">
        <f t="shared" si="327"/>
        <v>5.6661562021439509E-2</v>
      </c>
      <c r="BU274" s="204">
        <f t="shared" si="327"/>
        <v>3.4771501561169454E-2</v>
      </c>
      <c r="BV274" s="208">
        <f t="shared" si="327"/>
        <v>5.2982371407872493E-2</v>
      </c>
      <c r="BW274" s="209">
        <f t="shared" si="327"/>
        <v>4.1546893564830788E-2</v>
      </c>
      <c r="BX274" s="204">
        <f t="shared" si="327"/>
        <v>4.2124851970901711E-2</v>
      </c>
      <c r="BY274" s="205">
        <f t="shared" si="327"/>
        <v>5.6890012642225034E-2</v>
      </c>
      <c r="BZ274" s="206">
        <f t="shared" si="327"/>
        <v>3.6208732694355698E-2</v>
      </c>
      <c r="CA274" s="207">
        <f t="shared" si="327"/>
        <v>6.2287329142395757E-2</v>
      </c>
      <c r="CB274" s="204">
        <f t="shared" si="327"/>
        <v>3.8043478260869568E-2</v>
      </c>
      <c r="CC274" s="205">
        <f t="shared" si="327"/>
        <v>4.4146246596654996E-2</v>
      </c>
      <c r="CD274" s="206">
        <f t="shared" si="327"/>
        <v>6.5653702233813352E-2</v>
      </c>
      <c r="CE274" s="207">
        <f t="shared" si="327"/>
        <v>3.697201280594857E-2</v>
      </c>
      <c r="CF274" s="204">
        <f t="shared" si="327"/>
        <v>4.6505935625994373E-2</v>
      </c>
      <c r="CG274" s="205">
        <f t="shared" si="327"/>
        <v>5.1183269124931208E-2</v>
      </c>
      <c r="CH274" s="206">
        <f t="shared" si="327"/>
        <v>4.8653194489104358E-2</v>
      </c>
      <c r="CI274" s="204">
        <f t="shared" si="327"/>
        <v>6.2613083254759047E-2</v>
      </c>
      <c r="CJ274" s="210">
        <f t="shared" si="327"/>
        <v>4.8724551728921719E-2</v>
      </c>
      <c r="CK274" s="211">
        <f t="shared" si="327"/>
        <v>5.4518203145364499E-2</v>
      </c>
    </row>
    <row r="275" spans="1:89" x14ac:dyDescent="0.2">
      <c r="A275" s="202" t="s">
        <v>39</v>
      </c>
      <c r="B275" s="235">
        <v>326</v>
      </c>
      <c r="C275" s="223">
        <v>1283</v>
      </c>
      <c r="D275" s="224">
        <v>150</v>
      </c>
      <c r="E275" s="225">
        <v>657</v>
      </c>
      <c r="F275" s="222">
        <v>119</v>
      </c>
      <c r="G275" s="226">
        <v>268</v>
      </c>
      <c r="H275" s="224">
        <v>376</v>
      </c>
      <c r="I275" s="225">
        <v>1546</v>
      </c>
      <c r="J275" s="222">
        <v>94</v>
      </c>
      <c r="K275" s="223">
        <v>91</v>
      </c>
      <c r="L275" s="224">
        <v>248</v>
      </c>
      <c r="M275" s="222">
        <v>266</v>
      </c>
      <c r="N275" s="227">
        <v>537</v>
      </c>
      <c r="O275" s="236">
        <v>824</v>
      </c>
      <c r="P275" s="222">
        <v>323</v>
      </c>
      <c r="Q275" s="223">
        <v>544</v>
      </c>
      <c r="R275" s="224">
        <v>440</v>
      </c>
      <c r="S275" s="225">
        <v>686</v>
      </c>
      <c r="T275" s="222">
        <v>154</v>
      </c>
      <c r="U275" s="226">
        <v>126</v>
      </c>
      <c r="V275" s="224">
        <v>1082</v>
      </c>
      <c r="W275" s="237">
        <v>503</v>
      </c>
      <c r="X275" s="222">
        <v>464</v>
      </c>
      <c r="Y275" s="226">
        <v>323</v>
      </c>
      <c r="Z275" s="224">
        <v>1412</v>
      </c>
      <c r="AA275" s="222">
        <v>1928</v>
      </c>
      <c r="AB275" s="220">
        <f t="shared" si="309"/>
        <v>5725</v>
      </c>
      <c r="AC275" s="221">
        <f t="shared" si="304"/>
        <v>9045</v>
      </c>
      <c r="BI275" s="202" t="s">
        <v>39</v>
      </c>
      <c r="BJ275" s="204">
        <f t="shared" ref="BJ275:CK275" si="328">B275/B281</f>
        <v>8.370134538358838E-3</v>
      </c>
      <c r="BK275" s="205">
        <f t="shared" si="328"/>
        <v>4.5254135656590595E-2</v>
      </c>
      <c r="BL275" s="206">
        <f t="shared" si="328"/>
        <v>9.2890760465692349E-3</v>
      </c>
      <c r="BM275" s="207">
        <f t="shared" si="328"/>
        <v>4.7293406276993952E-2</v>
      </c>
      <c r="BN275" s="204">
        <f t="shared" si="328"/>
        <v>1.2705530642750373E-2</v>
      </c>
      <c r="BO275" s="205">
        <f t="shared" si="328"/>
        <v>5.004668534080299E-2</v>
      </c>
      <c r="BP275" s="206">
        <f t="shared" si="328"/>
        <v>1.4775227915749764E-2</v>
      </c>
      <c r="BQ275" s="207">
        <f t="shared" si="328"/>
        <v>4.3480706491168863E-2</v>
      </c>
      <c r="BR275" s="204">
        <f t="shared" si="328"/>
        <v>2.655367231638418E-2</v>
      </c>
      <c r="BS275" s="205">
        <f t="shared" si="328"/>
        <v>1.8938605619146721E-2</v>
      </c>
      <c r="BT275" s="206">
        <f t="shared" si="328"/>
        <v>3.7978560490045943E-2</v>
      </c>
      <c r="BU275" s="204">
        <f t="shared" si="328"/>
        <v>1.8875957990349135E-2</v>
      </c>
      <c r="BV275" s="208">
        <f t="shared" si="328"/>
        <v>2.593576430813813E-2</v>
      </c>
      <c r="BW275" s="209">
        <f t="shared" si="328"/>
        <v>3.1581771492085395E-2</v>
      </c>
      <c r="BX275" s="204">
        <f t="shared" si="328"/>
        <v>2.7321942141769581E-2</v>
      </c>
      <c r="BY275" s="205">
        <f t="shared" si="328"/>
        <v>4.5849136114622838E-2</v>
      </c>
      <c r="BZ275" s="206">
        <f t="shared" si="328"/>
        <v>2.3429179978700747E-2</v>
      </c>
      <c r="CA275" s="207">
        <f t="shared" si="328"/>
        <v>3.9563988696003229E-2</v>
      </c>
      <c r="CB275" s="204">
        <f t="shared" si="328"/>
        <v>3.0998389694041867E-2</v>
      </c>
      <c r="CC275" s="205">
        <f t="shared" si="328"/>
        <v>2.4504084014002333E-2</v>
      </c>
      <c r="CD275" s="206">
        <f t="shared" si="328"/>
        <v>6.1344823676153758E-2</v>
      </c>
      <c r="CE275" s="207">
        <f t="shared" si="328"/>
        <v>2.5973355365072809E-2</v>
      </c>
      <c r="CF275" s="204">
        <f t="shared" si="328"/>
        <v>2.8393097540080774E-2</v>
      </c>
      <c r="CG275" s="205">
        <f t="shared" si="328"/>
        <v>3.5553109521188772E-2</v>
      </c>
      <c r="CH275" s="206">
        <f t="shared" si="328"/>
        <v>3.4925424818818177E-2</v>
      </c>
      <c r="CI275" s="204">
        <f t="shared" si="328"/>
        <v>4.9132285109961517E-2</v>
      </c>
      <c r="CJ275" s="210">
        <f t="shared" si="328"/>
        <v>2.4819651094232304E-2</v>
      </c>
      <c r="CK275" s="211">
        <f t="shared" si="328"/>
        <v>3.9295334086367192E-2</v>
      </c>
    </row>
    <row r="276" spans="1:89" x14ac:dyDescent="0.2">
      <c r="A276" s="212" t="s">
        <v>40</v>
      </c>
      <c r="B276" s="238">
        <v>0</v>
      </c>
      <c r="C276" s="214">
        <v>686</v>
      </c>
      <c r="D276" s="215">
        <v>6</v>
      </c>
      <c r="E276" s="216">
        <v>328</v>
      </c>
      <c r="F276" s="213">
        <v>2</v>
      </c>
      <c r="G276" s="217">
        <v>131</v>
      </c>
      <c r="H276" s="215">
        <v>19</v>
      </c>
      <c r="I276" s="216">
        <v>727</v>
      </c>
      <c r="J276" s="213">
        <v>36</v>
      </c>
      <c r="K276" s="214">
        <v>43</v>
      </c>
      <c r="L276" s="215">
        <v>46</v>
      </c>
      <c r="M276" s="213">
        <v>48</v>
      </c>
      <c r="N276" s="218">
        <v>130</v>
      </c>
      <c r="O276" s="239">
        <v>189</v>
      </c>
      <c r="P276" s="213">
        <v>55</v>
      </c>
      <c r="Q276" s="214">
        <v>79</v>
      </c>
      <c r="R276" s="215">
        <v>65</v>
      </c>
      <c r="S276" s="216">
        <v>70</v>
      </c>
      <c r="T276" s="213">
        <v>7</v>
      </c>
      <c r="U276" s="217">
        <v>2</v>
      </c>
      <c r="V276" s="215">
        <v>123</v>
      </c>
      <c r="W276" s="240">
        <v>12</v>
      </c>
      <c r="X276" s="213">
        <v>39</v>
      </c>
      <c r="Y276" s="217">
        <v>7</v>
      </c>
      <c r="Z276" s="215">
        <v>0</v>
      </c>
      <c r="AA276" s="213">
        <v>0</v>
      </c>
      <c r="AB276" s="220">
        <f t="shared" si="309"/>
        <v>528</v>
      </c>
      <c r="AC276" s="221">
        <f t="shared" si="304"/>
        <v>2322</v>
      </c>
      <c r="BI276" s="212" t="s">
        <v>40</v>
      </c>
      <c r="BJ276" s="204">
        <f t="shared" ref="BJ276:CK276" si="329">B276/B281</f>
        <v>0</v>
      </c>
      <c r="BK276" s="205">
        <f t="shared" si="329"/>
        <v>2.4196677365877748E-2</v>
      </c>
      <c r="BL276" s="206">
        <f t="shared" si="329"/>
        <v>3.7156304186276937E-4</v>
      </c>
      <c r="BM276" s="207">
        <f t="shared" si="329"/>
        <v>2.3610711200691047E-2</v>
      </c>
      <c r="BN276" s="204">
        <f t="shared" si="329"/>
        <v>2.1353833013025838E-4</v>
      </c>
      <c r="BO276" s="205">
        <f t="shared" si="329"/>
        <v>2.4463118580765639E-2</v>
      </c>
      <c r="BP276" s="206">
        <f t="shared" si="329"/>
        <v>7.4662055957246153E-4</v>
      </c>
      <c r="BQ276" s="207">
        <f t="shared" si="329"/>
        <v>2.0446619417257283E-2</v>
      </c>
      <c r="BR276" s="204">
        <f t="shared" si="329"/>
        <v>1.0169491525423728E-2</v>
      </c>
      <c r="BS276" s="205">
        <f t="shared" si="329"/>
        <v>8.9490114464099903E-3</v>
      </c>
      <c r="BT276" s="206">
        <f t="shared" si="329"/>
        <v>7.0444104134762637E-3</v>
      </c>
      <c r="BU276" s="204">
        <f t="shared" si="329"/>
        <v>3.4061879080329264E-3</v>
      </c>
      <c r="BV276" s="208">
        <f t="shared" si="329"/>
        <v>6.2786766481526205E-3</v>
      </c>
      <c r="BW276" s="209">
        <f t="shared" si="329"/>
        <v>7.2438771990341495E-3</v>
      </c>
      <c r="BX276" s="204">
        <f t="shared" si="329"/>
        <v>4.652343089155811E-3</v>
      </c>
      <c r="BY276" s="205">
        <f t="shared" si="329"/>
        <v>6.6582385166455964E-3</v>
      </c>
      <c r="BZ276" s="206">
        <f t="shared" si="329"/>
        <v>3.4611288604898829E-3</v>
      </c>
      <c r="CA276" s="207">
        <f t="shared" si="329"/>
        <v>4.0371417036737991E-3</v>
      </c>
      <c r="CB276" s="204">
        <f t="shared" si="329"/>
        <v>1.4090177133655394E-3</v>
      </c>
      <c r="CC276" s="205">
        <f t="shared" si="329"/>
        <v>3.8895371450797355E-4</v>
      </c>
      <c r="CD276" s="206">
        <f t="shared" si="329"/>
        <v>6.9735797709490873E-3</v>
      </c>
      <c r="CE276" s="207">
        <f t="shared" si="329"/>
        <v>6.1964267272539503E-4</v>
      </c>
      <c r="CF276" s="204">
        <f t="shared" si="329"/>
        <v>2.3864888018602375E-3</v>
      </c>
      <c r="CG276" s="205">
        <f t="shared" si="329"/>
        <v>7.7050082553659874E-4</v>
      </c>
      <c r="CH276" s="206">
        <f t="shared" si="329"/>
        <v>0</v>
      </c>
      <c r="CI276" s="204">
        <f t="shared" si="329"/>
        <v>0</v>
      </c>
      <c r="CJ276" s="210">
        <f t="shared" si="329"/>
        <v>2.2890438039746123E-3</v>
      </c>
      <c r="CK276" s="211">
        <f t="shared" si="329"/>
        <v>1.0087757407246503E-2</v>
      </c>
    </row>
    <row r="277" spans="1:89" x14ac:dyDescent="0.2">
      <c r="A277" s="202" t="s">
        <v>41</v>
      </c>
      <c r="B277" s="235">
        <v>0</v>
      </c>
      <c r="C277" s="223">
        <v>0</v>
      </c>
      <c r="D277" s="224">
        <v>0</v>
      </c>
      <c r="E277" s="225">
        <v>0</v>
      </c>
      <c r="F277" s="222">
        <v>0</v>
      </c>
      <c r="G277" s="226">
        <v>0</v>
      </c>
      <c r="H277" s="224">
        <v>0</v>
      </c>
      <c r="I277" s="225">
        <v>0</v>
      </c>
      <c r="J277" s="222">
        <v>0</v>
      </c>
      <c r="K277" s="226">
        <v>0</v>
      </c>
      <c r="L277" s="224">
        <v>0</v>
      </c>
      <c r="M277" s="222">
        <v>0</v>
      </c>
      <c r="N277" s="227">
        <v>0</v>
      </c>
      <c r="O277" s="236">
        <v>0</v>
      </c>
      <c r="P277" s="222">
        <v>0</v>
      </c>
      <c r="Q277" s="226">
        <v>0</v>
      </c>
      <c r="R277" s="224">
        <v>0</v>
      </c>
      <c r="S277" s="225">
        <v>0</v>
      </c>
      <c r="T277" s="222">
        <v>0</v>
      </c>
      <c r="U277" s="226">
        <v>0</v>
      </c>
      <c r="V277" s="224">
        <v>0</v>
      </c>
      <c r="W277" s="225">
        <v>0</v>
      </c>
      <c r="X277" s="222">
        <v>0</v>
      </c>
      <c r="Y277" s="226">
        <v>0</v>
      </c>
      <c r="Z277" s="224">
        <v>0</v>
      </c>
      <c r="AA277" s="222">
        <v>0</v>
      </c>
      <c r="AB277" s="220">
        <f t="shared" si="309"/>
        <v>0</v>
      </c>
      <c r="AC277" s="221">
        <f t="shared" si="304"/>
        <v>0</v>
      </c>
      <c r="BI277" s="202" t="s">
        <v>41</v>
      </c>
      <c r="BJ277" s="204">
        <f t="shared" ref="BJ277:CK277" si="330">B277/B281</f>
        <v>0</v>
      </c>
      <c r="BK277" s="205">
        <f t="shared" si="330"/>
        <v>0</v>
      </c>
      <c r="BL277" s="206">
        <f t="shared" si="330"/>
        <v>0</v>
      </c>
      <c r="BM277" s="207">
        <f t="shared" si="330"/>
        <v>0</v>
      </c>
      <c r="BN277" s="204">
        <f t="shared" si="330"/>
        <v>0</v>
      </c>
      <c r="BO277" s="205">
        <f t="shared" si="330"/>
        <v>0</v>
      </c>
      <c r="BP277" s="206">
        <f t="shared" si="330"/>
        <v>0</v>
      </c>
      <c r="BQ277" s="207">
        <f t="shared" si="330"/>
        <v>0</v>
      </c>
      <c r="BR277" s="204">
        <f t="shared" si="330"/>
        <v>0</v>
      </c>
      <c r="BS277" s="205">
        <f t="shared" si="330"/>
        <v>0</v>
      </c>
      <c r="BT277" s="206">
        <f t="shared" si="330"/>
        <v>0</v>
      </c>
      <c r="BU277" s="204">
        <f t="shared" si="330"/>
        <v>0</v>
      </c>
      <c r="BV277" s="208">
        <f t="shared" si="330"/>
        <v>0</v>
      </c>
      <c r="BW277" s="209">
        <f t="shared" si="330"/>
        <v>0</v>
      </c>
      <c r="BX277" s="204">
        <f t="shared" si="330"/>
        <v>0</v>
      </c>
      <c r="BY277" s="205">
        <f t="shared" si="330"/>
        <v>0</v>
      </c>
      <c r="BZ277" s="206">
        <f t="shared" si="330"/>
        <v>0</v>
      </c>
      <c r="CA277" s="207">
        <f t="shared" si="330"/>
        <v>0</v>
      </c>
      <c r="CB277" s="204">
        <f t="shared" si="330"/>
        <v>0</v>
      </c>
      <c r="CC277" s="205">
        <f t="shared" si="330"/>
        <v>0</v>
      </c>
      <c r="CD277" s="206">
        <f t="shared" si="330"/>
        <v>0</v>
      </c>
      <c r="CE277" s="207">
        <f t="shared" si="330"/>
        <v>0</v>
      </c>
      <c r="CF277" s="204">
        <f t="shared" si="330"/>
        <v>0</v>
      </c>
      <c r="CG277" s="205">
        <f t="shared" si="330"/>
        <v>0</v>
      </c>
      <c r="CH277" s="206">
        <f t="shared" si="330"/>
        <v>0</v>
      </c>
      <c r="CI277" s="204">
        <f t="shared" si="330"/>
        <v>0</v>
      </c>
      <c r="CJ277" s="210">
        <f t="shared" si="330"/>
        <v>0</v>
      </c>
      <c r="CK277" s="211">
        <f t="shared" si="330"/>
        <v>0</v>
      </c>
    </row>
    <row r="278" spans="1:89" x14ac:dyDescent="0.2">
      <c r="A278" s="212" t="s">
        <v>42</v>
      </c>
      <c r="B278" s="238">
        <v>0</v>
      </c>
      <c r="C278" s="214">
        <v>0</v>
      </c>
      <c r="D278" s="215">
        <v>0</v>
      </c>
      <c r="E278" s="216">
        <v>0</v>
      </c>
      <c r="F278" s="213">
        <v>0</v>
      </c>
      <c r="G278" s="217">
        <v>0</v>
      </c>
      <c r="H278" s="215">
        <v>0</v>
      </c>
      <c r="I278" s="216">
        <v>0</v>
      </c>
      <c r="J278" s="213">
        <v>0</v>
      </c>
      <c r="K278" s="217">
        <v>0</v>
      </c>
      <c r="L278" s="215">
        <v>0</v>
      </c>
      <c r="M278" s="213">
        <v>0</v>
      </c>
      <c r="N278" s="218">
        <v>0</v>
      </c>
      <c r="O278" s="219">
        <v>0</v>
      </c>
      <c r="P278" s="213">
        <v>0</v>
      </c>
      <c r="Q278" s="217">
        <v>0</v>
      </c>
      <c r="R278" s="215">
        <v>0</v>
      </c>
      <c r="S278" s="216">
        <v>0</v>
      </c>
      <c r="T278" s="213">
        <v>0</v>
      </c>
      <c r="U278" s="217">
        <v>0</v>
      </c>
      <c r="V278" s="215">
        <v>0</v>
      </c>
      <c r="W278" s="216">
        <v>0</v>
      </c>
      <c r="X278" s="213">
        <v>0</v>
      </c>
      <c r="Y278" s="217">
        <v>0</v>
      </c>
      <c r="Z278" s="215">
        <v>0</v>
      </c>
      <c r="AA278" s="213">
        <v>0</v>
      </c>
      <c r="AB278" s="220">
        <f t="shared" ref="AB278:AC280" si="331">B278+D278+F278+H278+J278+L278+N278+P278+R278+T278+V278+X278+Z278</f>
        <v>0</v>
      </c>
      <c r="AC278" s="221">
        <f t="shared" si="331"/>
        <v>0</v>
      </c>
      <c r="BI278" s="212" t="s">
        <v>42</v>
      </c>
      <c r="BJ278" s="204">
        <f t="shared" ref="BJ278:CK278" si="332">B278/B281</f>
        <v>0</v>
      </c>
      <c r="BK278" s="205">
        <f t="shared" si="332"/>
        <v>0</v>
      </c>
      <c r="BL278" s="206">
        <f t="shared" si="332"/>
        <v>0</v>
      </c>
      <c r="BM278" s="207">
        <f t="shared" si="332"/>
        <v>0</v>
      </c>
      <c r="BN278" s="204">
        <f t="shared" si="332"/>
        <v>0</v>
      </c>
      <c r="BO278" s="205">
        <f t="shared" si="332"/>
        <v>0</v>
      </c>
      <c r="BP278" s="206">
        <f t="shared" si="332"/>
        <v>0</v>
      </c>
      <c r="BQ278" s="207">
        <f t="shared" si="332"/>
        <v>0</v>
      </c>
      <c r="BR278" s="204">
        <f t="shared" si="332"/>
        <v>0</v>
      </c>
      <c r="BS278" s="205">
        <f t="shared" si="332"/>
        <v>0</v>
      </c>
      <c r="BT278" s="206">
        <f t="shared" si="332"/>
        <v>0</v>
      </c>
      <c r="BU278" s="204">
        <f t="shared" si="332"/>
        <v>0</v>
      </c>
      <c r="BV278" s="208">
        <f t="shared" si="332"/>
        <v>0</v>
      </c>
      <c r="BW278" s="209">
        <f t="shared" si="332"/>
        <v>0</v>
      </c>
      <c r="BX278" s="204">
        <f t="shared" si="332"/>
        <v>0</v>
      </c>
      <c r="BY278" s="205">
        <f t="shared" si="332"/>
        <v>0</v>
      </c>
      <c r="BZ278" s="206">
        <f t="shared" si="332"/>
        <v>0</v>
      </c>
      <c r="CA278" s="207">
        <f t="shared" si="332"/>
        <v>0</v>
      </c>
      <c r="CB278" s="204">
        <f t="shared" si="332"/>
        <v>0</v>
      </c>
      <c r="CC278" s="205">
        <f t="shared" si="332"/>
        <v>0</v>
      </c>
      <c r="CD278" s="206">
        <f t="shared" si="332"/>
        <v>0</v>
      </c>
      <c r="CE278" s="207">
        <f t="shared" si="332"/>
        <v>0</v>
      </c>
      <c r="CF278" s="204">
        <f t="shared" si="332"/>
        <v>0</v>
      </c>
      <c r="CG278" s="205">
        <f t="shared" si="332"/>
        <v>0</v>
      </c>
      <c r="CH278" s="206">
        <f t="shared" si="332"/>
        <v>0</v>
      </c>
      <c r="CI278" s="204">
        <f t="shared" si="332"/>
        <v>0</v>
      </c>
      <c r="CJ278" s="210">
        <f t="shared" si="332"/>
        <v>0</v>
      </c>
      <c r="CK278" s="211">
        <f t="shared" si="332"/>
        <v>0</v>
      </c>
    </row>
    <row r="279" spans="1:89" x14ac:dyDescent="0.2">
      <c r="A279" s="202" t="s">
        <v>43</v>
      </c>
      <c r="B279" s="235"/>
      <c r="C279" s="223"/>
      <c r="D279" s="224"/>
      <c r="E279" s="225"/>
      <c r="F279" s="222"/>
      <c r="G279" s="226"/>
      <c r="H279" s="224"/>
      <c r="I279" s="225"/>
      <c r="J279" s="222"/>
      <c r="K279" s="226"/>
      <c r="L279" s="224"/>
      <c r="M279" s="222"/>
      <c r="N279" s="227"/>
      <c r="O279" s="228"/>
      <c r="P279" s="222"/>
      <c r="Q279" s="226"/>
      <c r="R279" s="224"/>
      <c r="S279" s="225"/>
      <c r="T279" s="222"/>
      <c r="U279" s="226"/>
      <c r="V279" s="224"/>
      <c r="W279" s="225"/>
      <c r="X279" s="222"/>
      <c r="Y279" s="226"/>
      <c r="Z279" s="224"/>
      <c r="AA279" s="222"/>
      <c r="AB279" s="220">
        <f t="shared" si="331"/>
        <v>0</v>
      </c>
      <c r="AC279" s="221">
        <f t="shared" si="331"/>
        <v>0</v>
      </c>
      <c r="BI279" s="202" t="s">
        <v>43</v>
      </c>
      <c r="BJ279" s="204">
        <f t="shared" ref="BJ279:CK279" si="333">B279/B281</f>
        <v>0</v>
      </c>
      <c r="BK279" s="205">
        <f t="shared" si="333"/>
        <v>0</v>
      </c>
      <c r="BL279" s="206">
        <f t="shared" si="333"/>
        <v>0</v>
      </c>
      <c r="BM279" s="207">
        <f t="shared" si="333"/>
        <v>0</v>
      </c>
      <c r="BN279" s="204">
        <f t="shared" si="333"/>
        <v>0</v>
      </c>
      <c r="BO279" s="205">
        <f t="shared" si="333"/>
        <v>0</v>
      </c>
      <c r="BP279" s="206">
        <f t="shared" si="333"/>
        <v>0</v>
      </c>
      <c r="BQ279" s="207">
        <f t="shared" si="333"/>
        <v>0</v>
      </c>
      <c r="BR279" s="204">
        <f t="shared" si="333"/>
        <v>0</v>
      </c>
      <c r="BS279" s="205">
        <f t="shared" si="333"/>
        <v>0</v>
      </c>
      <c r="BT279" s="206">
        <f t="shared" si="333"/>
        <v>0</v>
      </c>
      <c r="BU279" s="204">
        <f t="shared" si="333"/>
        <v>0</v>
      </c>
      <c r="BV279" s="208">
        <f t="shared" si="333"/>
        <v>0</v>
      </c>
      <c r="BW279" s="209">
        <f t="shared" si="333"/>
        <v>0</v>
      </c>
      <c r="BX279" s="204">
        <f t="shared" si="333"/>
        <v>0</v>
      </c>
      <c r="BY279" s="205">
        <f t="shared" si="333"/>
        <v>0</v>
      </c>
      <c r="BZ279" s="206">
        <f t="shared" si="333"/>
        <v>0</v>
      </c>
      <c r="CA279" s="207">
        <f t="shared" si="333"/>
        <v>0</v>
      </c>
      <c r="CB279" s="204">
        <f t="shared" si="333"/>
        <v>0</v>
      </c>
      <c r="CC279" s="205">
        <f t="shared" si="333"/>
        <v>0</v>
      </c>
      <c r="CD279" s="206">
        <f t="shared" si="333"/>
        <v>0</v>
      </c>
      <c r="CE279" s="207">
        <f t="shared" si="333"/>
        <v>0</v>
      </c>
      <c r="CF279" s="204">
        <f t="shared" si="333"/>
        <v>0</v>
      </c>
      <c r="CG279" s="205">
        <f t="shared" si="333"/>
        <v>0</v>
      </c>
      <c r="CH279" s="206">
        <f t="shared" si="333"/>
        <v>0</v>
      </c>
      <c r="CI279" s="204">
        <f t="shared" si="333"/>
        <v>0</v>
      </c>
      <c r="CJ279" s="210">
        <f t="shared" si="333"/>
        <v>0</v>
      </c>
      <c r="CK279" s="211">
        <f t="shared" si="333"/>
        <v>0</v>
      </c>
    </row>
    <row r="280" spans="1:89" ht="13.5" thickBot="1" x14ac:dyDescent="0.25">
      <c r="A280" s="212" t="s">
        <v>44</v>
      </c>
      <c r="B280" s="238"/>
      <c r="C280" s="214"/>
      <c r="D280" s="215"/>
      <c r="E280" s="216"/>
      <c r="F280" s="213"/>
      <c r="G280" s="217"/>
      <c r="H280" s="215"/>
      <c r="I280" s="216"/>
      <c r="J280" s="213"/>
      <c r="K280" s="217"/>
      <c r="L280" s="215"/>
      <c r="M280" s="213"/>
      <c r="N280" s="218"/>
      <c r="O280" s="219"/>
      <c r="P280" s="213"/>
      <c r="Q280" s="217"/>
      <c r="R280" s="215"/>
      <c r="S280" s="216"/>
      <c r="T280" s="213"/>
      <c r="U280" s="217"/>
      <c r="V280" s="215"/>
      <c r="W280" s="216"/>
      <c r="X280" s="213"/>
      <c r="Y280" s="217"/>
      <c r="Z280" s="215"/>
      <c r="AA280" s="213"/>
      <c r="AB280" s="220">
        <f t="shared" si="331"/>
        <v>0</v>
      </c>
      <c r="AC280" s="221">
        <f t="shared" si="331"/>
        <v>0</v>
      </c>
      <c r="BI280" s="212" t="s">
        <v>44</v>
      </c>
      <c r="BJ280" s="204">
        <f t="shared" ref="BJ280:CK280" si="334">B280/B281</f>
        <v>0</v>
      </c>
      <c r="BK280" s="205">
        <f t="shared" si="334"/>
        <v>0</v>
      </c>
      <c r="BL280" s="206">
        <f t="shared" si="334"/>
        <v>0</v>
      </c>
      <c r="BM280" s="207">
        <f t="shared" si="334"/>
        <v>0</v>
      </c>
      <c r="BN280" s="204">
        <f t="shared" si="334"/>
        <v>0</v>
      </c>
      <c r="BO280" s="205">
        <f t="shared" si="334"/>
        <v>0</v>
      </c>
      <c r="BP280" s="206">
        <f t="shared" si="334"/>
        <v>0</v>
      </c>
      <c r="BQ280" s="207">
        <f t="shared" si="334"/>
        <v>0</v>
      </c>
      <c r="BR280" s="204">
        <f t="shared" si="334"/>
        <v>0</v>
      </c>
      <c r="BS280" s="205">
        <f t="shared" si="334"/>
        <v>0</v>
      </c>
      <c r="BT280" s="206">
        <f t="shared" si="334"/>
        <v>0</v>
      </c>
      <c r="BU280" s="204">
        <f t="shared" si="334"/>
        <v>0</v>
      </c>
      <c r="BV280" s="208">
        <f t="shared" si="334"/>
        <v>0</v>
      </c>
      <c r="BW280" s="209">
        <f t="shared" si="334"/>
        <v>0</v>
      </c>
      <c r="BX280" s="204">
        <f t="shared" si="334"/>
        <v>0</v>
      </c>
      <c r="BY280" s="205">
        <f t="shared" si="334"/>
        <v>0</v>
      </c>
      <c r="BZ280" s="206">
        <f t="shared" si="334"/>
        <v>0</v>
      </c>
      <c r="CA280" s="207">
        <f t="shared" si="334"/>
        <v>0</v>
      </c>
      <c r="CB280" s="204">
        <f t="shared" si="334"/>
        <v>0</v>
      </c>
      <c r="CC280" s="205">
        <f t="shared" si="334"/>
        <v>0</v>
      </c>
      <c r="CD280" s="206">
        <f t="shared" si="334"/>
        <v>0</v>
      </c>
      <c r="CE280" s="207">
        <f t="shared" si="334"/>
        <v>0</v>
      </c>
      <c r="CF280" s="204">
        <f t="shared" si="334"/>
        <v>0</v>
      </c>
      <c r="CG280" s="205">
        <f t="shared" si="334"/>
        <v>0</v>
      </c>
      <c r="CH280" s="206">
        <f t="shared" si="334"/>
        <v>0</v>
      </c>
      <c r="CI280" s="204">
        <f t="shared" si="334"/>
        <v>0</v>
      </c>
      <c r="CJ280" s="210">
        <f t="shared" si="334"/>
        <v>0</v>
      </c>
      <c r="CK280" s="211">
        <f t="shared" si="334"/>
        <v>0</v>
      </c>
    </row>
    <row r="281" spans="1:89" ht="14.25" thickTop="1" thickBot="1" x14ac:dyDescent="0.25">
      <c r="A281" s="229" t="s">
        <v>26</v>
      </c>
      <c r="B281" s="144">
        <f>SUM(B257:B280)</f>
        <v>38948</v>
      </c>
      <c r="C281" s="145">
        <f t="shared" ref="C281" si="335">SUM(C257:C280)</f>
        <v>28351</v>
      </c>
      <c r="D281" s="230">
        <f t="shared" ref="D281" si="336">SUM(D257:D280)</f>
        <v>16148</v>
      </c>
      <c r="E281" s="248">
        <f t="shared" ref="E281" si="337">SUM(E257:E280)</f>
        <v>13892</v>
      </c>
      <c r="F281" s="249">
        <f t="shared" ref="F281" si="338">SUM(F257:F280)</f>
        <v>9366</v>
      </c>
      <c r="G281" s="250">
        <f t="shared" ref="G281" si="339">SUM(G257:G280)</f>
        <v>5355</v>
      </c>
      <c r="H281" s="230">
        <f t="shared" ref="H281" si="340">SUM(H257:H280)</f>
        <v>25448</v>
      </c>
      <c r="I281" s="248">
        <f t="shared" ref="I281" si="341">SUM(I257:I280)</f>
        <v>35556</v>
      </c>
      <c r="J281" s="249">
        <f t="shared" ref="J281" si="342">SUM(J257:J280)</f>
        <v>3540</v>
      </c>
      <c r="K281" s="250">
        <f t="shared" ref="K281" si="343">SUM(K257:K280)</f>
        <v>4805</v>
      </c>
      <c r="L281" s="230">
        <f t="shared" ref="L281" si="344">SUM(L257:L280)</f>
        <v>6530</v>
      </c>
      <c r="M281" s="249">
        <f t="shared" ref="M281" si="345">SUM(M257:M280)</f>
        <v>14092</v>
      </c>
      <c r="N281" s="251">
        <f t="shared" ref="N281" si="346">SUM(N257:N280)</f>
        <v>20705</v>
      </c>
      <c r="O281" s="231">
        <f t="shared" ref="O281" si="347">SUM(O257:O280)</f>
        <v>26091</v>
      </c>
      <c r="P281" s="249">
        <f t="shared" ref="P281" si="348">SUM(P257:P280)</f>
        <v>11822</v>
      </c>
      <c r="Q281" s="250">
        <f t="shared" ref="Q281" si="349">SUM(Q257:Q280)</f>
        <v>11865</v>
      </c>
      <c r="R281" s="230">
        <f t="shared" ref="R281" si="350">SUM(R257:R280)</f>
        <v>18780</v>
      </c>
      <c r="S281" s="248">
        <f t="shared" ref="S281" si="351">SUM(S257:S280)</f>
        <v>17339</v>
      </c>
      <c r="T281" s="249">
        <f t="shared" ref="T281" si="352">SUM(T257:T280)</f>
        <v>4968</v>
      </c>
      <c r="U281" s="250">
        <f t="shared" ref="U281" si="353">SUM(U257:U280)</f>
        <v>5142</v>
      </c>
      <c r="V281" s="230">
        <f t="shared" ref="V281" si="354">SUM(V257:V280)</f>
        <v>17638</v>
      </c>
      <c r="W281" s="248">
        <f t="shared" ref="W281" si="355">SUM(W257:W280)</f>
        <v>19366</v>
      </c>
      <c r="X281" s="249">
        <f t="shared" ref="X281" si="356">SUM(X257:X280)</f>
        <v>16342</v>
      </c>
      <c r="Y281" s="250">
        <f t="shared" ref="Y281" si="357">SUM(Y257:Y280)</f>
        <v>9085</v>
      </c>
      <c r="Z281" s="230">
        <f t="shared" ref="Z281" si="358">SUM(Z257:Z280)</f>
        <v>40429</v>
      </c>
      <c r="AA281" s="248">
        <f t="shared" ref="AA281" si="359">SUM(AA257:AA280)</f>
        <v>39241</v>
      </c>
      <c r="AB281" s="232">
        <f>SUM(AB257:AB280)</f>
        <v>230664</v>
      </c>
      <c r="AC281" s="233">
        <f>SUM(AC257:AC280)</f>
        <v>230180</v>
      </c>
      <c r="BI281" s="229" t="s">
        <v>26</v>
      </c>
      <c r="BJ281" s="241">
        <f>SUM(BJ257:BJ280)</f>
        <v>1</v>
      </c>
      <c r="BK281" s="242">
        <f t="shared" ref="BK281:CK281" si="360">SUM(BK257:BK280)</f>
        <v>1</v>
      </c>
      <c r="BL281" s="241">
        <f t="shared" si="360"/>
        <v>1</v>
      </c>
      <c r="BM281" s="242">
        <f t="shared" si="360"/>
        <v>1.0000000000000002</v>
      </c>
      <c r="BN281" s="241">
        <f t="shared" si="360"/>
        <v>0.99999999999999989</v>
      </c>
      <c r="BO281" s="242">
        <f t="shared" si="360"/>
        <v>1.0000000000000002</v>
      </c>
      <c r="BP281" s="241">
        <f t="shared" si="360"/>
        <v>0.99999999999999989</v>
      </c>
      <c r="BQ281" s="242">
        <f t="shared" si="360"/>
        <v>1</v>
      </c>
      <c r="BR281" s="241">
        <f t="shared" si="360"/>
        <v>1</v>
      </c>
      <c r="BS281" s="242">
        <f t="shared" si="360"/>
        <v>1</v>
      </c>
      <c r="BT281" s="241">
        <f t="shared" si="360"/>
        <v>0.99999999999999989</v>
      </c>
      <c r="BU281" s="242">
        <f t="shared" si="360"/>
        <v>1.0000000000000002</v>
      </c>
      <c r="BV281" s="241">
        <f t="shared" si="360"/>
        <v>1</v>
      </c>
      <c r="BW281" s="242">
        <f t="shared" si="360"/>
        <v>1</v>
      </c>
      <c r="BX281" s="241">
        <f t="shared" si="360"/>
        <v>1</v>
      </c>
      <c r="BY281" s="242">
        <f t="shared" si="360"/>
        <v>1</v>
      </c>
      <c r="BZ281" s="241">
        <f t="shared" si="360"/>
        <v>0.99999999999999989</v>
      </c>
      <c r="CA281" s="242">
        <f t="shared" si="360"/>
        <v>0.99999999999999989</v>
      </c>
      <c r="CB281" s="241">
        <f t="shared" si="360"/>
        <v>1</v>
      </c>
      <c r="CC281" s="242">
        <f t="shared" si="360"/>
        <v>0.99999999999999978</v>
      </c>
      <c r="CD281" s="241">
        <f t="shared" si="360"/>
        <v>1</v>
      </c>
      <c r="CE281" s="242">
        <f t="shared" si="360"/>
        <v>0.99999999999999989</v>
      </c>
      <c r="CF281" s="241">
        <f t="shared" si="360"/>
        <v>0.99999999999999989</v>
      </c>
      <c r="CG281" s="242">
        <f t="shared" si="360"/>
        <v>0.99999999999999989</v>
      </c>
      <c r="CH281" s="241">
        <f t="shared" si="360"/>
        <v>1</v>
      </c>
      <c r="CI281" s="242">
        <f t="shared" si="360"/>
        <v>1</v>
      </c>
      <c r="CJ281" s="241">
        <f t="shared" si="360"/>
        <v>1</v>
      </c>
      <c r="CK281" s="242">
        <f t="shared" si="360"/>
        <v>1</v>
      </c>
    </row>
    <row r="282" spans="1:89" ht="13.5" thickTop="1" x14ac:dyDescent="0.2">
      <c r="A282" s="244"/>
    </row>
    <row r="284" spans="1:89" x14ac:dyDescent="0.2">
      <c r="A284" s="172">
        <f>+A253+1</f>
        <v>43506</v>
      </c>
      <c r="B284" s="172"/>
      <c r="C284" s="172"/>
      <c r="D284" s="172"/>
      <c r="BI284" s="174">
        <f>+BI253+1</f>
        <v>43506</v>
      </c>
      <c r="BJ284" s="174"/>
      <c r="BK284" s="174"/>
      <c r="BL284" s="174"/>
    </row>
    <row r="285" spans="1:89" ht="13.5" thickBot="1" x14ac:dyDescent="0.25">
      <c r="AE285" s="175" t="s">
        <v>1</v>
      </c>
    </row>
    <row r="286" spans="1:89" ht="14.25" thickTop="1" thickBot="1" x14ac:dyDescent="0.25">
      <c r="A286" s="176" t="s">
        <v>2</v>
      </c>
      <c r="B286" s="177" t="s">
        <v>3</v>
      </c>
      <c r="C286" s="178"/>
      <c r="D286" s="177" t="s">
        <v>4</v>
      </c>
      <c r="E286" s="178"/>
      <c r="F286" s="177" t="s">
        <v>5</v>
      </c>
      <c r="G286" s="178"/>
      <c r="H286" s="177" t="s">
        <v>6</v>
      </c>
      <c r="I286" s="178"/>
      <c r="J286" s="177" t="s">
        <v>7</v>
      </c>
      <c r="K286" s="178"/>
      <c r="L286" s="177" t="s">
        <v>8</v>
      </c>
      <c r="M286" s="178"/>
      <c r="N286" s="177" t="s">
        <v>9</v>
      </c>
      <c r="O286" s="178"/>
      <c r="P286" s="177" t="s">
        <v>10</v>
      </c>
      <c r="Q286" s="178"/>
      <c r="R286" s="177" t="s">
        <v>11</v>
      </c>
      <c r="S286" s="178"/>
      <c r="T286" s="177" t="s">
        <v>12</v>
      </c>
      <c r="U286" s="178"/>
      <c r="V286" s="177" t="s">
        <v>13</v>
      </c>
      <c r="W286" s="178"/>
      <c r="X286" s="177" t="s">
        <v>14</v>
      </c>
      <c r="Y286" s="178"/>
      <c r="Z286" s="177" t="s">
        <v>15</v>
      </c>
      <c r="AA286" s="178"/>
      <c r="AB286" s="179" t="s">
        <v>16</v>
      </c>
      <c r="AC286" s="180"/>
      <c r="AE286" s="176" t="s">
        <v>2</v>
      </c>
      <c r="AF286" s="177" t="s">
        <v>3</v>
      </c>
      <c r="AG286" s="178"/>
      <c r="AH286" s="177" t="s">
        <v>4</v>
      </c>
      <c r="AI286" s="178"/>
      <c r="AJ286" s="177" t="s">
        <v>5</v>
      </c>
      <c r="AK286" s="178"/>
      <c r="AL286" s="177" t="s">
        <v>6</v>
      </c>
      <c r="AM286" s="178"/>
      <c r="AN286" s="177" t="s">
        <v>7</v>
      </c>
      <c r="AO286" s="178"/>
      <c r="AP286" s="177" t="s">
        <v>8</v>
      </c>
      <c r="AQ286" s="178"/>
      <c r="AR286" s="177" t="s">
        <v>9</v>
      </c>
      <c r="AS286" s="178"/>
      <c r="AT286" s="177" t="s">
        <v>10</v>
      </c>
      <c r="AU286" s="178"/>
      <c r="AV286" s="177" t="s">
        <v>11</v>
      </c>
      <c r="AW286" s="178"/>
      <c r="AX286" s="177" t="s">
        <v>12</v>
      </c>
      <c r="AY286" s="178"/>
      <c r="AZ286" s="177" t="s">
        <v>13</v>
      </c>
      <c r="BA286" s="178"/>
      <c r="BB286" s="177" t="s">
        <v>14</v>
      </c>
      <c r="BC286" s="178"/>
      <c r="BD286" s="177" t="s">
        <v>15</v>
      </c>
      <c r="BE286" s="178"/>
      <c r="BF286" s="179" t="s">
        <v>16</v>
      </c>
      <c r="BG286" s="180"/>
      <c r="BI286" s="176" t="s">
        <v>2</v>
      </c>
      <c r="BJ286" s="177" t="s">
        <v>3</v>
      </c>
      <c r="BK286" s="178"/>
      <c r="BL286" s="177" t="s">
        <v>4</v>
      </c>
      <c r="BM286" s="178"/>
      <c r="BN286" s="177" t="s">
        <v>5</v>
      </c>
      <c r="BO286" s="178"/>
      <c r="BP286" s="177" t="s">
        <v>6</v>
      </c>
      <c r="BQ286" s="178"/>
      <c r="BR286" s="177" t="s">
        <v>7</v>
      </c>
      <c r="BS286" s="178"/>
      <c r="BT286" s="177" t="s">
        <v>8</v>
      </c>
      <c r="BU286" s="178"/>
      <c r="BV286" s="177" t="s">
        <v>9</v>
      </c>
      <c r="BW286" s="178"/>
      <c r="BX286" s="177" t="s">
        <v>10</v>
      </c>
      <c r="BY286" s="178"/>
      <c r="BZ286" s="177" t="s">
        <v>11</v>
      </c>
      <c r="CA286" s="178"/>
      <c r="CB286" s="177" t="s">
        <v>12</v>
      </c>
      <c r="CC286" s="178"/>
      <c r="CD286" s="177" t="s">
        <v>13</v>
      </c>
      <c r="CE286" s="178"/>
      <c r="CF286" s="177" t="s">
        <v>14</v>
      </c>
      <c r="CG286" s="178"/>
      <c r="CH286" s="177" t="s">
        <v>15</v>
      </c>
      <c r="CI286" s="178"/>
      <c r="CJ286" s="177" t="s">
        <v>16</v>
      </c>
      <c r="CK286" s="178"/>
    </row>
    <row r="287" spans="1:89" ht="15" thickTop="1" thickBot="1" x14ac:dyDescent="0.3">
      <c r="A287" s="182"/>
      <c r="B287" s="183" t="s">
        <v>17</v>
      </c>
      <c r="C287" s="184" t="s">
        <v>18</v>
      </c>
      <c r="D287" s="185" t="s">
        <v>17</v>
      </c>
      <c r="E287" s="186" t="s">
        <v>18</v>
      </c>
      <c r="F287" s="183" t="s">
        <v>17</v>
      </c>
      <c r="G287" s="184" t="s">
        <v>18</v>
      </c>
      <c r="H287" s="185" t="s">
        <v>17</v>
      </c>
      <c r="I287" s="186" t="s">
        <v>18</v>
      </c>
      <c r="J287" s="183" t="s">
        <v>17</v>
      </c>
      <c r="K287" s="184" t="s">
        <v>18</v>
      </c>
      <c r="L287" s="185" t="s">
        <v>17</v>
      </c>
      <c r="M287" s="183" t="s">
        <v>18</v>
      </c>
      <c r="N287" s="187" t="s">
        <v>17</v>
      </c>
      <c r="O287" s="188" t="s">
        <v>18</v>
      </c>
      <c r="P287" s="183" t="s">
        <v>17</v>
      </c>
      <c r="Q287" s="184" t="s">
        <v>18</v>
      </c>
      <c r="R287" s="185" t="s">
        <v>17</v>
      </c>
      <c r="S287" s="186" t="s">
        <v>18</v>
      </c>
      <c r="T287" s="183" t="s">
        <v>17</v>
      </c>
      <c r="U287" s="184" t="s">
        <v>18</v>
      </c>
      <c r="V287" s="185" t="s">
        <v>17</v>
      </c>
      <c r="W287" s="186" t="s">
        <v>18</v>
      </c>
      <c r="X287" s="183" t="s">
        <v>17</v>
      </c>
      <c r="Y287" s="184" t="s">
        <v>18</v>
      </c>
      <c r="Z287" s="185" t="s">
        <v>17</v>
      </c>
      <c r="AA287" s="183" t="s">
        <v>18</v>
      </c>
      <c r="AB287" s="189" t="s">
        <v>17</v>
      </c>
      <c r="AC287" s="190" t="s">
        <v>18</v>
      </c>
      <c r="AE287" s="182"/>
      <c r="AF287" s="183" t="s">
        <v>17</v>
      </c>
      <c r="AG287" s="184" t="s">
        <v>18</v>
      </c>
      <c r="AH287" s="185" t="s">
        <v>17</v>
      </c>
      <c r="AI287" s="186" t="s">
        <v>18</v>
      </c>
      <c r="AJ287" s="183" t="s">
        <v>17</v>
      </c>
      <c r="AK287" s="184" t="s">
        <v>18</v>
      </c>
      <c r="AL287" s="185" t="s">
        <v>17</v>
      </c>
      <c r="AM287" s="186" t="s">
        <v>18</v>
      </c>
      <c r="AN287" s="183" t="s">
        <v>17</v>
      </c>
      <c r="AO287" s="184" t="s">
        <v>18</v>
      </c>
      <c r="AP287" s="185" t="s">
        <v>17</v>
      </c>
      <c r="AQ287" s="183" t="s">
        <v>18</v>
      </c>
      <c r="AR287" s="187" t="s">
        <v>17</v>
      </c>
      <c r="AS287" s="188" t="s">
        <v>18</v>
      </c>
      <c r="AT287" s="183" t="s">
        <v>17</v>
      </c>
      <c r="AU287" s="184" t="s">
        <v>18</v>
      </c>
      <c r="AV287" s="185" t="s">
        <v>17</v>
      </c>
      <c r="AW287" s="186" t="s">
        <v>18</v>
      </c>
      <c r="AX287" s="183" t="s">
        <v>17</v>
      </c>
      <c r="AY287" s="184" t="s">
        <v>18</v>
      </c>
      <c r="AZ287" s="185" t="s">
        <v>17</v>
      </c>
      <c r="BA287" s="186" t="s">
        <v>18</v>
      </c>
      <c r="BB287" s="183" t="s">
        <v>17</v>
      </c>
      <c r="BC287" s="184" t="s">
        <v>18</v>
      </c>
      <c r="BD287" s="185" t="s">
        <v>17</v>
      </c>
      <c r="BE287" s="183" t="s">
        <v>18</v>
      </c>
      <c r="BF287" s="189" t="s">
        <v>17</v>
      </c>
      <c r="BG287" s="190" t="s">
        <v>18</v>
      </c>
      <c r="BI287" s="182"/>
      <c r="BJ287" s="183" t="s">
        <v>17</v>
      </c>
      <c r="BK287" s="184" t="s">
        <v>18</v>
      </c>
      <c r="BL287" s="185" t="s">
        <v>17</v>
      </c>
      <c r="BM287" s="186" t="s">
        <v>18</v>
      </c>
      <c r="BN287" s="183" t="s">
        <v>17</v>
      </c>
      <c r="BO287" s="184" t="s">
        <v>18</v>
      </c>
      <c r="BP287" s="185" t="s">
        <v>17</v>
      </c>
      <c r="BQ287" s="186" t="s">
        <v>18</v>
      </c>
      <c r="BR287" s="183" t="s">
        <v>17</v>
      </c>
      <c r="BS287" s="184" t="s">
        <v>18</v>
      </c>
      <c r="BT287" s="185" t="s">
        <v>17</v>
      </c>
      <c r="BU287" s="183" t="s">
        <v>18</v>
      </c>
      <c r="BV287" s="187" t="s">
        <v>17</v>
      </c>
      <c r="BW287" s="188" t="s">
        <v>18</v>
      </c>
      <c r="BX287" s="183" t="s">
        <v>17</v>
      </c>
      <c r="BY287" s="184" t="s">
        <v>18</v>
      </c>
      <c r="BZ287" s="185" t="s">
        <v>17</v>
      </c>
      <c r="CA287" s="186" t="s">
        <v>18</v>
      </c>
      <c r="CB287" s="183" t="s">
        <v>17</v>
      </c>
      <c r="CC287" s="184" t="s">
        <v>18</v>
      </c>
      <c r="CD287" s="185" t="s">
        <v>17</v>
      </c>
      <c r="CE287" s="186" t="s">
        <v>18</v>
      </c>
      <c r="CF287" s="183" t="s">
        <v>17</v>
      </c>
      <c r="CG287" s="184" t="s">
        <v>18</v>
      </c>
      <c r="CH287" s="185" t="s">
        <v>17</v>
      </c>
      <c r="CI287" s="183" t="s">
        <v>18</v>
      </c>
      <c r="CJ287" s="187" t="s">
        <v>17</v>
      </c>
      <c r="CK287" s="188" t="s">
        <v>18</v>
      </c>
    </row>
    <row r="288" spans="1:89" ht="13.5" thickTop="1" x14ac:dyDescent="0.2">
      <c r="A288" s="192" t="s">
        <v>19</v>
      </c>
      <c r="B288" s="193"/>
      <c r="C288" s="194"/>
      <c r="D288" s="195"/>
      <c r="E288" s="196"/>
      <c r="F288" s="193"/>
      <c r="G288" s="197"/>
      <c r="H288" s="195"/>
      <c r="I288" s="196"/>
      <c r="J288" s="193"/>
      <c r="K288" s="197"/>
      <c r="L288" s="195"/>
      <c r="M288" s="193"/>
      <c r="N288" s="198"/>
      <c r="O288" s="199"/>
      <c r="P288" s="193"/>
      <c r="Q288" s="197"/>
      <c r="R288" s="195"/>
      <c r="S288" s="196"/>
      <c r="T288" s="193"/>
      <c r="U288" s="197"/>
      <c r="V288" s="195"/>
      <c r="W288" s="196"/>
      <c r="X288" s="193"/>
      <c r="Y288" s="197"/>
      <c r="Z288" s="195"/>
      <c r="AA288" s="193"/>
      <c r="AB288" s="200">
        <f>B288+D288+F288+H288+J288+L288+N288+P288+R288+T288+V288+X288+Z288</f>
        <v>0</v>
      </c>
      <c r="AC288" s="201">
        <f>C288+E288+G288+I288+K288+M288+O288+Q288+S288+U288+W288+Y288+AA288</f>
        <v>0</v>
      </c>
      <c r="AE288" s="202" t="str">
        <f>$AE$9</f>
        <v>07:00 - 07:59</v>
      </c>
      <c r="AF288" s="193">
        <f>SUMIF($A$9:$A$32,$AE288,B$288:B$311)</f>
        <v>1295</v>
      </c>
      <c r="AG288" s="194">
        <f t="shared" ref="AG288:BE290" si="361">SUMIF($A$9:$A$32,$AE288,C$288:C$311)</f>
        <v>489</v>
      </c>
      <c r="AH288" s="195">
        <f t="shared" si="361"/>
        <v>488</v>
      </c>
      <c r="AI288" s="196">
        <f t="shared" si="361"/>
        <v>384</v>
      </c>
      <c r="AJ288" s="193">
        <f t="shared" si="361"/>
        <v>233</v>
      </c>
      <c r="AK288" s="197">
        <f t="shared" si="361"/>
        <v>122</v>
      </c>
      <c r="AL288" s="195">
        <f t="shared" si="361"/>
        <v>715</v>
      </c>
      <c r="AM288" s="196">
        <f t="shared" si="361"/>
        <v>863</v>
      </c>
      <c r="AN288" s="193">
        <f t="shared" si="361"/>
        <v>67</v>
      </c>
      <c r="AO288" s="197">
        <f t="shared" si="361"/>
        <v>108</v>
      </c>
      <c r="AP288" s="195">
        <f t="shared" si="361"/>
        <v>122</v>
      </c>
      <c r="AQ288" s="193">
        <f t="shared" si="361"/>
        <v>346</v>
      </c>
      <c r="AR288" s="198">
        <f t="shared" si="361"/>
        <v>552</v>
      </c>
      <c r="AS288" s="199">
        <f t="shared" si="361"/>
        <v>675</v>
      </c>
      <c r="AT288" s="193">
        <f t="shared" si="361"/>
        <v>330</v>
      </c>
      <c r="AU288" s="197">
        <f t="shared" si="361"/>
        <v>304</v>
      </c>
      <c r="AV288" s="195">
        <f t="shared" si="361"/>
        <v>626</v>
      </c>
      <c r="AW288" s="196">
        <f t="shared" si="361"/>
        <v>498</v>
      </c>
      <c r="AX288" s="193">
        <f t="shared" si="361"/>
        <v>112</v>
      </c>
      <c r="AY288" s="197">
        <f t="shared" si="361"/>
        <v>144</v>
      </c>
      <c r="AZ288" s="195">
        <f t="shared" si="361"/>
        <v>285</v>
      </c>
      <c r="BA288" s="196">
        <f t="shared" si="361"/>
        <v>516</v>
      </c>
      <c r="BB288" s="193">
        <f t="shared" si="361"/>
        <v>376</v>
      </c>
      <c r="BC288" s="197">
        <f t="shared" si="361"/>
        <v>353</v>
      </c>
      <c r="BD288" s="195">
        <f t="shared" si="361"/>
        <v>1177</v>
      </c>
      <c r="BE288" s="193">
        <f t="shared" si="361"/>
        <v>1314</v>
      </c>
      <c r="BF288" s="200">
        <f>AF288+AH288+AJ288+AL288+AN288+AP288+AR288+AT288+AV288+AX288+AZ288+BB288+BD288</f>
        <v>6378</v>
      </c>
      <c r="BG288" s="201">
        <f>AG288+AI288+AK288+AM288+AO288+AQ288+AS288+AU288+AW288+AY288+BA288+BC288+BE288</f>
        <v>6116</v>
      </c>
      <c r="BI288" s="192" t="s">
        <v>19</v>
      </c>
      <c r="BJ288" s="204">
        <f t="shared" ref="BJ288:CK288" si="362">B288/B312</f>
        <v>0</v>
      </c>
      <c r="BK288" s="205">
        <f t="shared" si="362"/>
        <v>0</v>
      </c>
      <c r="BL288" s="206">
        <f t="shared" si="362"/>
        <v>0</v>
      </c>
      <c r="BM288" s="207">
        <f t="shared" si="362"/>
        <v>0</v>
      </c>
      <c r="BN288" s="204">
        <f t="shared" si="362"/>
        <v>0</v>
      </c>
      <c r="BO288" s="205">
        <f t="shared" si="362"/>
        <v>0</v>
      </c>
      <c r="BP288" s="206">
        <f t="shared" si="362"/>
        <v>0</v>
      </c>
      <c r="BQ288" s="207">
        <f t="shared" si="362"/>
        <v>0</v>
      </c>
      <c r="BR288" s="204">
        <f t="shared" si="362"/>
        <v>0</v>
      </c>
      <c r="BS288" s="205">
        <f t="shared" si="362"/>
        <v>0</v>
      </c>
      <c r="BT288" s="206">
        <f t="shared" si="362"/>
        <v>0</v>
      </c>
      <c r="BU288" s="204">
        <f t="shared" si="362"/>
        <v>0</v>
      </c>
      <c r="BV288" s="208">
        <f t="shared" si="362"/>
        <v>0</v>
      </c>
      <c r="BW288" s="209">
        <f t="shared" si="362"/>
        <v>0</v>
      </c>
      <c r="BX288" s="204">
        <f t="shared" si="362"/>
        <v>0</v>
      </c>
      <c r="BY288" s="205">
        <f t="shared" si="362"/>
        <v>0</v>
      </c>
      <c r="BZ288" s="206">
        <f t="shared" si="362"/>
        <v>0</v>
      </c>
      <c r="CA288" s="207">
        <f t="shared" si="362"/>
        <v>0</v>
      </c>
      <c r="CB288" s="204">
        <f t="shared" si="362"/>
        <v>0</v>
      </c>
      <c r="CC288" s="205">
        <f t="shared" si="362"/>
        <v>0</v>
      </c>
      <c r="CD288" s="206">
        <f t="shared" si="362"/>
        <v>0</v>
      </c>
      <c r="CE288" s="207">
        <f t="shared" si="362"/>
        <v>0</v>
      </c>
      <c r="CF288" s="204">
        <f t="shared" si="362"/>
        <v>0</v>
      </c>
      <c r="CG288" s="205">
        <f t="shared" si="362"/>
        <v>0</v>
      </c>
      <c r="CH288" s="206">
        <f t="shared" si="362"/>
        <v>0</v>
      </c>
      <c r="CI288" s="204">
        <f t="shared" si="362"/>
        <v>0</v>
      </c>
      <c r="CJ288" s="210">
        <f t="shared" si="362"/>
        <v>0</v>
      </c>
      <c r="CK288" s="211">
        <f t="shared" si="362"/>
        <v>0</v>
      </c>
    </row>
    <row r="289" spans="1:89" x14ac:dyDescent="0.2">
      <c r="A289" s="212" t="s">
        <v>21</v>
      </c>
      <c r="B289" s="213">
        <v>155</v>
      </c>
      <c r="C289" s="214">
        <v>0</v>
      </c>
      <c r="D289" s="215">
        <v>52</v>
      </c>
      <c r="E289" s="216">
        <v>0</v>
      </c>
      <c r="F289" s="213">
        <v>33</v>
      </c>
      <c r="G289" s="217">
        <v>0</v>
      </c>
      <c r="H289" s="215">
        <v>98</v>
      </c>
      <c r="I289" s="216">
        <v>4</v>
      </c>
      <c r="J289" s="213">
        <v>2</v>
      </c>
      <c r="K289" s="217">
        <v>1</v>
      </c>
      <c r="L289" s="215">
        <v>4</v>
      </c>
      <c r="M289" s="213">
        <v>0</v>
      </c>
      <c r="N289" s="218">
        <v>12</v>
      </c>
      <c r="O289" s="219">
        <v>3</v>
      </c>
      <c r="P289" s="213">
        <v>0</v>
      </c>
      <c r="Q289" s="217">
        <v>0</v>
      </c>
      <c r="R289" s="215">
        <v>3</v>
      </c>
      <c r="S289" s="216">
        <v>0</v>
      </c>
      <c r="T289" s="213">
        <v>0</v>
      </c>
      <c r="U289" s="217">
        <v>0</v>
      </c>
      <c r="V289" s="215">
        <v>0</v>
      </c>
      <c r="W289" s="216">
        <v>0</v>
      </c>
      <c r="X289" s="213">
        <v>0</v>
      </c>
      <c r="Y289" s="217">
        <v>0</v>
      </c>
      <c r="Z289" s="215">
        <v>0</v>
      </c>
      <c r="AA289" s="213">
        <v>0</v>
      </c>
      <c r="AB289" s="220">
        <f>B289+D289+F289+H289+J289+L289+N289+P289+R289+T289+V289+X289+Z289</f>
        <v>359</v>
      </c>
      <c r="AC289" s="221">
        <f t="shared" ref="AC289:AC309" si="363">C289+E289+G289+I289+K289+M289+O289+Q289+S289+U289+W289+Y289+AA289</f>
        <v>8</v>
      </c>
      <c r="AE289" s="212" t="str">
        <f>$AE$10</f>
        <v>08:00 - 08:59</v>
      </c>
      <c r="AF289" s="193">
        <f>SUMIF($A$9:$A$32,$AE289,B$288:B$311)</f>
        <v>2020</v>
      </c>
      <c r="AG289" s="214">
        <f t="shared" si="361"/>
        <v>718</v>
      </c>
      <c r="AH289" s="215">
        <f t="shared" si="361"/>
        <v>631</v>
      </c>
      <c r="AI289" s="216">
        <f t="shared" si="361"/>
        <v>405</v>
      </c>
      <c r="AJ289" s="213">
        <f t="shared" si="361"/>
        <v>265</v>
      </c>
      <c r="AK289" s="217">
        <f t="shared" si="361"/>
        <v>142</v>
      </c>
      <c r="AL289" s="215">
        <f t="shared" si="361"/>
        <v>948</v>
      </c>
      <c r="AM289" s="216">
        <f t="shared" si="361"/>
        <v>1031</v>
      </c>
      <c r="AN289" s="213">
        <f t="shared" si="361"/>
        <v>79</v>
      </c>
      <c r="AO289" s="217">
        <f t="shared" si="361"/>
        <v>168</v>
      </c>
      <c r="AP289" s="215">
        <f t="shared" si="361"/>
        <v>106</v>
      </c>
      <c r="AQ289" s="213">
        <f t="shared" si="361"/>
        <v>475</v>
      </c>
      <c r="AR289" s="218">
        <f t="shared" si="361"/>
        <v>628</v>
      </c>
      <c r="AS289" s="219">
        <f t="shared" si="361"/>
        <v>989</v>
      </c>
      <c r="AT289" s="213">
        <f t="shared" si="361"/>
        <v>385</v>
      </c>
      <c r="AU289" s="217">
        <f t="shared" si="361"/>
        <v>386</v>
      </c>
      <c r="AV289" s="215">
        <f t="shared" si="361"/>
        <v>782</v>
      </c>
      <c r="AW289" s="216">
        <f t="shared" si="361"/>
        <v>552</v>
      </c>
      <c r="AX289" s="213">
        <f t="shared" si="361"/>
        <v>105</v>
      </c>
      <c r="AY289" s="217">
        <f t="shared" si="361"/>
        <v>153</v>
      </c>
      <c r="AZ289" s="215">
        <f t="shared" si="361"/>
        <v>294</v>
      </c>
      <c r="BA289" s="216">
        <f t="shared" si="361"/>
        <v>677</v>
      </c>
      <c r="BB289" s="213">
        <f t="shared" si="361"/>
        <v>411</v>
      </c>
      <c r="BC289" s="217">
        <f t="shared" si="361"/>
        <v>278</v>
      </c>
      <c r="BD289" s="215">
        <f t="shared" si="361"/>
        <v>1642</v>
      </c>
      <c r="BE289" s="213">
        <f t="shared" si="361"/>
        <v>1330</v>
      </c>
      <c r="BF289" s="220">
        <f>SUM(AF289,AH289,AJ289,AL289,AN289,AP289,AR289,AT289,AV289,AX289,AZ289,BB289,BD289)</f>
        <v>8296</v>
      </c>
      <c r="BG289" s="221">
        <f>SUM(AG289,AI289,AK289,AM289,AO289,AQ289,AS289,AU289,AW289,AY289,BA289,BC289,BE289)</f>
        <v>7304</v>
      </c>
      <c r="BI289" s="212" t="s">
        <v>21</v>
      </c>
      <c r="BJ289" s="204">
        <f t="shared" ref="BJ289:CK289" si="364">B289/B312</f>
        <v>5.5276202703184625E-3</v>
      </c>
      <c r="BK289" s="205">
        <f t="shared" si="364"/>
        <v>0</v>
      </c>
      <c r="BL289" s="206">
        <f t="shared" si="364"/>
        <v>5.3207817456257037E-3</v>
      </c>
      <c r="BM289" s="207">
        <f t="shared" si="364"/>
        <v>0</v>
      </c>
      <c r="BN289" s="204">
        <f t="shared" si="364"/>
        <v>6.0896844436242846E-3</v>
      </c>
      <c r="BO289" s="205">
        <f t="shared" si="364"/>
        <v>0</v>
      </c>
      <c r="BP289" s="206">
        <f t="shared" si="364"/>
        <v>5.0798258345428155E-3</v>
      </c>
      <c r="BQ289" s="207">
        <f t="shared" si="364"/>
        <v>1.7938024126642452E-4</v>
      </c>
      <c r="BR289" s="204">
        <f t="shared" si="364"/>
        <v>1.0346611484738748E-3</v>
      </c>
      <c r="BS289" s="205">
        <f t="shared" si="364"/>
        <v>3.6995930447650759E-4</v>
      </c>
      <c r="BT289" s="206">
        <f t="shared" si="364"/>
        <v>1.2341869793273681E-3</v>
      </c>
      <c r="BU289" s="204">
        <f t="shared" si="364"/>
        <v>0</v>
      </c>
      <c r="BV289" s="208">
        <f t="shared" si="364"/>
        <v>9.1876579128703773E-4</v>
      </c>
      <c r="BW289" s="209">
        <f t="shared" si="364"/>
        <v>1.7975912277548085E-4</v>
      </c>
      <c r="BX289" s="204">
        <f t="shared" si="364"/>
        <v>0</v>
      </c>
      <c r="BY289" s="205">
        <f t="shared" si="364"/>
        <v>0</v>
      </c>
      <c r="BZ289" s="206">
        <f t="shared" si="364"/>
        <v>2.3722916337181717E-4</v>
      </c>
      <c r="CA289" s="207">
        <f t="shared" si="364"/>
        <v>0</v>
      </c>
      <c r="CB289" s="204">
        <f t="shared" si="364"/>
        <v>0</v>
      </c>
      <c r="CC289" s="205">
        <f t="shared" si="364"/>
        <v>0</v>
      </c>
      <c r="CD289" s="206">
        <f t="shared" si="364"/>
        <v>0</v>
      </c>
      <c r="CE289" s="207">
        <f t="shared" si="364"/>
        <v>0</v>
      </c>
      <c r="CF289" s="204">
        <f t="shared" si="364"/>
        <v>0</v>
      </c>
      <c r="CG289" s="205">
        <f t="shared" si="364"/>
        <v>0</v>
      </c>
      <c r="CH289" s="206">
        <f t="shared" si="364"/>
        <v>0</v>
      </c>
      <c r="CI289" s="204">
        <f t="shared" si="364"/>
        <v>0</v>
      </c>
      <c r="CJ289" s="210">
        <f t="shared" si="364"/>
        <v>2.4111112603597191E-3</v>
      </c>
      <c r="CK289" s="211">
        <f t="shared" si="364"/>
        <v>5.3785851631728274E-5</v>
      </c>
    </row>
    <row r="290" spans="1:89" ht="13.5" thickBot="1" x14ac:dyDescent="0.25">
      <c r="A290" s="202" t="s">
        <v>23</v>
      </c>
      <c r="B290" s="222">
        <v>685</v>
      </c>
      <c r="C290" s="223">
        <v>8</v>
      </c>
      <c r="D290" s="224">
        <v>268</v>
      </c>
      <c r="E290" s="225">
        <v>14</v>
      </c>
      <c r="F290" s="222">
        <v>117</v>
      </c>
      <c r="G290" s="226">
        <v>5</v>
      </c>
      <c r="H290" s="224">
        <v>414</v>
      </c>
      <c r="I290" s="225">
        <v>107</v>
      </c>
      <c r="J290" s="222">
        <v>27</v>
      </c>
      <c r="K290" s="226">
        <v>12</v>
      </c>
      <c r="L290" s="224">
        <v>20</v>
      </c>
      <c r="M290" s="222">
        <v>112</v>
      </c>
      <c r="N290" s="227">
        <v>154</v>
      </c>
      <c r="O290" s="228">
        <v>194</v>
      </c>
      <c r="P290" s="222">
        <v>95</v>
      </c>
      <c r="Q290" s="226">
        <v>111</v>
      </c>
      <c r="R290" s="224">
        <v>169</v>
      </c>
      <c r="S290" s="225">
        <v>63</v>
      </c>
      <c r="T290" s="222">
        <v>30</v>
      </c>
      <c r="U290" s="226">
        <v>35</v>
      </c>
      <c r="V290" s="224">
        <v>71</v>
      </c>
      <c r="W290" s="225">
        <v>103</v>
      </c>
      <c r="X290" s="222">
        <v>126</v>
      </c>
      <c r="Y290" s="226">
        <v>78</v>
      </c>
      <c r="Z290" s="224">
        <v>450</v>
      </c>
      <c r="AA290" s="222">
        <v>225</v>
      </c>
      <c r="AB290" s="220">
        <f>B290+D290+F290+H290+J290+L290+N290+P290+R290+T290+V290+X290+Z290</f>
        <v>2626</v>
      </c>
      <c r="AC290" s="221">
        <f t="shared" si="363"/>
        <v>1067</v>
      </c>
      <c r="AE290" s="202" t="str">
        <f>$AE$11</f>
        <v>09:00 - 09:59</v>
      </c>
      <c r="AF290" s="193">
        <f>SUMIF($A$9:$A$32,$AE290,B$288:B$311)</f>
        <v>2022</v>
      </c>
      <c r="AG290" s="223">
        <f t="shared" si="361"/>
        <v>834</v>
      </c>
      <c r="AH290" s="224">
        <f t="shared" si="361"/>
        <v>762</v>
      </c>
      <c r="AI290" s="225">
        <f t="shared" si="361"/>
        <v>396</v>
      </c>
      <c r="AJ290" s="222">
        <f t="shared" si="361"/>
        <v>325</v>
      </c>
      <c r="AK290" s="226">
        <f t="shared" si="361"/>
        <v>216</v>
      </c>
      <c r="AL290" s="224">
        <f t="shared" si="361"/>
        <v>1177</v>
      </c>
      <c r="AM290" s="225">
        <f t="shared" si="361"/>
        <v>1153</v>
      </c>
      <c r="AN290" s="222">
        <f t="shared" si="361"/>
        <v>127</v>
      </c>
      <c r="AO290" s="226">
        <f t="shared" si="361"/>
        <v>287</v>
      </c>
      <c r="AP290" s="224">
        <f t="shared" si="361"/>
        <v>123</v>
      </c>
      <c r="AQ290" s="222">
        <f t="shared" si="361"/>
        <v>695</v>
      </c>
      <c r="AR290" s="227">
        <f t="shared" si="361"/>
        <v>831</v>
      </c>
      <c r="AS290" s="228">
        <f t="shared" si="361"/>
        <v>1346</v>
      </c>
      <c r="AT290" s="222">
        <f t="shared" si="361"/>
        <v>496</v>
      </c>
      <c r="AU290" s="226">
        <f t="shared" si="361"/>
        <v>483</v>
      </c>
      <c r="AV290" s="224">
        <f t="shared" si="361"/>
        <v>900</v>
      </c>
      <c r="AW290" s="225">
        <f t="shared" si="361"/>
        <v>737</v>
      </c>
      <c r="AX290" s="222">
        <f t="shared" si="361"/>
        <v>117</v>
      </c>
      <c r="AY290" s="226">
        <f t="shared" si="361"/>
        <v>133</v>
      </c>
      <c r="AZ290" s="224">
        <f t="shared" si="361"/>
        <v>311</v>
      </c>
      <c r="BA290" s="225">
        <f t="shared" si="361"/>
        <v>1283</v>
      </c>
      <c r="BB290" s="222">
        <f t="shared" si="361"/>
        <v>449</v>
      </c>
      <c r="BC290" s="226">
        <f t="shared" si="361"/>
        <v>404</v>
      </c>
      <c r="BD290" s="224">
        <f t="shared" si="361"/>
        <v>1926</v>
      </c>
      <c r="BE290" s="222">
        <f t="shared" si="361"/>
        <v>1603</v>
      </c>
      <c r="BF290" s="220">
        <f>SUM(AF290,AH290,AJ290,AL290,AN290,AP290,AR290,AT290,AV290,AX290,AZ290,BB290,BD290)</f>
        <v>9566</v>
      </c>
      <c r="BG290" s="221">
        <f>SUM(AG290,AI290,AK290,AM290,AO290,AQ290,AS290,AU290,AW290,AY290,BA290,BC290,BE290)</f>
        <v>9570</v>
      </c>
      <c r="BI290" s="202" t="s">
        <v>23</v>
      </c>
      <c r="BJ290" s="204">
        <f t="shared" ref="BJ290:CK290" si="365">B290/B312</f>
        <v>2.4428515388181592E-2</v>
      </c>
      <c r="BK290" s="205">
        <f t="shared" si="365"/>
        <v>4.5934772622875517E-4</v>
      </c>
      <c r="BL290" s="206">
        <f t="shared" si="365"/>
        <v>2.7422490535147857E-2</v>
      </c>
      <c r="BM290" s="207">
        <f t="shared" si="365"/>
        <v>1.8076178179470626E-3</v>
      </c>
      <c r="BN290" s="204">
        <f t="shared" si="365"/>
        <v>2.1590699391031556E-2</v>
      </c>
      <c r="BO290" s="205">
        <f t="shared" si="365"/>
        <v>1.7307026652821046E-3</v>
      </c>
      <c r="BP290" s="206">
        <f t="shared" si="365"/>
        <v>2.145967240306863E-2</v>
      </c>
      <c r="BQ290" s="207">
        <f t="shared" si="365"/>
        <v>4.7984214538768551E-3</v>
      </c>
      <c r="BR290" s="204">
        <f t="shared" si="365"/>
        <v>1.3967925504397309E-2</v>
      </c>
      <c r="BS290" s="205">
        <f t="shared" si="365"/>
        <v>4.4395116537180911E-3</v>
      </c>
      <c r="BT290" s="206">
        <f t="shared" si="365"/>
        <v>6.1709348966368406E-3</v>
      </c>
      <c r="BU290" s="204">
        <f t="shared" si="365"/>
        <v>1.4247551202137132E-2</v>
      </c>
      <c r="BV290" s="208">
        <f t="shared" si="365"/>
        <v>1.1790827654850318E-2</v>
      </c>
      <c r="BW290" s="209">
        <f t="shared" si="365"/>
        <v>1.1624423272814429E-2</v>
      </c>
      <c r="BX290" s="204">
        <f t="shared" si="365"/>
        <v>1.2449220285676844E-2</v>
      </c>
      <c r="BY290" s="205">
        <f t="shared" si="365"/>
        <v>1.2905476107429368E-2</v>
      </c>
      <c r="BZ290" s="206">
        <f t="shared" si="365"/>
        <v>1.3363909536612368E-2</v>
      </c>
      <c r="CA290" s="207">
        <f t="shared" si="365"/>
        <v>4.6153846153846158E-3</v>
      </c>
      <c r="CB290" s="204">
        <f t="shared" si="365"/>
        <v>1.6930022573363433E-2</v>
      </c>
      <c r="CC290" s="205">
        <f t="shared" si="365"/>
        <v>1.3774104683195593E-2</v>
      </c>
      <c r="CD290" s="206">
        <f t="shared" si="365"/>
        <v>7.0674895480788372E-3</v>
      </c>
      <c r="CE290" s="207">
        <f t="shared" si="365"/>
        <v>7.7829832250264474E-3</v>
      </c>
      <c r="CF290" s="204">
        <f t="shared" si="365"/>
        <v>1.6317016317016316E-2</v>
      </c>
      <c r="CG290" s="205">
        <f t="shared" si="365"/>
        <v>1.411764705882353E-2</v>
      </c>
      <c r="CH290" s="206">
        <f t="shared" si="365"/>
        <v>1.5891513931560547E-2</v>
      </c>
      <c r="CI290" s="204">
        <f t="shared" si="365"/>
        <v>8.1566068515497546E-3</v>
      </c>
      <c r="CJ290" s="210">
        <f t="shared" si="365"/>
        <v>1.7636707993606188E-2</v>
      </c>
      <c r="CK290" s="211">
        <f t="shared" si="365"/>
        <v>7.1736879613817587E-3</v>
      </c>
    </row>
    <row r="291" spans="1:89" ht="14.25" thickTop="1" thickBot="1" x14ac:dyDescent="0.25">
      <c r="A291" s="212" t="s">
        <v>25</v>
      </c>
      <c r="B291" s="213">
        <v>888</v>
      </c>
      <c r="C291" s="214">
        <v>72</v>
      </c>
      <c r="D291" s="215">
        <v>388</v>
      </c>
      <c r="E291" s="216">
        <v>129</v>
      </c>
      <c r="F291" s="213">
        <v>115</v>
      </c>
      <c r="G291" s="217">
        <v>83</v>
      </c>
      <c r="H291" s="215">
        <v>575</v>
      </c>
      <c r="I291" s="216">
        <v>404</v>
      </c>
      <c r="J291" s="213">
        <v>44</v>
      </c>
      <c r="K291" s="217">
        <v>67</v>
      </c>
      <c r="L291" s="215">
        <v>51</v>
      </c>
      <c r="M291" s="213">
        <v>203</v>
      </c>
      <c r="N291" s="218">
        <v>373</v>
      </c>
      <c r="O291" s="219">
        <v>384</v>
      </c>
      <c r="P291" s="213">
        <v>263</v>
      </c>
      <c r="Q291" s="217">
        <v>193</v>
      </c>
      <c r="R291" s="215">
        <v>460</v>
      </c>
      <c r="S291" s="216">
        <v>376</v>
      </c>
      <c r="T291" s="213">
        <v>81</v>
      </c>
      <c r="U291" s="217">
        <v>164</v>
      </c>
      <c r="V291" s="215">
        <v>179</v>
      </c>
      <c r="W291" s="216">
        <v>440</v>
      </c>
      <c r="X291" s="213">
        <v>322</v>
      </c>
      <c r="Y291" s="217">
        <v>246</v>
      </c>
      <c r="Z291" s="215">
        <v>771</v>
      </c>
      <c r="AA291" s="213">
        <v>709</v>
      </c>
      <c r="AB291" s="220">
        <f>B291+D291+F291+H291+J291+L291+N291+P291+R291+T291+V291+X291+Z291</f>
        <v>4510</v>
      </c>
      <c r="AC291" s="221">
        <f t="shared" si="363"/>
        <v>3470</v>
      </c>
      <c r="AE291" s="229" t="s">
        <v>26</v>
      </c>
      <c r="AF291" s="230">
        <f t="shared" ref="AF291:BG291" si="366">SUM(AF288:AF290)</f>
        <v>5337</v>
      </c>
      <c r="AG291" s="231">
        <f t="shared" si="366"/>
        <v>2041</v>
      </c>
      <c r="AH291" s="230">
        <f t="shared" si="366"/>
        <v>1881</v>
      </c>
      <c r="AI291" s="231">
        <f t="shared" si="366"/>
        <v>1185</v>
      </c>
      <c r="AJ291" s="230">
        <f t="shared" si="366"/>
        <v>823</v>
      </c>
      <c r="AK291" s="231">
        <f t="shared" si="366"/>
        <v>480</v>
      </c>
      <c r="AL291" s="230">
        <f t="shared" si="366"/>
        <v>2840</v>
      </c>
      <c r="AM291" s="231">
        <f t="shared" si="366"/>
        <v>3047</v>
      </c>
      <c r="AN291" s="230">
        <f t="shared" si="366"/>
        <v>273</v>
      </c>
      <c r="AO291" s="231">
        <f t="shared" si="366"/>
        <v>563</v>
      </c>
      <c r="AP291" s="230">
        <f t="shared" si="366"/>
        <v>351</v>
      </c>
      <c r="AQ291" s="231">
        <f t="shared" si="366"/>
        <v>1516</v>
      </c>
      <c r="AR291" s="230">
        <f t="shared" si="366"/>
        <v>2011</v>
      </c>
      <c r="AS291" s="231">
        <f t="shared" si="366"/>
        <v>3010</v>
      </c>
      <c r="AT291" s="230">
        <f t="shared" si="366"/>
        <v>1211</v>
      </c>
      <c r="AU291" s="231">
        <f t="shared" si="366"/>
        <v>1173</v>
      </c>
      <c r="AV291" s="230">
        <f t="shared" si="366"/>
        <v>2308</v>
      </c>
      <c r="AW291" s="231">
        <f t="shared" si="366"/>
        <v>1787</v>
      </c>
      <c r="AX291" s="230">
        <f t="shared" si="366"/>
        <v>334</v>
      </c>
      <c r="AY291" s="231">
        <f t="shared" si="366"/>
        <v>430</v>
      </c>
      <c r="AZ291" s="230">
        <f t="shared" si="366"/>
        <v>890</v>
      </c>
      <c r="BA291" s="231">
        <f t="shared" si="366"/>
        <v>2476</v>
      </c>
      <c r="BB291" s="230">
        <f t="shared" si="366"/>
        <v>1236</v>
      </c>
      <c r="BC291" s="231">
        <f t="shared" si="366"/>
        <v>1035</v>
      </c>
      <c r="BD291" s="230">
        <f t="shared" si="366"/>
        <v>4745</v>
      </c>
      <c r="BE291" s="231">
        <f t="shared" si="366"/>
        <v>4247</v>
      </c>
      <c r="BF291" s="232">
        <f t="shared" si="366"/>
        <v>24240</v>
      </c>
      <c r="BG291" s="233">
        <f t="shared" si="366"/>
        <v>22990</v>
      </c>
      <c r="BI291" s="212" t="s">
        <v>25</v>
      </c>
      <c r="BJ291" s="204">
        <f t="shared" ref="BJ291:CK291" si="367">B291/B312</f>
        <v>3.1667914838985768E-2</v>
      </c>
      <c r="BK291" s="205">
        <f t="shared" si="367"/>
        <v>4.1341295360587966E-3</v>
      </c>
      <c r="BL291" s="206">
        <f t="shared" si="367"/>
        <v>3.9701217640437943E-2</v>
      </c>
      <c r="BM291" s="207">
        <f t="shared" si="367"/>
        <v>1.6655907036797934E-2</v>
      </c>
      <c r="BN291" s="204">
        <f t="shared" si="367"/>
        <v>2.1221627606569479E-2</v>
      </c>
      <c r="BO291" s="205">
        <f t="shared" si="367"/>
        <v>2.8729664243682937E-2</v>
      </c>
      <c r="BP291" s="206">
        <f t="shared" si="367"/>
        <v>2.9805100559817541E-2</v>
      </c>
      <c r="BQ291" s="207">
        <f t="shared" si="367"/>
        <v>1.8117404367908874E-2</v>
      </c>
      <c r="BR291" s="204">
        <f t="shared" si="367"/>
        <v>2.2762545266425245E-2</v>
      </c>
      <c r="BS291" s="205">
        <f t="shared" si="367"/>
        <v>2.4787273399926008E-2</v>
      </c>
      <c r="BT291" s="206">
        <f t="shared" si="367"/>
        <v>1.5735883986423942E-2</v>
      </c>
      <c r="BU291" s="204">
        <f t="shared" si="367"/>
        <v>2.5823686553873553E-2</v>
      </c>
      <c r="BV291" s="208">
        <f t="shared" si="367"/>
        <v>2.8558303345838757E-2</v>
      </c>
      <c r="BW291" s="209">
        <f t="shared" si="367"/>
        <v>2.3009167715261548E-2</v>
      </c>
      <c r="BX291" s="204">
        <f t="shared" si="367"/>
        <v>3.4464683527715895E-2</v>
      </c>
      <c r="BY291" s="205">
        <f t="shared" si="367"/>
        <v>2.2439251249854669E-2</v>
      </c>
      <c r="BZ291" s="206">
        <f t="shared" si="367"/>
        <v>3.6375138383678632E-2</v>
      </c>
      <c r="CA291" s="207">
        <f t="shared" si="367"/>
        <v>2.7545787545787546E-2</v>
      </c>
      <c r="CB291" s="204">
        <f t="shared" si="367"/>
        <v>4.5711060948081264E-2</v>
      </c>
      <c r="CC291" s="205">
        <f t="shared" si="367"/>
        <v>6.4541519086973628E-2</v>
      </c>
      <c r="CD291" s="206">
        <f t="shared" si="367"/>
        <v>1.7818037029663548E-2</v>
      </c>
      <c r="CE291" s="207">
        <f t="shared" si="367"/>
        <v>3.3247695330210068E-2</v>
      </c>
      <c r="CF291" s="204">
        <f t="shared" si="367"/>
        <v>4.1699041699041699E-2</v>
      </c>
      <c r="CG291" s="205">
        <f t="shared" si="367"/>
        <v>4.4524886877828053E-2</v>
      </c>
      <c r="CH291" s="206">
        <f t="shared" si="367"/>
        <v>2.7227460536073736E-2</v>
      </c>
      <c r="CI291" s="204">
        <f t="shared" si="367"/>
        <v>2.570237447888345E-2</v>
      </c>
      <c r="CJ291" s="210">
        <f t="shared" si="367"/>
        <v>3.0290004969978641E-2</v>
      </c>
      <c r="CK291" s="211">
        <f t="shared" si="367"/>
        <v>2.3329613145262138E-2</v>
      </c>
    </row>
    <row r="292" spans="1:89" ht="13.5" thickTop="1" x14ac:dyDescent="0.2">
      <c r="A292" s="202" t="s">
        <v>20</v>
      </c>
      <c r="B292" s="222">
        <v>1295</v>
      </c>
      <c r="C292" s="223">
        <v>489</v>
      </c>
      <c r="D292" s="224">
        <v>488</v>
      </c>
      <c r="E292" s="225">
        <v>384</v>
      </c>
      <c r="F292" s="222">
        <v>233</v>
      </c>
      <c r="G292" s="226">
        <v>122</v>
      </c>
      <c r="H292" s="224">
        <v>715</v>
      </c>
      <c r="I292" s="225">
        <v>863</v>
      </c>
      <c r="J292" s="222">
        <v>67</v>
      </c>
      <c r="K292" s="226">
        <v>108</v>
      </c>
      <c r="L292" s="224">
        <v>122</v>
      </c>
      <c r="M292" s="222">
        <v>346</v>
      </c>
      <c r="N292" s="227">
        <v>552</v>
      </c>
      <c r="O292" s="228">
        <v>675</v>
      </c>
      <c r="P292" s="222">
        <v>330</v>
      </c>
      <c r="Q292" s="226">
        <v>304</v>
      </c>
      <c r="R292" s="224">
        <v>626</v>
      </c>
      <c r="S292" s="225">
        <v>498</v>
      </c>
      <c r="T292" s="222">
        <v>112</v>
      </c>
      <c r="U292" s="226">
        <v>144</v>
      </c>
      <c r="V292" s="224">
        <v>285</v>
      </c>
      <c r="W292" s="225">
        <v>516</v>
      </c>
      <c r="X292" s="222">
        <v>376</v>
      </c>
      <c r="Y292" s="226">
        <v>353</v>
      </c>
      <c r="Z292" s="224">
        <v>1177</v>
      </c>
      <c r="AA292" s="222">
        <v>1314</v>
      </c>
      <c r="AB292" s="220">
        <f t="shared" ref="AB292:AB308" si="368">B292+D292+F292+H292+J292+L292+N292+P292+R292+T292+V292+X292+Z292</f>
        <v>6378</v>
      </c>
      <c r="AC292" s="221">
        <f t="shared" si="363"/>
        <v>6116</v>
      </c>
      <c r="BI292" s="202" t="s">
        <v>20</v>
      </c>
      <c r="BJ292" s="204">
        <f t="shared" ref="BJ292:CK292" si="369">B292/B312</f>
        <v>4.6182375806854248E-2</v>
      </c>
      <c r="BK292" s="205">
        <f t="shared" si="369"/>
        <v>2.8077629765732661E-2</v>
      </c>
      <c r="BL292" s="206">
        <f t="shared" si="369"/>
        <v>4.9933490228179681E-2</v>
      </c>
      <c r="BM292" s="207">
        <f t="shared" si="369"/>
        <v>4.958037443511943E-2</v>
      </c>
      <c r="BN292" s="204">
        <f t="shared" si="369"/>
        <v>4.2996862889832073E-2</v>
      </c>
      <c r="BO292" s="205">
        <f t="shared" si="369"/>
        <v>4.2229145032883351E-2</v>
      </c>
      <c r="BP292" s="206">
        <f t="shared" si="369"/>
        <v>3.7061994609164421E-2</v>
      </c>
      <c r="BQ292" s="207">
        <f t="shared" si="369"/>
        <v>3.8701287053231087E-2</v>
      </c>
      <c r="BR292" s="204">
        <f t="shared" si="369"/>
        <v>3.4661148473874803E-2</v>
      </c>
      <c r="BS292" s="205">
        <f t="shared" si="369"/>
        <v>3.9955604883462822E-2</v>
      </c>
      <c r="BT292" s="206">
        <f t="shared" si="369"/>
        <v>3.7642702869484727E-2</v>
      </c>
      <c r="BU292" s="204">
        <f t="shared" si="369"/>
        <v>4.4014756392316501E-2</v>
      </c>
      <c r="BV292" s="208">
        <f t="shared" si="369"/>
        <v>4.2263226399203734E-2</v>
      </c>
      <c r="BW292" s="209">
        <f t="shared" si="369"/>
        <v>4.044580262448319E-2</v>
      </c>
      <c r="BX292" s="204">
        <f t="shared" si="369"/>
        <v>4.3244659939719564E-2</v>
      </c>
      <c r="BY292" s="205">
        <f t="shared" si="369"/>
        <v>3.5344727357284035E-2</v>
      </c>
      <c r="BZ292" s="206">
        <f t="shared" si="369"/>
        <v>4.9501818756919183E-2</v>
      </c>
      <c r="CA292" s="207">
        <f t="shared" si="369"/>
        <v>3.6483516483516484E-2</v>
      </c>
      <c r="CB292" s="204">
        <f t="shared" si="369"/>
        <v>6.320541760722348E-2</v>
      </c>
      <c r="CC292" s="205">
        <f t="shared" si="369"/>
        <v>5.667060212514758E-2</v>
      </c>
      <c r="CD292" s="206">
        <f t="shared" si="369"/>
        <v>2.836950029862632E-2</v>
      </c>
      <c r="CE292" s="207">
        <f t="shared" si="369"/>
        <v>3.8990479069064533E-2</v>
      </c>
      <c r="CF292" s="204">
        <f t="shared" si="369"/>
        <v>4.8692048692048691E-2</v>
      </c>
      <c r="CG292" s="205">
        <f t="shared" si="369"/>
        <v>6.3891402714932127E-2</v>
      </c>
      <c r="CH292" s="206">
        <f t="shared" si="369"/>
        <v>4.1565137549881698E-2</v>
      </c>
      <c r="CI292" s="204">
        <f t="shared" si="369"/>
        <v>4.7634584013050568E-2</v>
      </c>
      <c r="CJ292" s="210">
        <f t="shared" si="369"/>
        <v>4.2835842948674895E-2</v>
      </c>
      <c r="CK292" s="211">
        <f t="shared" si="369"/>
        <v>4.1119283572456262E-2</v>
      </c>
    </row>
    <row r="293" spans="1:89" ht="13.5" thickBot="1" x14ac:dyDescent="0.25">
      <c r="A293" s="212" t="s">
        <v>22</v>
      </c>
      <c r="B293" s="213">
        <v>2020</v>
      </c>
      <c r="C293" s="214">
        <v>718</v>
      </c>
      <c r="D293" s="215">
        <v>631</v>
      </c>
      <c r="E293" s="216">
        <v>405</v>
      </c>
      <c r="F293" s="213">
        <v>265</v>
      </c>
      <c r="G293" s="217">
        <v>142</v>
      </c>
      <c r="H293" s="215">
        <v>948</v>
      </c>
      <c r="I293" s="216">
        <v>1031</v>
      </c>
      <c r="J293" s="213">
        <v>79</v>
      </c>
      <c r="K293" s="217">
        <v>168</v>
      </c>
      <c r="L293" s="215">
        <v>106</v>
      </c>
      <c r="M293" s="213">
        <v>475</v>
      </c>
      <c r="N293" s="218">
        <v>628</v>
      </c>
      <c r="O293" s="219">
        <v>989</v>
      </c>
      <c r="P293" s="213">
        <v>385</v>
      </c>
      <c r="Q293" s="217">
        <v>386</v>
      </c>
      <c r="R293" s="215">
        <v>782</v>
      </c>
      <c r="S293" s="216">
        <v>552</v>
      </c>
      <c r="T293" s="213">
        <v>105</v>
      </c>
      <c r="U293" s="217">
        <v>153</v>
      </c>
      <c r="V293" s="215">
        <v>294</v>
      </c>
      <c r="W293" s="216">
        <v>677</v>
      </c>
      <c r="X293" s="213">
        <v>411</v>
      </c>
      <c r="Y293" s="217">
        <v>278</v>
      </c>
      <c r="Z293" s="215">
        <v>1642</v>
      </c>
      <c r="AA293" s="213">
        <v>1330</v>
      </c>
      <c r="AB293" s="220">
        <f t="shared" si="368"/>
        <v>8296</v>
      </c>
      <c r="AC293" s="221">
        <f t="shared" si="363"/>
        <v>7304</v>
      </c>
      <c r="AE293" s="175" t="s">
        <v>27</v>
      </c>
      <c r="BI293" s="212" t="s">
        <v>22</v>
      </c>
      <c r="BJ293" s="204">
        <f t="shared" ref="BJ293:CK293" si="370">B293/B312</f>
        <v>7.2037373845440608E-2</v>
      </c>
      <c r="BK293" s="205">
        <f t="shared" si="370"/>
        <v>4.1226458429030777E-2</v>
      </c>
      <c r="BL293" s="206">
        <f t="shared" si="370"/>
        <v>6.4565640028650367E-2</v>
      </c>
      <c r="BM293" s="207">
        <f t="shared" si="370"/>
        <v>5.2291801162040026E-2</v>
      </c>
      <c r="BN293" s="204">
        <f t="shared" si="370"/>
        <v>4.8902011441225315E-2</v>
      </c>
      <c r="BO293" s="205">
        <f t="shared" si="370"/>
        <v>4.9151955694011769E-2</v>
      </c>
      <c r="BP293" s="206">
        <f t="shared" si="370"/>
        <v>4.913953970557744E-2</v>
      </c>
      <c r="BQ293" s="207">
        <f t="shared" si="370"/>
        <v>4.6235257186420915E-2</v>
      </c>
      <c r="BR293" s="204">
        <f t="shared" si="370"/>
        <v>4.0869115364718052E-2</v>
      </c>
      <c r="BS293" s="205">
        <f t="shared" si="370"/>
        <v>6.2153163152053277E-2</v>
      </c>
      <c r="BT293" s="206">
        <f t="shared" si="370"/>
        <v>3.2705954952175258E-2</v>
      </c>
      <c r="BU293" s="204">
        <f t="shared" si="370"/>
        <v>6.0424882330492306E-2</v>
      </c>
      <c r="BV293" s="208">
        <f t="shared" si="370"/>
        <v>4.8082076410688311E-2</v>
      </c>
      <c r="BW293" s="209">
        <f t="shared" si="370"/>
        <v>5.9260590808316853E-2</v>
      </c>
      <c r="BX293" s="204">
        <f t="shared" si="370"/>
        <v>5.0452103263006157E-2</v>
      </c>
      <c r="BY293" s="205">
        <f t="shared" si="370"/>
        <v>4.4878502499709337E-2</v>
      </c>
      <c r="BZ293" s="206">
        <f t="shared" si="370"/>
        <v>6.1837735252253674E-2</v>
      </c>
      <c r="CA293" s="207">
        <f t="shared" si="370"/>
        <v>4.0439560439560443E-2</v>
      </c>
      <c r="CB293" s="204">
        <f t="shared" si="370"/>
        <v>5.9255079006772009E-2</v>
      </c>
      <c r="CC293" s="205">
        <f t="shared" si="370"/>
        <v>6.02125147579693E-2</v>
      </c>
      <c r="CD293" s="206">
        <f t="shared" si="370"/>
        <v>2.9265379255425043E-2</v>
      </c>
      <c r="CE293" s="207">
        <f t="shared" si="370"/>
        <v>5.1156113042164122E-2</v>
      </c>
      <c r="CF293" s="204">
        <f t="shared" si="370"/>
        <v>5.3224553224553224E-2</v>
      </c>
      <c r="CG293" s="205">
        <f t="shared" si="370"/>
        <v>5.0316742081447964E-2</v>
      </c>
      <c r="CH293" s="206">
        <f t="shared" si="370"/>
        <v>5.798636861249426E-2</v>
      </c>
      <c r="CI293" s="204">
        <f t="shared" si="370"/>
        <v>4.8214609389160779E-2</v>
      </c>
      <c r="CJ293" s="210">
        <f t="shared" si="370"/>
        <v>5.5717490295109272E-2</v>
      </c>
      <c r="CK293" s="211">
        <f t="shared" si="370"/>
        <v>4.9106482539767911E-2</v>
      </c>
    </row>
    <row r="294" spans="1:89" ht="14.25" thickTop="1" thickBot="1" x14ac:dyDescent="0.25">
      <c r="A294" s="202" t="s">
        <v>24</v>
      </c>
      <c r="B294" s="222">
        <v>2022</v>
      </c>
      <c r="C294" s="223">
        <v>834</v>
      </c>
      <c r="D294" s="224">
        <v>762</v>
      </c>
      <c r="E294" s="225">
        <v>396</v>
      </c>
      <c r="F294" s="222">
        <v>325</v>
      </c>
      <c r="G294" s="226">
        <v>216</v>
      </c>
      <c r="H294" s="224">
        <v>1177</v>
      </c>
      <c r="I294" s="225">
        <v>1153</v>
      </c>
      <c r="J294" s="222">
        <v>127</v>
      </c>
      <c r="K294" s="226">
        <v>287</v>
      </c>
      <c r="L294" s="224">
        <v>123</v>
      </c>
      <c r="M294" s="222">
        <v>695</v>
      </c>
      <c r="N294" s="227">
        <v>831</v>
      </c>
      <c r="O294" s="228">
        <v>1346</v>
      </c>
      <c r="P294" s="222">
        <v>496</v>
      </c>
      <c r="Q294" s="226">
        <v>483</v>
      </c>
      <c r="R294" s="224">
        <v>900</v>
      </c>
      <c r="S294" s="225">
        <v>737</v>
      </c>
      <c r="T294" s="222">
        <v>117</v>
      </c>
      <c r="U294" s="226">
        <v>133</v>
      </c>
      <c r="V294" s="224">
        <v>311</v>
      </c>
      <c r="W294" s="225">
        <v>1283</v>
      </c>
      <c r="X294" s="222">
        <v>449</v>
      </c>
      <c r="Y294" s="226">
        <v>404</v>
      </c>
      <c r="Z294" s="224">
        <v>1926</v>
      </c>
      <c r="AA294" s="222">
        <v>1603</v>
      </c>
      <c r="AB294" s="220">
        <f t="shared" si="368"/>
        <v>9566</v>
      </c>
      <c r="AC294" s="221">
        <f t="shared" si="363"/>
        <v>9570</v>
      </c>
      <c r="AE294" s="176" t="s">
        <v>2</v>
      </c>
      <c r="AF294" s="177" t="s">
        <v>3</v>
      </c>
      <c r="AG294" s="178"/>
      <c r="AH294" s="177" t="s">
        <v>4</v>
      </c>
      <c r="AI294" s="178"/>
      <c r="AJ294" s="177" t="s">
        <v>5</v>
      </c>
      <c r="AK294" s="178"/>
      <c r="AL294" s="177" t="s">
        <v>6</v>
      </c>
      <c r="AM294" s="178"/>
      <c r="AN294" s="177" t="s">
        <v>7</v>
      </c>
      <c r="AO294" s="178"/>
      <c r="AP294" s="177" t="s">
        <v>8</v>
      </c>
      <c r="AQ294" s="178"/>
      <c r="AR294" s="177" t="s">
        <v>9</v>
      </c>
      <c r="AS294" s="178"/>
      <c r="AT294" s="177" t="s">
        <v>10</v>
      </c>
      <c r="AU294" s="178"/>
      <c r="AV294" s="177" t="s">
        <v>11</v>
      </c>
      <c r="AW294" s="178"/>
      <c r="AX294" s="177" t="s">
        <v>12</v>
      </c>
      <c r="AY294" s="178"/>
      <c r="AZ294" s="177" t="s">
        <v>13</v>
      </c>
      <c r="BA294" s="178"/>
      <c r="BB294" s="177" t="s">
        <v>14</v>
      </c>
      <c r="BC294" s="178"/>
      <c r="BD294" s="177" t="s">
        <v>15</v>
      </c>
      <c r="BE294" s="178"/>
      <c r="BF294" s="179" t="s">
        <v>16</v>
      </c>
      <c r="BG294" s="180"/>
      <c r="BI294" s="202" t="s">
        <v>24</v>
      </c>
      <c r="BJ294" s="204">
        <f t="shared" ref="BJ294:CK294" si="371">B294/B312</f>
        <v>7.2108697977960837E-2</v>
      </c>
      <c r="BK294" s="205">
        <f t="shared" si="371"/>
        <v>4.7887000459347726E-2</v>
      </c>
      <c r="BL294" s="206">
        <f t="shared" si="371"/>
        <v>7.7969917118592039E-2</v>
      </c>
      <c r="BM294" s="207">
        <f t="shared" si="371"/>
        <v>5.1129761136216915E-2</v>
      </c>
      <c r="BN294" s="204">
        <f t="shared" si="371"/>
        <v>5.9974164975087653E-2</v>
      </c>
      <c r="BO294" s="205">
        <f t="shared" si="371"/>
        <v>7.476635514018691E-2</v>
      </c>
      <c r="BP294" s="206">
        <f t="shared" si="371"/>
        <v>6.1009744972009124E-2</v>
      </c>
      <c r="BQ294" s="207">
        <f t="shared" si="371"/>
        <v>5.1706354545046865E-2</v>
      </c>
      <c r="BR294" s="204">
        <f t="shared" si="371"/>
        <v>6.5700982928091053E-2</v>
      </c>
      <c r="BS294" s="205">
        <f t="shared" si="371"/>
        <v>0.10617832038475768</v>
      </c>
      <c r="BT294" s="206">
        <f t="shared" si="371"/>
        <v>3.7951249614316569E-2</v>
      </c>
      <c r="BU294" s="204">
        <f t="shared" si="371"/>
        <v>8.8411143620404531E-2</v>
      </c>
      <c r="BV294" s="208">
        <f t="shared" si="371"/>
        <v>6.3624531046627367E-2</v>
      </c>
      <c r="BW294" s="209">
        <f t="shared" si="371"/>
        <v>8.0651926418599071E-2</v>
      </c>
      <c r="BX294" s="204">
        <f t="shared" si="371"/>
        <v>6.4998034333639099E-2</v>
      </c>
      <c r="BY294" s="205">
        <f t="shared" si="371"/>
        <v>5.6156260899895359E-2</v>
      </c>
      <c r="BZ294" s="206">
        <f t="shared" si="371"/>
        <v>7.1168749011545157E-2</v>
      </c>
      <c r="CA294" s="207">
        <f t="shared" si="371"/>
        <v>5.399267399267399E-2</v>
      </c>
      <c r="CB294" s="204">
        <f t="shared" si="371"/>
        <v>6.6027088036117385E-2</v>
      </c>
      <c r="CC294" s="205">
        <f t="shared" si="371"/>
        <v>5.2341597796143252E-2</v>
      </c>
      <c r="CD294" s="206">
        <f t="shared" si="371"/>
        <v>3.0957595062711528E-2</v>
      </c>
      <c r="CE294" s="207">
        <f t="shared" si="371"/>
        <v>9.6947257065135253E-2</v>
      </c>
      <c r="CF294" s="204">
        <f t="shared" si="371"/>
        <v>5.8145558145558149E-2</v>
      </c>
      <c r="CG294" s="205">
        <f t="shared" si="371"/>
        <v>7.3122171945701364E-2</v>
      </c>
      <c r="CH294" s="206">
        <f t="shared" si="371"/>
        <v>6.8015679627079134E-2</v>
      </c>
      <c r="CI294" s="204">
        <f t="shared" si="371"/>
        <v>5.8111292369041147E-2</v>
      </c>
      <c r="CJ294" s="210">
        <f t="shared" si="371"/>
        <v>6.4247048235657578E-2</v>
      </c>
      <c r="CK294" s="211">
        <f t="shared" si="371"/>
        <v>6.4341325014454942E-2</v>
      </c>
    </row>
    <row r="295" spans="1:89" ht="15" thickTop="1" thickBot="1" x14ac:dyDescent="0.3">
      <c r="A295" s="212" t="s">
        <v>28</v>
      </c>
      <c r="B295" s="213">
        <v>2125</v>
      </c>
      <c r="C295" s="214">
        <v>916</v>
      </c>
      <c r="D295" s="215">
        <v>723</v>
      </c>
      <c r="E295" s="216">
        <v>352</v>
      </c>
      <c r="F295" s="213">
        <v>390</v>
      </c>
      <c r="G295" s="217">
        <v>177</v>
      </c>
      <c r="H295" s="215">
        <v>1277</v>
      </c>
      <c r="I295" s="216">
        <v>1245</v>
      </c>
      <c r="J295" s="213">
        <v>84</v>
      </c>
      <c r="K295" s="217">
        <v>315</v>
      </c>
      <c r="L295" s="215">
        <v>108</v>
      </c>
      <c r="M295" s="213">
        <v>679</v>
      </c>
      <c r="N295" s="218">
        <v>825</v>
      </c>
      <c r="O295" s="219">
        <v>1139</v>
      </c>
      <c r="P295" s="213">
        <v>475</v>
      </c>
      <c r="Q295" s="217">
        <v>452</v>
      </c>
      <c r="R295" s="215">
        <v>949</v>
      </c>
      <c r="S295" s="216">
        <v>791</v>
      </c>
      <c r="T295" s="213">
        <v>80</v>
      </c>
      <c r="U295" s="217">
        <v>103</v>
      </c>
      <c r="V295" s="215">
        <v>342</v>
      </c>
      <c r="W295" s="216">
        <v>1150</v>
      </c>
      <c r="X295" s="213">
        <v>455</v>
      </c>
      <c r="Y295" s="217">
        <v>308</v>
      </c>
      <c r="Z295" s="215">
        <v>1832</v>
      </c>
      <c r="AA295" s="213">
        <v>1590</v>
      </c>
      <c r="AB295" s="220">
        <f t="shared" si="368"/>
        <v>9665</v>
      </c>
      <c r="AC295" s="221">
        <f t="shared" si="363"/>
        <v>9217</v>
      </c>
      <c r="AE295" s="182"/>
      <c r="AF295" s="183" t="s">
        <v>17</v>
      </c>
      <c r="AG295" s="184" t="s">
        <v>18</v>
      </c>
      <c r="AH295" s="185" t="s">
        <v>17</v>
      </c>
      <c r="AI295" s="186" t="s">
        <v>18</v>
      </c>
      <c r="AJ295" s="183" t="s">
        <v>17</v>
      </c>
      <c r="AK295" s="184" t="s">
        <v>18</v>
      </c>
      <c r="AL295" s="185" t="s">
        <v>17</v>
      </c>
      <c r="AM295" s="186" t="s">
        <v>18</v>
      </c>
      <c r="AN295" s="183" t="s">
        <v>17</v>
      </c>
      <c r="AO295" s="184" t="s">
        <v>18</v>
      </c>
      <c r="AP295" s="185" t="s">
        <v>17</v>
      </c>
      <c r="AQ295" s="183" t="s">
        <v>18</v>
      </c>
      <c r="AR295" s="187" t="s">
        <v>17</v>
      </c>
      <c r="AS295" s="188" t="s">
        <v>18</v>
      </c>
      <c r="AT295" s="183" t="s">
        <v>17</v>
      </c>
      <c r="AU295" s="184" t="s">
        <v>18</v>
      </c>
      <c r="AV295" s="185" t="s">
        <v>17</v>
      </c>
      <c r="AW295" s="186" t="s">
        <v>18</v>
      </c>
      <c r="AX295" s="183" t="s">
        <v>17</v>
      </c>
      <c r="AY295" s="184" t="s">
        <v>18</v>
      </c>
      <c r="AZ295" s="185" t="s">
        <v>17</v>
      </c>
      <c r="BA295" s="186" t="s">
        <v>18</v>
      </c>
      <c r="BB295" s="183" t="s">
        <v>17</v>
      </c>
      <c r="BC295" s="184" t="s">
        <v>18</v>
      </c>
      <c r="BD295" s="185" t="s">
        <v>17</v>
      </c>
      <c r="BE295" s="183" t="s">
        <v>18</v>
      </c>
      <c r="BF295" s="189" t="s">
        <v>17</v>
      </c>
      <c r="BG295" s="190" t="s">
        <v>18</v>
      </c>
      <c r="BI295" s="212" t="s">
        <v>28</v>
      </c>
      <c r="BJ295" s="204">
        <f t="shared" ref="BJ295:CK295" si="372">B295/B312</f>
        <v>7.5781890802753105E-2</v>
      </c>
      <c r="BK295" s="205">
        <f t="shared" si="372"/>
        <v>5.259531465319247E-2</v>
      </c>
      <c r="BL295" s="206">
        <f t="shared" si="372"/>
        <v>7.3979330809372759E-2</v>
      </c>
      <c r="BM295" s="207">
        <f t="shared" si="372"/>
        <v>4.5448676565526147E-2</v>
      </c>
      <c r="BN295" s="204">
        <f t="shared" si="372"/>
        <v>7.1968997970105184E-2</v>
      </c>
      <c r="BO295" s="205">
        <f t="shared" si="372"/>
        <v>6.1266874350986503E-2</v>
      </c>
      <c r="BP295" s="206">
        <f t="shared" si="372"/>
        <v>6.6193240721542604E-2</v>
      </c>
      <c r="BQ295" s="207">
        <f t="shared" si="372"/>
        <v>5.5832100094174629E-2</v>
      </c>
      <c r="BR295" s="204">
        <f t="shared" si="372"/>
        <v>4.3455768235902741E-2</v>
      </c>
      <c r="BS295" s="205">
        <f t="shared" si="372"/>
        <v>0.11653718091009989</v>
      </c>
      <c r="BT295" s="206">
        <f t="shared" si="372"/>
        <v>3.3323048441838941E-2</v>
      </c>
      <c r="BU295" s="204">
        <f t="shared" si="372"/>
        <v>8.637577916295637E-2</v>
      </c>
      <c r="BV295" s="208">
        <f t="shared" si="372"/>
        <v>6.3165148150983841E-2</v>
      </c>
      <c r="BW295" s="209">
        <f t="shared" si="372"/>
        <v>6.8248546947090899E-2</v>
      </c>
      <c r="BX295" s="204">
        <f t="shared" si="372"/>
        <v>6.2246101428384222E-2</v>
      </c>
      <c r="BY295" s="205">
        <f t="shared" si="372"/>
        <v>5.2552028833856526E-2</v>
      </c>
      <c r="BZ295" s="206">
        <f t="shared" si="372"/>
        <v>7.5043492013284835E-2</v>
      </c>
      <c r="CA295" s="207">
        <f t="shared" si="372"/>
        <v>5.7948717948717948E-2</v>
      </c>
      <c r="CB295" s="204">
        <f t="shared" si="372"/>
        <v>4.5146726862302484E-2</v>
      </c>
      <c r="CC295" s="205">
        <f t="shared" si="372"/>
        <v>4.053522235340417E-2</v>
      </c>
      <c r="CD295" s="206">
        <f t="shared" si="372"/>
        <v>3.4043400358351586E-2</v>
      </c>
      <c r="CE295" s="207">
        <f t="shared" si="372"/>
        <v>8.6897385522139936E-2</v>
      </c>
      <c r="CF295" s="204">
        <f t="shared" si="372"/>
        <v>5.8922558922558925E-2</v>
      </c>
      <c r="CG295" s="205">
        <f t="shared" si="372"/>
        <v>5.5746606334841631E-2</v>
      </c>
      <c r="CH295" s="206">
        <f t="shared" si="372"/>
        <v>6.4696118939153155E-2</v>
      </c>
      <c r="CI295" s="204">
        <f t="shared" si="372"/>
        <v>5.7640021750951606E-2</v>
      </c>
      <c r="CJ295" s="210">
        <f t="shared" si="372"/>
        <v>6.4911950783779065E-2</v>
      </c>
      <c r="CK295" s="211">
        <f t="shared" si="372"/>
        <v>6.196802431120494E-2</v>
      </c>
    </row>
    <row r="296" spans="1:89" ht="13.5" thickTop="1" x14ac:dyDescent="0.2">
      <c r="A296" s="202" t="s">
        <v>29</v>
      </c>
      <c r="B296" s="235">
        <v>2232</v>
      </c>
      <c r="C296" s="223">
        <v>1117</v>
      </c>
      <c r="D296" s="224">
        <v>759</v>
      </c>
      <c r="E296" s="225">
        <v>392</v>
      </c>
      <c r="F296" s="222">
        <v>434</v>
      </c>
      <c r="G296" s="226">
        <v>187</v>
      </c>
      <c r="H296" s="224">
        <v>1455</v>
      </c>
      <c r="I296" s="225">
        <v>1204</v>
      </c>
      <c r="J296" s="222">
        <v>140</v>
      </c>
      <c r="K296" s="226">
        <v>245</v>
      </c>
      <c r="L296" s="224">
        <v>118</v>
      </c>
      <c r="M296" s="222">
        <v>683</v>
      </c>
      <c r="N296" s="227">
        <v>814</v>
      </c>
      <c r="O296" s="236">
        <v>1431</v>
      </c>
      <c r="P296" s="222">
        <v>579</v>
      </c>
      <c r="Q296" s="226">
        <v>486</v>
      </c>
      <c r="R296" s="224">
        <v>953</v>
      </c>
      <c r="S296" s="225">
        <v>831</v>
      </c>
      <c r="T296" s="222">
        <v>87</v>
      </c>
      <c r="U296" s="226">
        <v>122</v>
      </c>
      <c r="V296" s="224">
        <v>377</v>
      </c>
      <c r="W296" s="237">
        <v>1300</v>
      </c>
      <c r="X296" s="222">
        <v>491</v>
      </c>
      <c r="Y296" s="226">
        <v>353</v>
      </c>
      <c r="Z296" s="224">
        <v>2056</v>
      </c>
      <c r="AA296" s="222">
        <v>1853</v>
      </c>
      <c r="AB296" s="220">
        <f t="shared" si="368"/>
        <v>10495</v>
      </c>
      <c r="AC296" s="221">
        <f t="shared" si="363"/>
        <v>10204</v>
      </c>
      <c r="AE296" s="202" t="str">
        <f>$AE$17</f>
        <v>17:00 - 17:59</v>
      </c>
      <c r="AF296" s="193">
        <f t="shared" ref="AF296:AO298" si="373">SUMIF($A$9:$A$32,$AE296,B$288:B$311)</f>
        <v>1751</v>
      </c>
      <c r="AG296" s="194">
        <f t="shared" si="373"/>
        <v>1540</v>
      </c>
      <c r="AH296" s="195">
        <f t="shared" si="373"/>
        <v>691</v>
      </c>
      <c r="AI296" s="196">
        <f t="shared" si="373"/>
        <v>627</v>
      </c>
      <c r="AJ296" s="193">
        <f t="shared" si="373"/>
        <v>457</v>
      </c>
      <c r="AK296" s="197">
        <f t="shared" si="373"/>
        <v>216</v>
      </c>
      <c r="AL296" s="195">
        <f t="shared" si="373"/>
        <v>1441</v>
      </c>
      <c r="AM296" s="196">
        <f t="shared" si="373"/>
        <v>1824</v>
      </c>
      <c r="AN296" s="193">
        <f t="shared" si="373"/>
        <v>165</v>
      </c>
      <c r="AO296" s="197">
        <f t="shared" si="373"/>
        <v>159</v>
      </c>
      <c r="AP296" s="195">
        <f t="shared" ref="AP296:AY298" si="374">SUMIF($A$9:$A$32,$AE296,L$288:L$311)</f>
        <v>321</v>
      </c>
      <c r="AQ296" s="193">
        <f t="shared" si="374"/>
        <v>488</v>
      </c>
      <c r="AR296" s="198">
        <f t="shared" si="374"/>
        <v>961</v>
      </c>
      <c r="AS296" s="199">
        <f t="shared" si="374"/>
        <v>1160</v>
      </c>
      <c r="AT296" s="193">
        <f t="shared" si="374"/>
        <v>514</v>
      </c>
      <c r="AU296" s="197">
        <f t="shared" si="374"/>
        <v>635</v>
      </c>
      <c r="AV296" s="195">
        <f t="shared" si="374"/>
        <v>858</v>
      </c>
      <c r="AW296" s="196">
        <f t="shared" si="374"/>
        <v>1065</v>
      </c>
      <c r="AX296" s="193">
        <f t="shared" si="374"/>
        <v>139</v>
      </c>
      <c r="AY296" s="197">
        <f t="shared" si="374"/>
        <v>179</v>
      </c>
      <c r="AZ296" s="195">
        <f t="shared" ref="AZ296:BE298" si="375">SUMIF($A$9:$A$32,$AE296,V$288:V$311)</f>
        <v>761</v>
      </c>
      <c r="BA296" s="196">
        <f t="shared" si="375"/>
        <v>884</v>
      </c>
      <c r="BB296" s="193">
        <f t="shared" si="375"/>
        <v>618</v>
      </c>
      <c r="BC296" s="197">
        <f t="shared" si="375"/>
        <v>411</v>
      </c>
      <c r="BD296" s="195">
        <f t="shared" si="375"/>
        <v>2087</v>
      </c>
      <c r="BE296" s="193">
        <f t="shared" si="375"/>
        <v>1920</v>
      </c>
      <c r="BF296" s="200">
        <f>AF296+AH296+AJ296+AL296+AN296+AP296+AR296+AT296+AV296+AX296+AZ296+BB296+BD296</f>
        <v>10764</v>
      </c>
      <c r="BG296" s="201">
        <f>AG296+AI296+AK296+AM296+AO296+AQ296+AS296+AU296+AW296+AY296+BA296+BC296+BE296</f>
        <v>11108</v>
      </c>
      <c r="BI296" s="202" t="s">
        <v>29</v>
      </c>
      <c r="BJ296" s="204">
        <f t="shared" ref="BJ296:CK296" si="376">B296/B312</f>
        <v>7.9597731892585857E-2</v>
      </c>
      <c r="BK296" s="205">
        <f t="shared" si="376"/>
        <v>6.4136426274689934E-2</v>
      </c>
      <c r="BL296" s="206">
        <f t="shared" si="376"/>
        <v>7.7662948940959792E-2</v>
      </c>
      <c r="BM296" s="207">
        <f t="shared" si="376"/>
        <v>5.0613298902517756E-2</v>
      </c>
      <c r="BN296" s="204">
        <f t="shared" si="376"/>
        <v>8.0088577228270896E-2</v>
      </c>
      <c r="BO296" s="205">
        <f t="shared" si="376"/>
        <v>6.4728279681550704E-2</v>
      </c>
      <c r="BP296" s="206">
        <f t="shared" si="376"/>
        <v>7.5419863155712211E-2</v>
      </c>
      <c r="BQ296" s="207">
        <f t="shared" si="376"/>
        <v>5.3993452621193774E-2</v>
      </c>
      <c r="BR296" s="204">
        <f t="shared" si="376"/>
        <v>7.2426280393171241E-2</v>
      </c>
      <c r="BS296" s="205">
        <f t="shared" si="376"/>
        <v>9.0640029596744359E-2</v>
      </c>
      <c r="BT296" s="206">
        <f t="shared" si="376"/>
        <v>3.640851589015736E-2</v>
      </c>
      <c r="BU296" s="204">
        <f t="shared" si="376"/>
        <v>8.6884620277318414E-2</v>
      </c>
      <c r="BV296" s="208">
        <f t="shared" si="376"/>
        <v>6.2322946175637391E-2</v>
      </c>
      <c r="BW296" s="209">
        <f t="shared" si="376"/>
        <v>8.5745101563904372E-2</v>
      </c>
      <c r="BX296" s="204">
        <f t="shared" si="376"/>
        <v>7.5874721530598876E-2</v>
      </c>
      <c r="BY296" s="205">
        <f t="shared" si="376"/>
        <v>5.6505057551447503E-2</v>
      </c>
      <c r="BZ296" s="206">
        <f t="shared" si="376"/>
        <v>7.5359797564447259E-2</v>
      </c>
      <c r="CA296" s="207">
        <f t="shared" si="376"/>
        <v>6.0879120879120882E-2</v>
      </c>
      <c r="CB296" s="204">
        <f t="shared" si="376"/>
        <v>4.9097065462753949E-2</v>
      </c>
      <c r="CC296" s="205">
        <f t="shared" si="376"/>
        <v>4.8012593467138924E-2</v>
      </c>
      <c r="CD296" s="206">
        <f t="shared" si="376"/>
        <v>3.7527374079235516E-2</v>
      </c>
      <c r="CE296" s="207">
        <f t="shared" si="376"/>
        <v>9.8231827111984277E-2</v>
      </c>
      <c r="CF296" s="204">
        <f t="shared" si="376"/>
        <v>6.3584563584563589E-2</v>
      </c>
      <c r="CG296" s="205">
        <f t="shared" si="376"/>
        <v>6.3891402714932127E-2</v>
      </c>
      <c r="CH296" s="206">
        <f t="shared" si="376"/>
        <v>7.2606561429529967E-2</v>
      </c>
      <c r="CI296" s="204">
        <f t="shared" si="376"/>
        <v>6.7174188870763096E-2</v>
      </c>
      <c r="CJ296" s="210">
        <f t="shared" si="376"/>
        <v>7.0486386288231895E-2</v>
      </c>
      <c r="CK296" s="211">
        <f t="shared" si="376"/>
        <v>6.8603853756269415E-2</v>
      </c>
    </row>
    <row r="297" spans="1:89" x14ac:dyDescent="0.2">
      <c r="A297" s="212" t="s">
        <v>31</v>
      </c>
      <c r="B297" s="238">
        <v>2089</v>
      </c>
      <c r="C297" s="214">
        <v>1199</v>
      </c>
      <c r="D297" s="215">
        <v>669</v>
      </c>
      <c r="E297" s="216">
        <v>512</v>
      </c>
      <c r="F297" s="213">
        <v>447</v>
      </c>
      <c r="G297" s="217">
        <v>166</v>
      </c>
      <c r="H297" s="215">
        <v>1476</v>
      </c>
      <c r="I297" s="216">
        <v>1421</v>
      </c>
      <c r="J297" s="213">
        <v>114</v>
      </c>
      <c r="K297" s="214">
        <v>195</v>
      </c>
      <c r="L297" s="215">
        <v>180</v>
      </c>
      <c r="M297" s="213">
        <v>788</v>
      </c>
      <c r="N297" s="218">
        <v>884</v>
      </c>
      <c r="O297" s="239">
        <v>1258</v>
      </c>
      <c r="P297" s="213">
        <v>616</v>
      </c>
      <c r="Q297" s="214">
        <v>538</v>
      </c>
      <c r="R297" s="215">
        <v>914</v>
      </c>
      <c r="S297" s="216">
        <v>858</v>
      </c>
      <c r="T297" s="224">
        <v>83</v>
      </c>
      <c r="U297" s="213">
        <v>165</v>
      </c>
      <c r="V297" s="215">
        <v>430</v>
      </c>
      <c r="W297" s="240">
        <v>1070</v>
      </c>
      <c r="X297" s="213">
        <v>400</v>
      </c>
      <c r="Y297" s="217">
        <v>313</v>
      </c>
      <c r="Z297" s="215">
        <v>1944</v>
      </c>
      <c r="AA297" s="213">
        <v>1892</v>
      </c>
      <c r="AB297" s="220">
        <f t="shared" si="368"/>
        <v>10246</v>
      </c>
      <c r="AC297" s="221">
        <f t="shared" si="363"/>
        <v>10375</v>
      </c>
      <c r="AE297" s="212" t="str">
        <f>$AE$18</f>
        <v>18:00 - 18:59</v>
      </c>
      <c r="AF297" s="193">
        <f t="shared" si="373"/>
        <v>1893</v>
      </c>
      <c r="AG297" s="214">
        <f t="shared" si="373"/>
        <v>1380</v>
      </c>
      <c r="AH297" s="215">
        <f t="shared" si="373"/>
        <v>608</v>
      </c>
      <c r="AI297" s="216">
        <f t="shared" si="373"/>
        <v>678</v>
      </c>
      <c r="AJ297" s="213">
        <f t="shared" si="373"/>
        <v>350</v>
      </c>
      <c r="AK297" s="217">
        <f t="shared" si="373"/>
        <v>198</v>
      </c>
      <c r="AL297" s="215">
        <f t="shared" si="373"/>
        <v>1290</v>
      </c>
      <c r="AM297" s="216">
        <f t="shared" si="373"/>
        <v>1591</v>
      </c>
      <c r="AN297" s="213">
        <f t="shared" si="373"/>
        <v>135</v>
      </c>
      <c r="AO297" s="217">
        <f t="shared" si="373"/>
        <v>127</v>
      </c>
      <c r="AP297" s="215">
        <f t="shared" si="374"/>
        <v>322</v>
      </c>
      <c r="AQ297" s="213">
        <f t="shared" si="374"/>
        <v>416</v>
      </c>
      <c r="AR297" s="218">
        <f t="shared" si="374"/>
        <v>947</v>
      </c>
      <c r="AS297" s="219">
        <f t="shared" si="374"/>
        <v>1043</v>
      </c>
      <c r="AT297" s="213">
        <f t="shared" si="374"/>
        <v>471</v>
      </c>
      <c r="AU297" s="217">
        <f t="shared" si="374"/>
        <v>675</v>
      </c>
      <c r="AV297" s="215">
        <f t="shared" si="374"/>
        <v>721</v>
      </c>
      <c r="AW297" s="216">
        <f t="shared" si="374"/>
        <v>1164</v>
      </c>
      <c r="AX297" s="213">
        <f t="shared" si="374"/>
        <v>124</v>
      </c>
      <c r="AY297" s="217">
        <f t="shared" si="374"/>
        <v>174</v>
      </c>
      <c r="AZ297" s="215">
        <f t="shared" si="375"/>
        <v>841</v>
      </c>
      <c r="BA297" s="216">
        <f t="shared" si="375"/>
        <v>640</v>
      </c>
      <c r="BB297" s="213">
        <f t="shared" si="375"/>
        <v>578</v>
      </c>
      <c r="BC297" s="217">
        <f t="shared" si="375"/>
        <v>403</v>
      </c>
      <c r="BD297" s="215">
        <f t="shared" si="375"/>
        <v>1820</v>
      </c>
      <c r="BE297" s="213">
        <f t="shared" si="375"/>
        <v>1879</v>
      </c>
      <c r="BF297" s="220">
        <f>SUM(AF297,AH297,AJ297,AL297,AN297,AP297,AR297,AT297,AV297,AX297,AZ297,BB297,BD297)</f>
        <v>10100</v>
      </c>
      <c r="BG297" s="221">
        <f>SUM(AG297,AI297,AK297,AM297,AO297,AQ297,AS297,AU297,AW297,AY297,BA297,BC297,BE297)</f>
        <v>10368</v>
      </c>
      <c r="BI297" s="212" t="s">
        <v>31</v>
      </c>
      <c r="BJ297" s="204">
        <f t="shared" ref="BJ297:CK297" si="377">B297/B312</f>
        <v>7.4498056417388825E-2</v>
      </c>
      <c r="BK297" s="205">
        <f t="shared" si="377"/>
        <v>6.8844740468534685E-2</v>
      </c>
      <c r="BL297" s="206">
        <f t="shared" si="377"/>
        <v>6.8453903611992217E-2</v>
      </c>
      <c r="BM297" s="207">
        <f t="shared" si="377"/>
        <v>6.6107165913492583E-2</v>
      </c>
      <c r="BN297" s="204">
        <f t="shared" si="377"/>
        <v>8.2487543827274398E-2</v>
      </c>
      <c r="BO297" s="205">
        <f t="shared" si="377"/>
        <v>5.7459328487365874E-2</v>
      </c>
      <c r="BP297" s="206">
        <f t="shared" si="377"/>
        <v>7.6508397263114244E-2</v>
      </c>
      <c r="BQ297" s="207">
        <f t="shared" si="377"/>
        <v>6.3724830709897304E-2</v>
      </c>
      <c r="BR297" s="204">
        <f t="shared" si="377"/>
        <v>5.8975685463010866E-2</v>
      </c>
      <c r="BS297" s="205">
        <f t="shared" si="377"/>
        <v>7.2142064372918979E-2</v>
      </c>
      <c r="BT297" s="206">
        <f t="shared" si="377"/>
        <v>5.5538414069731562E-2</v>
      </c>
      <c r="BU297" s="204">
        <f t="shared" si="377"/>
        <v>0.10024169952932196</v>
      </c>
      <c r="BV297" s="208">
        <f t="shared" si="377"/>
        <v>6.7682413291478449E-2</v>
      </c>
      <c r="BW297" s="209">
        <f t="shared" si="377"/>
        <v>7.5378992150518312E-2</v>
      </c>
      <c r="BX297" s="204">
        <f t="shared" si="377"/>
        <v>8.0723365220809848E-2</v>
      </c>
      <c r="BY297" s="205">
        <f t="shared" si="377"/>
        <v>6.2550866178351358E-2</v>
      </c>
      <c r="BZ297" s="206">
        <f t="shared" si="377"/>
        <v>7.2275818440613634E-2</v>
      </c>
      <c r="CA297" s="207">
        <f t="shared" si="377"/>
        <v>6.2857142857142861E-2</v>
      </c>
      <c r="CB297" s="204">
        <f t="shared" si="377"/>
        <v>4.6839729119638823E-2</v>
      </c>
      <c r="CC297" s="205">
        <f t="shared" si="377"/>
        <v>6.4935064935064929E-2</v>
      </c>
      <c r="CD297" s="206">
        <f t="shared" si="377"/>
        <v>4.2803105713716899E-2</v>
      </c>
      <c r="CE297" s="207">
        <f t="shared" si="377"/>
        <v>8.0852350007556292E-2</v>
      </c>
      <c r="CF297" s="204">
        <f t="shared" si="377"/>
        <v>5.1800051800051802E-2</v>
      </c>
      <c r="CG297" s="205">
        <f t="shared" si="377"/>
        <v>5.6651583710407238E-2</v>
      </c>
      <c r="CH297" s="206">
        <f t="shared" si="377"/>
        <v>6.8651340184341561E-2</v>
      </c>
      <c r="CI297" s="204">
        <f t="shared" si="377"/>
        <v>6.8588000725031725E-2</v>
      </c>
      <c r="CJ297" s="210">
        <f t="shared" si="377"/>
        <v>6.8814055636896049E-2</v>
      </c>
      <c r="CK297" s="211">
        <f t="shared" si="377"/>
        <v>6.9753526334897606E-2</v>
      </c>
    </row>
    <row r="298" spans="1:89" ht="13.5" thickBot="1" x14ac:dyDescent="0.25">
      <c r="A298" s="202" t="s">
        <v>33</v>
      </c>
      <c r="B298" s="235">
        <v>1853</v>
      </c>
      <c r="C298" s="223">
        <v>1242</v>
      </c>
      <c r="D298" s="224">
        <v>684</v>
      </c>
      <c r="E298" s="225">
        <v>487</v>
      </c>
      <c r="F298" s="222">
        <v>355</v>
      </c>
      <c r="G298" s="226">
        <v>167</v>
      </c>
      <c r="H298" s="224">
        <v>1433</v>
      </c>
      <c r="I298" s="225">
        <v>1343</v>
      </c>
      <c r="J298" s="222">
        <v>133</v>
      </c>
      <c r="K298" s="223">
        <v>146</v>
      </c>
      <c r="L298" s="224">
        <v>219</v>
      </c>
      <c r="M298" s="222">
        <v>677</v>
      </c>
      <c r="N298" s="227">
        <v>844</v>
      </c>
      <c r="O298" s="236">
        <v>1214</v>
      </c>
      <c r="P298" s="222">
        <v>611</v>
      </c>
      <c r="Q298" s="223">
        <v>550</v>
      </c>
      <c r="R298" s="224">
        <v>910</v>
      </c>
      <c r="S298" s="225">
        <v>885</v>
      </c>
      <c r="T298" s="222">
        <v>116</v>
      </c>
      <c r="U298" s="226">
        <v>176</v>
      </c>
      <c r="V298" s="224">
        <v>494</v>
      </c>
      <c r="W298" s="237">
        <v>1014</v>
      </c>
      <c r="X298" s="222">
        <v>499</v>
      </c>
      <c r="Y298" s="226">
        <v>365</v>
      </c>
      <c r="Z298" s="224">
        <v>1995</v>
      </c>
      <c r="AA298" s="222">
        <v>2025</v>
      </c>
      <c r="AB298" s="220">
        <f t="shared" si="368"/>
        <v>10146</v>
      </c>
      <c r="AC298" s="221">
        <f t="shared" si="363"/>
        <v>10291</v>
      </c>
      <c r="AE298" s="202" t="str">
        <f>$AE$19</f>
        <v>19:00 - 19:59</v>
      </c>
      <c r="AF298" s="193">
        <f t="shared" si="373"/>
        <v>1859</v>
      </c>
      <c r="AG298" s="223">
        <f t="shared" si="373"/>
        <v>1113</v>
      </c>
      <c r="AH298" s="224">
        <f t="shared" si="373"/>
        <v>581</v>
      </c>
      <c r="AI298" s="225">
        <f t="shared" si="373"/>
        <v>537</v>
      </c>
      <c r="AJ298" s="222">
        <f t="shared" si="373"/>
        <v>344</v>
      </c>
      <c r="AK298" s="226">
        <f t="shared" si="373"/>
        <v>162</v>
      </c>
      <c r="AL298" s="224">
        <f t="shared" si="373"/>
        <v>1210</v>
      </c>
      <c r="AM298" s="225">
        <f t="shared" si="373"/>
        <v>1599</v>
      </c>
      <c r="AN298" s="222">
        <f t="shared" si="373"/>
        <v>148</v>
      </c>
      <c r="AO298" s="226">
        <f t="shared" si="373"/>
        <v>131</v>
      </c>
      <c r="AP298" s="224">
        <f t="shared" si="374"/>
        <v>299</v>
      </c>
      <c r="AQ298" s="222">
        <f t="shared" si="374"/>
        <v>289</v>
      </c>
      <c r="AR298" s="227">
        <f t="shared" si="374"/>
        <v>807</v>
      </c>
      <c r="AS298" s="228">
        <f t="shared" si="374"/>
        <v>1012</v>
      </c>
      <c r="AT298" s="222">
        <f t="shared" si="374"/>
        <v>387</v>
      </c>
      <c r="AU298" s="226">
        <f t="shared" si="374"/>
        <v>652</v>
      </c>
      <c r="AV298" s="224">
        <f t="shared" si="374"/>
        <v>606</v>
      </c>
      <c r="AW298" s="225">
        <f t="shared" si="374"/>
        <v>1082</v>
      </c>
      <c r="AX298" s="222">
        <f t="shared" si="374"/>
        <v>101</v>
      </c>
      <c r="AY298" s="226">
        <f t="shared" si="374"/>
        <v>245</v>
      </c>
      <c r="AZ298" s="224">
        <f t="shared" si="375"/>
        <v>999</v>
      </c>
      <c r="BA298" s="225">
        <f t="shared" si="375"/>
        <v>696</v>
      </c>
      <c r="BB298" s="222">
        <f t="shared" si="375"/>
        <v>481</v>
      </c>
      <c r="BC298" s="226">
        <f t="shared" si="375"/>
        <v>374</v>
      </c>
      <c r="BD298" s="224">
        <f t="shared" si="375"/>
        <v>1763</v>
      </c>
      <c r="BE298" s="222">
        <f t="shared" si="375"/>
        <v>1836</v>
      </c>
      <c r="BF298" s="220">
        <f>SUM(AF298,AH298,AJ298,AL298,AN298,AP298,AR298,AT298,AV298,AX298,AZ298,BB298,BD298)</f>
        <v>9585</v>
      </c>
      <c r="BG298" s="221">
        <f>SUM(AG298,AI298,AK298,AM298,AO298,AQ298,AS298,AU298,AW298,AY298,BA298,BC298,BE298)</f>
        <v>9728</v>
      </c>
      <c r="BI298" s="202" t="s">
        <v>33</v>
      </c>
      <c r="BJ298" s="204">
        <f t="shared" ref="BJ298:CK298" si="378">B298/B312</f>
        <v>6.6081808780000709E-2</v>
      </c>
      <c r="BK298" s="205">
        <f t="shared" si="378"/>
        <v>7.1313734497014239E-2</v>
      </c>
      <c r="BL298" s="206">
        <f t="shared" si="378"/>
        <v>6.998874450015348E-2</v>
      </c>
      <c r="BM298" s="207">
        <f t="shared" si="378"/>
        <v>6.287927695287282E-2</v>
      </c>
      <c r="BN298" s="204">
        <f t="shared" si="378"/>
        <v>6.5510241742018818E-2</v>
      </c>
      <c r="BO298" s="205">
        <f t="shared" si="378"/>
        <v>5.7805469020422294E-2</v>
      </c>
      <c r="BP298" s="206">
        <f t="shared" si="378"/>
        <v>7.4279494090814843E-2</v>
      </c>
      <c r="BQ298" s="207">
        <f t="shared" si="378"/>
        <v>6.0226916005202025E-2</v>
      </c>
      <c r="BR298" s="204">
        <f t="shared" si="378"/>
        <v>6.8804966373512674E-2</v>
      </c>
      <c r="BS298" s="205">
        <f t="shared" si="378"/>
        <v>5.4014058453570109E-2</v>
      </c>
      <c r="BT298" s="206">
        <f t="shared" si="378"/>
        <v>6.7571737118173408E-2</v>
      </c>
      <c r="BU298" s="204">
        <f t="shared" si="378"/>
        <v>8.6121358605775342E-2</v>
      </c>
      <c r="BV298" s="208">
        <f t="shared" si="378"/>
        <v>6.4619860653854985E-2</v>
      </c>
      <c r="BW298" s="209">
        <f t="shared" si="378"/>
        <v>7.2742525016477919E-2</v>
      </c>
      <c r="BX298" s="204">
        <f t="shared" si="378"/>
        <v>8.006814310051108E-2</v>
      </c>
      <c r="BY298" s="205">
        <f t="shared" si="378"/>
        <v>6.3946052784559934E-2</v>
      </c>
      <c r="BZ298" s="206">
        <f t="shared" si="378"/>
        <v>7.195951288945121E-2</v>
      </c>
      <c r="CA298" s="207">
        <f t="shared" si="378"/>
        <v>6.4835164835164841E-2</v>
      </c>
      <c r="CB298" s="204">
        <f t="shared" si="378"/>
        <v>6.5462753950338598E-2</v>
      </c>
      <c r="CC298" s="205">
        <f t="shared" si="378"/>
        <v>6.9264069264069264E-2</v>
      </c>
      <c r="CD298" s="206">
        <f t="shared" si="378"/>
        <v>4.9173800517618951E-2</v>
      </c>
      <c r="CE298" s="207">
        <f t="shared" si="378"/>
        <v>7.6620825147347735E-2</v>
      </c>
      <c r="CF298" s="204">
        <f t="shared" si="378"/>
        <v>6.4620564620564619E-2</v>
      </c>
      <c r="CG298" s="205">
        <f t="shared" si="378"/>
        <v>6.6063348416289594E-2</v>
      </c>
      <c r="CH298" s="206">
        <f t="shared" si="378"/>
        <v>7.045237842991843E-2</v>
      </c>
      <c r="CI298" s="204">
        <f t="shared" si="378"/>
        <v>7.3409461663947795E-2</v>
      </c>
      <c r="CJ298" s="210">
        <f t="shared" si="378"/>
        <v>6.8142436901419801E-2</v>
      </c>
      <c r="CK298" s="211">
        <f t="shared" si="378"/>
        <v>6.9188774892764454E-2</v>
      </c>
    </row>
    <row r="299" spans="1:89" ht="14.25" thickTop="1" thickBot="1" x14ac:dyDescent="0.25">
      <c r="A299" s="212" t="s">
        <v>35</v>
      </c>
      <c r="B299" s="238">
        <v>1671</v>
      </c>
      <c r="C299" s="214">
        <v>1227</v>
      </c>
      <c r="D299" s="215">
        <v>621</v>
      </c>
      <c r="E299" s="216">
        <v>485</v>
      </c>
      <c r="F299" s="213">
        <v>369</v>
      </c>
      <c r="G299" s="217">
        <v>196</v>
      </c>
      <c r="H299" s="215">
        <v>1412</v>
      </c>
      <c r="I299" s="216">
        <v>1698</v>
      </c>
      <c r="J299" s="213">
        <v>117</v>
      </c>
      <c r="K299" s="214">
        <v>181</v>
      </c>
      <c r="L299" s="215">
        <v>234</v>
      </c>
      <c r="M299" s="213">
        <v>567</v>
      </c>
      <c r="N299" s="218">
        <v>976</v>
      </c>
      <c r="O299" s="239">
        <v>989</v>
      </c>
      <c r="P299" s="213">
        <v>607</v>
      </c>
      <c r="Q299" s="214">
        <v>525</v>
      </c>
      <c r="R299" s="215">
        <v>985</v>
      </c>
      <c r="S299" s="216">
        <v>888</v>
      </c>
      <c r="T299" s="213">
        <v>130</v>
      </c>
      <c r="U299" s="217">
        <v>160</v>
      </c>
      <c r="V299" s="215">
        <v>685</v>
      </c>
      <c r="W299" s="240">
        <v>915</v>
      </c>
      <c r="X299" s="213">
        <v>512</v>
      </c>
      <c r="Y299" s="217">
        <v>256</v>
      </c>
      <c r="Z299" s="215">
        <v>2074</v>
      </c>
      <c r="AA299" s="213">
        <v>1884</v>
      </c>
      <c r="AB299" s="220">
        <f t="shared" si="368"/>
        <v>10393</v>
      </c>
      <c r="AC299" s="221">
        <f t="shared" si="363"/>
        <v>9971</v>
      </c>
      <c r="AE299" s="229" t="s">
        <v>26</v>
      </c>
      <c r="AF299" s="230">
        <f t="shared" ref="AF299:BG299" si="379">SUM(AF296:AF298)</f>
        <v>5503</v>
      </c>
      <c r="AG299" s="231">
        <f t="shared" si="379"/>
        <v>4033</v>
      </c>
      <c r="AH299" s="230">
        <f t="shared" si="379"/>
        <v>1880</v>
      </c>
      <c r="AI299" s="231">
        <f t="shared" si="379"/>
        <v>1842</v>
      </c>
      <c r="AJ299" s="230">
        <f t="shared" si="379"/>
        <v>1151</v>
      </c>
      <c r="AK299" s="231">
        <f t="shared" si="379"/>
        <v>576</v>
      </c>
      <c r="AL299" s="230">
        <f t="shared" si="379"/>
        <v>3941</v>
      </c>
      <c r="AM299" s="231">
        <f t="shared" si="379"/>
        <v>5014</v>
      </c>
      <c r="AN299" s="230">
        <f t="shared" si="379"/>
        <v>448</v>
      </c>
      <c r="AO299" s="231">
        <f t="shared" si="379"/>
        <v>417</v>
      </c>
      <c r="AP299" s="230">
        <f t="shared" si="379"/>
        <v>942</v>
      </c>
      <c r="AQ299" s="231">
        <f t="shared" si="379"/>
        <v>1193</v>
      </c>
      <c r="AR299" s="230">
        <f t="shared" si="379"/>
        <v>2715</v>
      </c>
      <c r="AS299" s="231">
        <f t="shared" si="379"/>
        <v>3215</v>
      </c>
      <c r="AT299" s="230">
        <f t="shared" si="379"/>
        <v>1372</v>
      </c>
      <c r="AU299" s="231">
        <f t="shared" si="379"/>
        <v>1962</v>
      </c>
      <c r="AV299" s="230">
        <f t="shared" si="379"/>
        <v>2185</v>
      </c>
      <c r="AW299" s="231">
        <f t="shared" si="379"/>
        <v>3311</v>
      </c>
      <c r="AX299" s="230">
        <f t="shared" si="379"/>
        <v>364</v>
      </c>
      <c r="AY299" s="231">
        <f t="shared" si="379"/>
        <v>598</v>
      </c>
      <c r="AZ299" s="230">
        <f t="shared" si="379"/>
        <v>2601</v>
      </c>
      <c r="BA299" s="231">
        <f t="shared" si="379"/>
        <v>2220</v>
      </c>
      <c r="BB299" s="230">
        <f t="shared" si="379"/>
        <v>1677</v>
      </c>
      <c r="BC299" s="231">
        <f t="shared" si="379"/>
        <v>1188</v>
      </c>
      <c r="BD299" s="230">
        <f t="shared" si="379"/>
        <v>5670</v>
      </c>
      <c r="BE299" s="231">
        <f t="shared" si="379"/>
        <v>5635</v>
      </c>
      <c r="BF299" s="232">
        <f t="shared" si="379"/>
        <v>30449</v>
      </c>
      <c r="BG299" s="233">
        <f t="shared" si="379"/>
        <v>31204</v>
      </c>
      <c r="BI299" s="212" t="s">
        <v>35</v>
      </c>
      <c r="BJ299" s="204">
        <f t="shared" ref="BJ299:CK299" si="380">B299/B312</f>
        <v>5.9591312720659033E-2</v>
      </c>
      <c r="BK299" s="205">
        <f t="shared" si="380"/>
        <v>7.0452457510335326E-2</v>
      </c>
      <c r="BL299" s="206">
        <f t="shared" si="380"/>
        <v>6.3542412769876183E-2</v>
      </c>
      <c r="BM299" s="207">
        <f t="shared" si="380"/>
        <v>6.2621045836023237E-2</v>
      </c>
      <c r="BN299" s="204">
        <f t="shared" si="380"/>
        <v>6.8093744233253373E-2</v>
      </c>
      <c r="BO299" s="205">
        <f t="shared" si="380"/>
        <v>6.7843544479058493E-2</v>
      </c>
      <c r="BP299" s="206">
        <f t="shared" si="380"/>
        <v>7.3190959983412809E-2</v>
      </c>
      <c r="BQ299" s="207">
        <f t="shared" si="380"/>
        <v>7.6146912417597204E-2</v>
      </c>
      <c r="BR299" s="204">
        <f t="shared" si="380"/>
        <v>6.0527677185721676E-2</v>
      </c>
      <c r="BS299" s="205">
        <f t="shared" si="380"/>
        <v>6.6962634110247873E-2</v>
      </c>
      <c r="BT299" s="206">
        <f t="shared" si="380"/>
        <v>7.2199938290651036E-2</v>
      </c>
      <c r="BU299" s="204">
        <f t="shared" si="380"/>
        <v>7.2128227960819233E-2</v>
      </c>
      <c r="BV299" s="208">
        <f t="shared" si="380"/>
        <v>7.4726284358012401E-2</v>
      </c>
      <c r="BW299" s="209">
        <f t="shared" si="380"/>
        <v>5.9260590808316853E-2</v>
      </c>
      <c r="BX299" s="204">
        <f t="shared" si="380"/>
        <v>7.9543965404272055E-2</v>
      </c>
      <c r="BY299" s="205">
        <f t="shared" si="380"/>
        <v>6.1039414021625389E-2</v>
      </c>
      <c r="BZ299" s="206">
        <f t="shared" si="380"/>
        <v>7.7890241973746638E-2</v>
      </c>
      <c r="CA299" s="207">
        <f t="shared" si="380"/>
        <v>6.5054945054945051E-2</v>
      </c>
      <c r="CB299" s="204">
        <f t="shared" si="380"/>
        <v>7.336343115124154E-2</v>
      </c>
      <c r="CC299" s="205">
        <f t="shared" si="380"/>
        <v>6.2967335694608426E-2</v>
      </c>
      <c r="CD299" s="206">
        <f t="shared" si="380"/>
        <v>6.818634282301414E-2</v>
      </c>
      <c r="CE299" s="207">
        <f t="shared" si="380"/>
        <v>6.9140093698050478E-2</v>
      </c>
      <c r="CF299" s="204">
        <f t="shared" si="380"/>
        <v>6.6304066304066309E-2</v>
      </c>
      <c r="CG299" s="205">
        <f t="shared" si="380"/>
        <v>4.6334841628959275E-2</v>
      </c>
      <c r="CH299" s="206">
        <f t="shared" si="380"/>
        <v>7.324222198679238E-2</v>
      </c>
      <c r="CI299" s="204">
        <f t="shared" si="380"/>
        <v>6.829798803697662E-2</v>
      </c>
      <c r="CJ299" s="210">
        <f t="shared" si="380"/>
        <v>6.9801335178046126E-2</v>
      </c>
      <c r="CK299" s="211">
        <f t="shared" si="380"/>
        <v>6.7037340827495323E-2</v>
      </c>
    </row>
    <row r="300" spans="1:89" ht="13.5" thickTop="1" x14ac:dyDescent="0.2">
      <c r="A300" s="202" t="s">
        <v>36</v>
      </c>
      <c r="B300" s="235">
        <v>1630</v>
      </c>
      <c r="C300" s="223">
        <v>1491</v>
      </c>
      <c r="D300" s="224">
        <v>620</v>
      </c>
      <c r="E300" s="225">
        <v>538</v>
      </c>
      <c r="F300" s="222">
        <v>387</v>
      </c>
      <c r="G300" s="226">
        <v>235</v>
      </c>
      <c r="H300" s="224">
        <v>1402</v>
      </c>
      <c r="I300" s="225">
        <v>1753</v>
      </c>
      <c r="J300" s="222">
        <v>139</v>
      </c>
      <c r="K300" s="223">
        <v>166</v>
      </c>
      <c r="L300" s="224">
        <v>310</v>
      </c>
      <c r="M300" s="222">
        <v>502</v>
      </c>
      <c r="N300" s="227">
        <v>1025</v>
      </c>
      <c r="O300" s="236">
        <v>1041</v>
      </c>
      <c r="P300" s="222">
        <v>648</v>
      </c>
      <c r="Q300" s="223">
        <v>594</v>
      </c>
      <c r="R300" s="224">
        <v>884</v>
      </c>
      <c r="S300" s="225">
        <v>1061</v>
      </c>
      <c r="T300" s="222">
        <v>161</v>
      </c>
      <c r="U300" s="226">
        <v>99</v>
      </c>
      <c r="V300" s="224">
        <v>825</v>
      </c>
      <c r="W300" s="237">
        <v>697</v>
      </c>
      <c r="X300" s="222">
        <v>571</v>
      </c>
      <c r="Y300" s="226">
        <v>298</v>
      </c>
      <c r="Z300" s="224">
        <v>2044</v>
      </c>
      <c r="AA300" s="222">
        <v>2027</v>
      </c>
      <c r="AB300" s="220">
        <f t="shared" si="368"/>
        <v>10646</v>
      </c>
      <c r="AC300" s="221">
        <f t="shared" si="363"/>
        <v>10502</v>
      </c>
      <c r="BI300" s="202" t="s">
        <v>36</v>
      </c>
      <c r="BJ300" s="204">
        <f t="shared" ref="BJ300:CK300" si="381">B300/B312</f>
        <v>5.8129168003994154E-2</v>
      </c>
      <c r="BK300" s="205">
        <f t="shared" si="381"/>
        <v>8.5610932475884249E-2</v>
      </c>
      <c r="BL300" s="206">
        <f t="shared" si="381"/>
        <v>6.3440090043998767E-2</v>
      </c>
      <c r="BM300" s="207">
        <f t="shared" si="381"/>
        <v>6.9464170432537123E-2</v>
      </c>
      <c r="BN300" s="204">
        <f t="shared" si="381"/>
        <v>7.1415390293412068E-2</v>
      </c>
      <c r="BO300" s="205">
        <f t="shared" si="381"/>
        <v>8.1343025268258914E-2</v>
      </c>
      <c r="BP300" s="206">
        <f t="shared" si="381"/>
        <v>7.2672610408459459E-2</v>
      </c>
      <c r="BQ300" s="207">
        <f t="shared" si="381"/>
        <v>7.8613390735010544E-2</v>
      </c>
      <c r="BR300" s="204">
        <f t="shared" si="381"/>
        <v>7.1908949818934295E-2</v>
      </c>
      <c r="BS300" s="205">
        <f t="shared" si="381"/>
        <v>6.1413244543100258E-2</v>
      </c>
      <c r="BT300" s="206">
        <f t="shared" si="381"/>
        <v>9.5649490897871031E-2</v>
      </c>
      <c r="BU300" s="204">
        <f t="shared" si="381"/>
        <v>6.3859559852436076E-2</v>
      </c>
      <c r="BV300" s="208">
        <f t="shared" si="381"/>
        <v>7.8477911339101147E-2</v>
      </c>
      <c r="BW300" s="209">
        <f t="shared" si="381"/>
        <v>6.2376415603091859E-2</v>
      </c>
      <c r="BX300" s="204">
        <f t="shared" si="381"/>
        <v>8.4916786790722051E-2</v>
      </c>
      <c r="BY300" s="205">
        <f t="shared" si="381"/>
        <v>6.9061737007324736E-2</v>
      </c>
      <c r="BZ300" s="206">
        <f t="shared" si="381"/>
        <v>6.9903526806895461E-2</v>
      </c>
      <c r="CA300" s="207">
        <f t="shared" si="381"/>
        <v>7.7728937728937728E-2</v>
      </c>
      <c r="CB300" s="204">
        <f t="shared" si="381"/>
        <v>9.0857787810383742E-2</v>
      </c>
      <c r="CC300" s="205">
        <f t="shared" si="381"/>
        <v>3.896103896103896E-2</v>
      </c>
      <c r="CD300" s="206">
        <f t="shared" si="381"/>
        <v>8.2122237706549875E-2</v>
      </c>
      <c r="CE300" s="207">
        <f t="shared" si="381"/>
        <v>5.2667371920810037E-2</v>
      </c>
      <c r="CF300" s="204">
        <f t="shared" si="381"/>
        <v>7.3944573944573946E-2</v>
      </c>
      <c r="CG300" s="205">
        <f t="shared" si="381"/>
        <v>5.3936651583710409E-2</v>
      </c>
      <c r="CH300" s="206">
        <f t="shared" si="381"/>
        <v>7.2182787724688349E-2</v>
      </c>
      <c r="CI300" s="204">
        <f t="shared" si="381"/>
        <v>7.3481964835961575E-2</v>
      </c>
      <c r="CJ300" s="210">
        <f t="shared" si="381"/>
        <v>7.1500530578801028E-2</v>
      </c>
      <c r="CK300" s="211">
        <f t="shared" si="381"/>
        <v>7.0607376729551294E-2</v>
      </c>
    </row>
    <row r="301" spans="1:89" x14ac:dyDescent="0.2">
      <c r="A301" s="212" t="s">
        <v>37</v>
      </c>
      <c r="B301" s="238">
        <v>1738</v>
      </c>
      <c r="C301" s="214">
        <v>1358</v>
      </c>
      <c r="D301" s="215">
        <v>653</v>
      </c>
      <c r="E301" s="216">
        <v>607</v>
      </c>
      <c r="F301" s="213">
        <v>382</v>
      </c>
      <c r="G301" s="217">
        <v>213</v>
      </c>
      <c r="H301" s="215">
        <v>1400</v>
      </c>
      <c r="I301" s="216">
        <v>1892</v>
      </c>
      <c r="J301" s="213">
        <v>155</v>
      </c>
      <c r="K301" s="214">
        <v>181</v>
      </c>
      <c r="L301" s="215">
        <v>320</v>
      </c>
      <c r="M301" s="213">
        <v>389</v>
      </c>
      <c r="N301" s="218">
        <v>1011</v>
      </c>
      <c r="O301" s="239">
        <v>1015</v>
      </c>
      <c r="P301" s="213">
        <v>572</v>
      </c>
      <c r="Q301" s="214">
        <v>643</v>
      </c>
      <c r="R301" s="215">
        <v>936</v>
      </c>
      <c r="S301" s="216">
        <v>982</v>
      </c>
      <c r="T301" s="213">
        <v>146</v>
      </c>
      <c r="U301" s="217">
        <v>144</v>
      </c>
      <c r="V301" s="215">
        <v>938</v>
      </c>
      <c r="W301" s="240">
        <v>813</v>
      </c>
      <c r="X301" s="213">
        <v>600</v>
      </c>
      <c r="Y301" s="217">
        <v>338</v>
      </c>
      <c r="Z301" s="215">
        <v>2161</v>
      </c>
      <c r="AA301" s="213">
        <v>2111</v>
      </c>
      <c r="AB301" s="220">
        <f t="shared" si="368"/>
        <v>11012</v>
      </c>
      <c r="AC301" s="221">
        <f t="shared" si="363"/>
        <v>10686</v>
      </c>
      <c r="BI301" s="212" t="s">
        <v>37</v>
      </c>
      <c r="BJ301" s="204">
        <f t="shared" ref="BJ301:CK301" si="382">B301/B312</f>
        <v>6.1980671160087014E-2</v>
      </c>
      <c r="BK301" s="205">
        <f t="shared" si="382"/>
        <v>7.7974276527331188E-2</v>
      </c>
      <c r="BL301" s="206">
        <f t="shared" si="382"/>
        <v>6.6816739997953539E-2</v>
      </c>
      <c r="BM301" s="207">
        <f t="shared" si="382"/>
        <v>7.8373143963847647E-2</v>
      </c>
      <c r="BN301" s="204">
        <f t="shared" si="382"/>
        <v>7.0492710832256875E-2</v>
      </c>
      <c r="BO301" s="205">
        <f t="shared" si="382"/>
        <v>7.3727933541017657E-2</v>
      </c>
      <c r="BP301" s="206">
        <f t="shared" si="382"/>
        <v>7.2568940493468792E-2</v>
      </c>
      <c r="BQ301" s="207">
        <f t="shared" si="382"/>
        <v>8.4846854119018794E-2</v>
      </c>
      <c r="BR301" s="204">
        <f t="shared" si="382"/>
        <v>8.0186239006725293E-2</v>
      </c>
      <c r="BS301" s="205">
        <f t="shared" si="382"/>
        <v>6.6962634110247873E-2</v>
      </c>
      <c r="BT301" s="206">
        <f t="shared" si="382"/>
        <v>9.873495834618945E-2</v>
      </c>
      <c r="BU301" s="204">
        <f t="shared" si="382"/>
        <v>4.9484798371708431E-2</v>
      </c>
      <c r="BV301" s="208">
        <f t="shared" si="382"/>
        <v>7.7406017915932934E-2</v>
      </c>
      <c r="BW301" s="209">
        <f t="shared" si="382"/>
        <v>6.0818503205704359E-2</v>
      </c>
      <c r="BX301" s="204">
        <f t="shared" si="382"/>
        <v>7.4957410562180582E-2</v>
      </c>
      <c r="BY301" s="205">
        <f t="shared" si="382"/>
        <v>7.4758748982676426E-2</v>
      </c>
      <c r="BZ301" s="206">
        <f t="shared" si="382"/>
        <v>7.401549897200696E-2</v>
      </c>
      <c r="CA301" s="207">
        <f t="shared" si="382"/>
        <v>7.1941391941391944E-2</v>
      </c>
      <c r="CB301" s="204">
        <f t="shared" si="382"/>
        <v>8.2392776523702027E-2</v>
      </c>
      <c r="CC301" s="205">
        <f t="shared" si="382"/>
        <v>5.667060212514758E-2</v>
      </c>
      <c r="CD301" s="206">
        <f t="shared" si="382"/>
        <v>9.3370495719689431E-2</v>
      </c>
      <c r="CE301" s="207">
        <f t="shared" si="382"/>
        <v>6.1432673416956324E-2</v>
      </c>
      <c r="CF301" s="204">
        <f t="shared" si="382"/>
        <v>7.7700077700077697E-2</v>
      </c>
      <c r="CG301" s="205">
        <f t="shared" si="382"/>
        <v>6.1176470588235297E-2</v>
      </c>
      <c r="CH301" s="206">
        <f t="shared" si="382"/>
        <v>7.6314581346894089E-2</v>
      </c>
      <c r="CI301" s="204">
        <f t="shared" si="382"/>
        <v>7.6527098060540144E-2</v>
      </c>
      <c r="CJ301" s="210">
        <f t="shared" si="382"/>
        <v>7.3958655150644079E-2</v>
      </c>
      <c r="CK301" s="211">
        <f t="shared" si="382"/>
        <v>7.1844451317081046E-2</v>
      </c>
    </row>
    <row r="302" spans="1:89" x14ac:dyDescent="0.2">
      <c r="A302" s="202" t="s">
        <v>30</v>
      </c>
      <c r="B302" s="235">
        <v>1751</v>
      </c>
      <c r="C302" s="223">
        <v>1540</v>
      </c>
      <c r="D302" s="224">
        <v>691</v>
      </c>
      <c r="E302" s="225">
        <v>627</v>
      </c>
      <c r="F302" s="222">
        <v>457</v>
      </c>
      <c r="G302" s="226">
        <v>216</v>
      </c>
      <c r="H302" s="224">
        <v>1441</v>
      </c>
      <c r="I302" s="225">
        <v>1824</v>
      </c>
      <c r="J302" s="222">
        <v>165</v>
      </c>
      <c r="K302" s="223">
        <v>159</v>
      </c>
      <c r="L302" s="224">
        <v>321</v>
      </c>
      <c r="M302" s="222">
        <v>488</v>
      </c>
      <c r="N302" s="227">
        <v>961</v>
      </c>
      <c r="O302" s="236">
        <v>1160</v>
      </c>
      <c r="P302" s="222">
        <v>514</v>
      </c>
      <c r="Q302" s="223">
        <v>635</v>
      </c>
      <c r="R302" s="224">
        <v>858</v>
      </c>
      <c r="S302" s="225">
        <v>1065</v>
      </c>
      <c r="T302" s="222">
        <v>139</v>
      </c>
      <c r="U302" s="226">
        <v>179</v>
      </c>
      <c r="V302" s="224">
        <v>761</v>
      </c>
      <c r="W302" s="237">
        <v>884</v>
      </c>
      <c r="X302" s="222">
        <v>618</v>
      </c>
      <c r="Y302" s="226">
        <v>411</v>
      </c>
      <c r="Z302" s="224">
        <v>2087</v>
      </c>
      <c r="AA302" s="222">
        <v>1920</v>
      </c>
      <c r="AB302" s="220">
        <f t="shared" si="368"/>
        <v>10764</v>
      </c>
      <c r="AC302" s="221">
        <f t="shared" si="363"/>
        <v>11108</v>
      </c>
      <c r="BI302" s="202" t="s">
        <v>30</v>
      </c>
      <c r="BJ302" s="204">
        <f t="shared" ref="BJ302:CK302" si="383">B302/B312</f>
        <v>6.2444278021468562E-2</v>
      </c>
      <c r="BK302" s="205">
        <f t="shared" si="383"/>
        <v>8.8424437299035374E-2</v>
      </c>
      <c r="BL302" s="206">
        <f t="shared" si="383"/>
        <v>7.0705003581295403E-2</v>
      </c>
      <c r="BM302" s="207">
        <f t="shared" si="383"/>
        <v>8.0955455132343451E-2</v>
      </c>
      <c r="BN302" s="204">
        <f t="shared" si="383"/>
        <v>8.4332902749584798E-2</v>
      </c>
      <c r="BO302" s="205">
        <f t="shared" si="383"/>
        <v>7.476635514018691E-2</v>
      </c>
      <c r="BP302" s="206">
        <f t="shared" si="383"/>
        <v>7.4694173750777526E-2</v>
      </c>
      <c r="BQ302" s="207">
        <f t="shared" si="383"/>
        <v>8.1797390017489577E-2</v>
      </c>
      <c r="BR302" s="204">
        <f t="shared" si="383"/>
        <v>8.5359544749094671E-2</v>
      </c>
      <c r="BS302" s="205">
        <f t="shared" si="383"/>
        <v>5.8823529411764705E-2</v>
      </c>
      <c r="BT302" s="206">
        <f t="shared" si="383"/>
        <v>9.9043505091021292E-2</v>
      </c>
      <c r="BU302" s="204">
        <f t="shared" si="383"/>
        <v>6.2078615952168938E-2</v>
      </c>
      <c r="BV302" s="208">
        <f t="shared" si="383"/>
        <v>7.3577827118903608E-2</v>
      </c>
      <c r="BW302" s="209">
        <f t="shared" si="383"/>
        <v>6.9506860806519258E-2</v>
      </c>
      <c r="BX302" s="204">
        <f t="shared" si="383"/>
        <v>6.7356833966714713E-2</v>
      </c>
      <c r="BY302" s="205">
        <f t="shared" si="383"/>
        <v>7.382862457853738E-2</v>
      </c>
      <c r="BZ302" s="206">
        <f t="shared" si="383"/>
        <v>6.7847540724339711E-2</v>
      </c>
      <c r="CA302" s="207">
        <f t="shared" si="383"/>
        <v>7.8021978021978022E-2</v>
      </c>
      <c r="CB302" s="204">
        <f t="shared" si="383"/>
        <v>7.8442437923250563E-2</v>
      </c>
      <c r="CC302" s="205">
        <f t="shared" si="383"/>
        <v>7.0444706808343166E-2</v>
      </c>
      <c r="CD302" s="206">
        <f t="shared" si="383"/>
        <v>7.5751542902647823E-2</v>
      </c>
      <c r="CE302" s="207">
        <f t="shared" si="383"/>
        <v>6.6797642436149315E-2</v>
      </c>
      <c r="CF302" s="204">
        <f t="shared" si="383"/>
        <v>8.0031080031080032E-2</v>
      </c>
      <c r="CG302" s="205">
        <f t="shared" si="383"/>
        <v>7.4389140271493209E-2</v>
      </c>
      <c r="CH302" s="206">
        <f t="shared" si="383"/>
        <v>7.3701310167037473E-2</v>
      </c>
      <c r="CI302" s="204">
        <f t="shared" si="383"/>
        <v>6.9603045133224573E-2</v>
      </c>
      <c r="CJ302" s="210">
        <f t="shared" si="383"/>
        <v>7.2293040686662993E-2</v>
      </c>
      <c r="CK302" s="211">
        <f t="shared" si="383"/>
        <v>7.4681654990654711E-2</v>
      </c>
    </row>
    <row r="303" spans="1:89" x14ac:dyDescent="0.2">
      <c r="A303" s="212" t="s">
        <v>32</v>
      </c>
      <c r="B303" s="238">
        <v>1893</v>
      </c>
      <c r="C303" s="214">
        <v>1380</v>
      </c>
      <c r="D303" s="215">
        <v>608</v>
      </c>
      <c r="E303" s="216">
        <v>678</v>
      </c>
      <c r="F303" s="213">
        <v>350</v>
      </c>
      <c r="G303" s="217">
        <v>198</v>
      </c>
      <c r="H303" s="215">
        <v>1290</v>
      </c>
      <c r="I303" s="216">
        <v>1591</v>
      </c>
      <c r="J303" s="213">
        <v>135</v>
      </c>
      <c r="K303" s="214">
        <v>127</v>
      </c>
      <c r="L303" s="215">
        <v>322</v>
      </c>
      <c r="M303" s="213">
        <v>416</v>
      </c>
      <c r="N303" s="218">
        <v>947</v>
      </c>
      <c r="O303" s="239">
        <v>1043</v>
      </c>
      <c r="P303" s="213">
        <v>471</v>
      </c>
      <c r="Q303" s="214">
        <v>675</v>
      </c>
      <c r="R303" s="215">
        <v>721</v>
      </c>
      <c r="S303" s="216">
        <v>1164</v>
      </c>
      <c r="T303" s="213">
        <v>124</v>
      </c>
      <c r="U303" s="217">
        <v>174</v>
      </c>
      <c r="V303" s="215">
        <v>841</v>
      </c>
      <c r="W303" s="240">
        <v>640</v>
      </c>
      <c r="X303" s="213">
        <v>578</v>
      </c>
      <c r="Y303" s="217">
        <v>403</v>
      </c>
      <c r="Z303" s="215">
        <v>1820</v>
      </c>
      <c r="AA303" s="213">
        <v>1879</v>
      </c>
      <c r="AB303" s="220">
        <f t="shared" si="368"/>
        <v>10100</v>
      </c>
      <c r="AC303" s="221">
        <f t="shared" si="363"/>
        <v>10368</v>
      </c>
      <c r="BI303" s="212" t="s">
        <v>32</v>
      </c>
      <c r="BJ303" s="204">
        <f t="shared" ref="BJ303:CK303" si="384">B303/B312</f>
        <v>6.7508291430405473E-2</v>
      </c>
      <c r="BK303" s="205">
        <f t="shared" si="384"/>
        <v>7.9237482774460272E-2</v>
      </c>
      <c r="BL303" s="206">
        <f t="shared" si="384"/>
        <v>6.2212217333469766E-2</v>
      </c>
      <c r="BM303" s="207">
        <f t="shared" si="384"/>
        <v>8.754034861200774E-2</v>
      </c>
      <c r="BN303" s="204">
        <f t="shared" si="384"/>
        <v>6.4587562280863625E-2</v>
      </c>
      <c r="BO303" s="205">
        <f t="shared" si="384"/>
        <v>6.8535825545171333E-2</v>
      </c>
      <c r="BP303" s="206">
        <f t="shared" si="384"/>
        <v>6.6867095168981955E-2</v>
      </c>
      <c r="BQ303" s="207">
        <f t="shared" si="384"/>
        <v>7.134849096372034E-2</v>
      </c>
      <c r="BR303" s="204">
        <f t="shared" si="384"/>
        <v>6.9839627521986553E-2</v>
      </c>
      <c r="BS303" s="205">
        <f t="shared" si="384"/>
        <v>4.6984831668516462E-2</v>
      </c>
      <c r="BT303" s="206">
        <f t="shared" si="384"/>
        <v>9.9352051835853133E-2</v>
      </c>
      <c r="BU303" s="204">
        <f t="shared" si="384"/>
        <v>5.2919475893652208E-2</v>
      </c>
      <c r="BV303" s="208">
        <f t="shared" si="384"/>
        <v>7.2505933695735394E-2</v>
      </c>
      <c r="BW303" s="209">
        <f t="shared" si="384"/>
        <v>6.2496255018275514E-2</v>
      </c>
      <c r="BX303" s="204">
        <f t="shared" si="384"/>
        <v>6.1721923732145197E-2</v>
      </c>
      <c r="BY303" s="205">
        <f t="shared" si="384"/>
        <v>7.8479246599232652E-2</v>
      </c>
      <c r="BZ303" s="206">
        <f t="shared" si="384"/>
        <v>5.7014075597026731E-2</v>
      </c>
      <c r="CA303" s="207">
        <f t="shared" si="384"/>
        <v>8.527472527472528E-2</v>
      </c>
      <c r="CB303" s="204">
        <f t="shared" si="384"/>
        <v>6.9977426636568849E-2</v>
      </c>
      <c r="CC303" s="205">
        <f t="shared" si="384"/>
        <v>6.8476977567886663E-2</v>
      </c>
      <c r="CD303" s="206">
        <f t="shared" si="384"/>
        <v>8.3714911407525378E-2</v>
      </c>
      <c r="CE303" s="207">
        <f t="shared" si="384"/>
        <v>4.8360284116669185E-2</v>
      </c>
      <c r="CF303" s="204">
        <f t="shared" si="384"/>
        <v>7.4851074851074853E-2</v>
      </c>
      <c r="CG303" s="205">
        <f t="shared" si="384"/>
        <v>7.2941176470588232E-2</v>
      </c>
      <c r="CH303" s="206">
        <f t="shared" si="384"/>
        <v>6.4272345234311551E-2</v>
      </c>
      <c r="CI303" s="204">
        <f t="shared" si="384"/>
        <v>6.8116730106942178E-2</v>
      </c>
      <c r="CJ303" s="210">
        <f t="shared" si="384"/>
        <v>6.7833492283100733E-2</v>
      </c>
      <c r="CK303" s="211">
        <f t="shared" si="384"/>
        <v>6.9706463714719849E-2</v>
      </c>
    </row>
    <row r="304" spans="1:89" x14ac:dyDescent="0.2">
      <c r="A304" s="202" t="s">
        <v>34</v>
      </c>
      <c r="B304" s="235">
        <v>1859</v>
      </c>
      <c r="C304" s="223">
        <v>1113</v>
      </c>
      <c r="D304" s="224">
        <v>581</v>
      </c>
      <c r="E304" s="225">
        <v>537</v>
      </c>
      <c r="F304" s="222">
        <v>344</v>
      </c>
      <c r="G304" s="226">
        <v>162</v>
      </c>
      <c r="H304" s="224">
        <v>1210</v>
      </c>
      <c r="I304" s="225">
        <v>1599</v>
      </c>
      <c r="J304" s="222">
        <v>148</v>
      </c>
      <c r="K304" s="223">
        <v>131</v>
      </c>
      <c r="L304" s="224">
        <v>299</v>
      </c>
      <c r="M304" s="222">
        <v>289</v>
      </c>
      <c r="N304" s="227">
        <v>807</v>
      </c>
      <c r="O304" s="236">
        <v>1012</v>
      </c>
      <c r="P304" s="222">
        <v>387</v>
      </c>
      <c r="Q304" s="223">
        <v>652</v>
      </c>
      <c r="R304" s="224">
        <v>606</v>
      </c>
      <c r="S304" s="225">
        <v>1082</v>
      </c>
      <c r="T304" s="222">
        <v>101</v>
      </c>
      <c r="U304" s="226">
        <v>245</v>
      </c>
      <c r="V304" s="224">
        <v>999</v>
      </c>
      <c r="W304" s="237">
        <v>696</v>
      </c>
      <c r="X304" s="222">
        <v>481</v>
      </c>
      <c r="Y304" s="226">
        <v>374</v>
      </c>
      <c r="Z304" s="224">
        <v>1763</v>
      </c>
      <c r="AA304" s="222">
        <v>1836</v>
      </c>
      <c r="AB304" s="220">
        <f t="shared" si="368"/>
        <v>9585</v>
      </c>
      <c r="AC304" s="221">
        <f t="shared" si="363"/>
        <v>9728</v>
      </c>
      <c r="BI304" s="202" t="s">
        <v>34</v>
      </c>
      <c r="BJ304" s="204">
        <f t="shared" ref="BJ304:CK304" si="385">B304/B312</f>
        <v>6.6295781177561422E-2</v>
      </c>
      <c r="BK304" s="205">
        <f t="shared" si="385"/>
        <v>6.3906752411575563E-2</v>
      </c>
      <c r="BL304" s="206">
        <f t="shared" si="385"/>
        <v>5.9449503734779495E-2</v>
      </c>
      <c r="BM304" s="207">
        <f t="shared" si="385"/>
        <v>6.9335054874112331E-2</v>
      </c>
      <c r="BN304" s="204">
        <f t="shared" si="385"/>
        <v>6.3480346927477393E-2</v>
      </c>
      <c r="BO304" s="205">
        <f t="shared" si="385"/>
        <v>5.6074766355140186E-2</v>
      </c>
      <c r="BP304" s="206">
        <f t="shared" si="385"/>
        <v>6.2720298569355168E-2</v>
      </c>
      <c r="BQ304" s="207">
        <f t="shared" si="385"/>
        <v>7.1707251446253201E-2</v>
      </c>
      <c r="BR304" s="204">
        <f t="shared" si="385"/>
        <v>7.656492498706674E-2</v>
      </c>
      <c r="BS304" s="205">
        <f t="shared" si="385"/>
        <v>4.8464668886422493E-2</v>
      </c>
      <c r="BT304" s="206">
        <f t="shared" si="385"/>
        <v>9.2255476704720771E-2</v>
      </c>
      <c r="BU304" s="204">
        <f t="shared" si="385"/>
        <v>3.6763770512657425E-2</v>
      </c>
      <c r="BV304" s="208">
        <f t="shared" si="385"/>
        <v>6.1786999464053291E-2</v>
      </c>
      <c r="BW304" s="209">
        <f t="shared" si="385"/>
        <v>6.0638744082928873E-2</v>
      </c>
      <c r="BX304" s="204">
        <f t="shared" si="385"/>
        <v>5.0714192111125669E-2</v>
      </c>
      <c r="BY304" s="205">
        <f t="shared" si="385"/>
        <v>7.5805138937332872E-2</v>
      </c>
      <c r="BZ304" s="206">
        <f t="shared" si="385"/>
        <v>4.792029100110707E-2</v>
      </c>
      <c r="CA304" s="207">
        <f t="shared" si="385"/>
        <v>7.9267399267399272E-2</v>
      </c>
      <c r="CB304" s="204">
        <f t="shared" si="385"/>
        <v>5.6997742663656883E-2</v>
      </c>
      <c r="CC304" s="205">
        <f t="shared" si="385"/>
        <v>9.6418732782369149E-2</v>
      </c>
      <c r="CD304" s="206">
        <f t="shared" si="385"/>
        <v>9.9442564204658565E-2</v>
      </c>
      <c r="CE304" s="207">
        <f t="shared" si="385"/>
        <v>5.2591808976877742E-2</v>
      </c>
      <c r="CF304" s="204">
        <f t="shared" si="385"/>
        <v>6.2289562289562291E-2</v>
      </c>
      <c r="CG304" s="205">
        <f t="shared" si="385"/>
        <v>6.7692307692307691E-2</v>
      </c>
      <c r="CH304" s="206">
        <f t="shared" si="385"/>
        <v>6.2259420136313873E-2</v>
      </c>
      <c r="CI304" s="204">
        <f t="shared" si="385"/>
        <v>6.6557911908646003E-2</v>
      </c>
      <c r="CJ304" s="210">
        <f t="shared" si="385"/>
        <v>6.437465579539807E-2</v>
      </c>
      <c r="CK304" s="211">
        <f t="shared" si="385"/>
        <v>6.5403595584181587E-2</v>
      </c>
    </row>
    <row r="305" spans="1:89" x14ac:dyDescent="0.2">
      <c r="A305" s="212" t="s">
        <v>38</v>
      </c>
      <c r="B305" s="238">
        <v>1858</v>
      </c>
      <c r="C305" s="214">
        <v>1193</v>
      </c>
      <c r="D305" s="215">
        <v>482</v>
      </c>
      <c r="E305" s="216">
        <v>495</v>
      </c>
      <c r="F305" s="213">
        <v>327</v>
      </c>
      <c r="G305" s="217">
        <v>159</v>
      </c>
      <c r="H305" s="215">
        <v>1092</v>
      </c>
      <c r="I305" s="216">
        <v>1460</v>
      </c>
      <c r="J305" s="213">
        <v>153</v>
      </c>
      <c r="K305" s="214">
        <v>105</v>
      </c>
      <c r="L305" s="215">
        <v>234</v>
      </c>
      <c r="M305" s="213">
        <v>330</v>
      </c>
      <c r="N305" s="218">
        <v>810</v>
      </c>
      <c r="O305" s="239">
        <v>983</v>
      </c>
      <c r="P305" s="213">
        <v>309</v>
      </c>
      <c r="Q305" s="214">
        <v>764</v>
      </c>
      <c r="R305" s="215">
        <v>571</v>
      </c>
      <c r="S305" s="216">
        <v>1054</v>
      </c>
      <c r="T305" s="213">
        <v>73</v>
      </c>
      <c r="U305" s="217">
        <v>184</v>
      </c>
      <c r="V305" s="215">
        <v>1010</v>
      </c>
      <c r="W305" s="240">
        <v>601</v>
      </c>
      <c r="X305" s="213">
        <v>410</v>
      </c>
      <c r="Y305" s="217">
        <v>410</v>
      </c>
      <c r="Z305" s="215">
        <v>1530</v>
      </c>
      <c r="AA305" s="213">
        <v>1709</v>
      </c>
      <c r="AB305" s="220">
        <f t="shared" si="368"/>
        <v>8859</v>
      </c>
      <c r="AC305" s="221">
        <f t="shared" si="363"/>
        <v>9447</v>
      </c>
      <c r="BI305" s="212" t="s">
        <v>38</v>
      </c>
      <c r="BJ305" s="204">
        <f t="shared" ref="BJ305:CK305" si="386">B305/B312</f>
        <v>6.6260119111301308E-2</v>
      </c>
      <c r="BK305" s="205">
        <f t="shared" si="386"/>
        <v>6.8500229673863114E-2</v>
      </c>
      <c r="BL305" s="206">
        <f t="shared" si="386"/>
        <v>4.9319553872915173E-2</v>
      </c>
      <c r="BM305" s="207">
        <f t="shared" si="386"/>
        <v>6.3912201420271139E-2</v>
      </c>
      <c r="BN305" s="204">
        <f t="shared" si="386"/>
        <v>6.034323675954973E-2</v>
      </c>
      <c r="BO305" s="205">
        <f t="shared" si="386"/>
        <v>5.5036344755970926E-2</v>
      </c>
      <c r="BP305" s="206">
        <f t="shared" si="386"/>
        <v>5.6603773584905662E-2</v>
      </c>
      <c r="BQ305" s="207">
        <f t="shared" si="386"/>
        <v>6.547378806224495E-2</v>
      </c>
      <c r="BR305" s="204">
        <f t="shared" si="386"/>
        <v>7.9151577858251429E-2</v>
      </c>
      <c r="BS305" s="205">
        <f t="shared" si="386"/>
        <v>3.8845726970033294E-2</v>
      </c>
      <c r="BT305" s="206">
        <f t="shared" si="386"/>
        <v>7.2199938290651036E-2</v>
      </c>
      <c r="BU305" s="204">
        <f t="shared" si="386"/>
        <v>4.197939193486834E-2</v>
      </c>
      <c r="BV305" s="208">
        <f t="shared" si="386"/>
        <v>6.2016690911875047E-2</v>
      </c>
      <c r="BW305" s="209">
        <f t="shared" si="386"/>
        <v>5.8901072562765895E-2</v>
      </c>
      <c r="BX305" s="204">
        <f t="shared" si="386"/>
        <v>4.049272703446468E-2</v>
      </c>
      <c r="BY305" s="205">
        <f t="shared" si="386"/>
        <v>8.8826880595279614E-2</v>
      </c>
      <c r="BZ305" s="206">
        <f t="shared" si="386"/>
        <v>4.5152617428435869E-2</v>
      </c>
      <c r="CA305" s="207">
        <f t="shared" si="386"/>
        <v>7.7216117216117222E-2</v>
      </c>
      <c r="CB305" s="204">
        <f t="shared" si="386"/>
        <v>4.1196388261851014E-2</v>
      </c>
      <c r="CC305" s="205">
        <f t="shared" si="386"/>
        <v>7.2412436048799683E-2</v>
      </c>
      <c r="CD305" s="206">
        <f t="shared" si="386"/>
        <v>0.10053752737407924</v>
      </c>
      <c r="CE305" s="207">
        <f t="shared" si="386"/>
        <v>4.5413329303309657E-2</v>
      </c>
      <c r="CF305" s="204">
        <f t="shared" si="386"/>
        <v>5.3095053095053094E-2</v>
      </c>
      <c r="CG305" s="205">
        <f t="shared" si="386"/>
        <v>7.4208144796380091E-2</v>
      </c>
      <c r="CH305" s="206">
        <f t="shared" si="386"/>
        <v>5.4031147367305861E-2</v>
      </c>
      <c r="CI305" s="204">
        <f t="shared" si="386"/>
        <v>6.1953960485771252E-2</v>
      </c>
      <c r="CJ305" s="210">
        <f t="shared" si="386"/>
        <v>5.9498703775840531E-2</v>
      </c>
      <c r="CK305" s="211">
        <f t="shared" si="386"/>
        <v>6.3514367545617123E-2</v>
      </c>
    </row>
    <row r="306" spans="1:89" x14ac:dyDescent="0.2">
      <c r="A306" s="202" t="s">
        <v>39</v>
      </c>
      <c r="B306" s="235">
        <v>277</v>
      </c>
      <c r="C306" s="223">
        <v>949</v>
      </c>
      <c r="D306" s="224">
        <v>92</v>
      </c>
      <c r="E306" s="225">
        <v>450</v>
      </c>
      <c r="F306" s="222">
        <v>88</v>
      </c>
      <c r="G306" s="226">
        <v>184</v>
      </c>
      <c r="H306" s="224">
        <v>472</v>
      </c>
      <c r="I306" s="225">
        <v>1193</v>
      </c>
      <c r="J306" s="222">
        <v>92</v>
      </c>
      <c r="K306" s="223">
        <v>87</v>
      </c>
      <c r="L306" s="224">
        <v>131</v>
      </c>
      <c r="M306" s="222">
        <v>200</v>
      </c>
      <c r="N306" s="227">
        <v>556</v>
      </c>
      <c r="O306" s="236">
        <v>734</v>
      </c>
      <c r="P306" s="222">
        <v>233</v>
      </c>
      <c r="Q306" s="223">
        <v>558</v>
      </c>
      <c r="R306" s="224">
        <v>374</v>
      </c>
      <c r="S306" s="225">
        <v>714</v>
      </c>
      <c r="T306" s="222">
        <v>83</v>
      </c>
      <c r="U306" s="226">
        <v>159</v>
      </c>
      <c r="V306" s="224">
        <v>1167</v>
      </c>
      <c r="W306" s="237">
        <v>421</v>
      </c>
      <c r="X306" s="222">
        <v>393</v>
      </c>
      <c r="Y306" s="226">
        <v>321</v>
      </c>
      <c r="Z306" s="224">
        <v>1045</v>
      </c>
      <c r="AA306" s="222">
        <v>1539</v>
      </c>
      <c r="AB306" s="220">
        <f t="shared" si="368"/>
        <v>5003</v>
      </c>
      <c r="AC306" s="221">
        <f t="shared" si="363"/>
        <v>7509</v>
      </c>
      <c r="BI306" s="202" t="s">
        <v>39</v>
      </c>
      <c r="BJ306" s="204">
        <f t="shared" ref="BJ306:CK306" si="387">B306/B312</f>
        <v>9.8783923540529932E-3</v>
      </c>
      <c r="BK306" s="205">
        <f t="shared" si="387"/>
        <v>5.4490124023886082E-2</v>
      </c>
      <c r="BL306" s="206">
        <f t="shared" si="387"/>
        <v>9.4136907807223988E-3</v>
      </c>
      <c r="BM306" s="207">
        <f t="shared" si="387"/>
        <v>5.8102001291155586E-2</v>
      </c>
      <c r="BN306" s="204">
        <f t="shared" si="387"/>
        <v>1.6239158516331426E-2</v>
      </c>
      <c r="BO306" s="205">
        <f t="shared" si="387"/>
        <v>6.3689858082381451E-2</v>
      </c>
      <c r="BP306" s="206">
        <f t="shared" si="387"/>
        <v>2.4466099937798053E-2</v>
      </c>
      <c r="BQ306" s="207">
        <f t="shared" si="387"/>
        <v>5.3500156957711105E-2</v>
      </c>
      <c r="BR306" s="204">
        <f t="shared" si="387"/>
        <v>4.759441282979824E-2</v>
      </c>
      <c r="BS306" s="205">
        <f t="shared" si="387"/>
        <v>3.2186459489456157E-2</v>
      </c>
      <c r="BT306" s="206">
        <f t="shared" si="387"/>
        <v>4.0419623572971304E-2</v>
      </c>
      <c r="BU306" s="204">
        <f t="shared" si="387"/>
        <v>2.5442055718102024E-2</v>
      </c>
      <c r="BV306" s="208">
        <f t="shared" si="387"/>
        <v>4.2569481662966084E-2</v>
      </c>
      <c r="BW306" s="209">
        <f t="shared" si="387"/>
        <v>4.3981065372400985E-2</v>
      </c>
      <c r="BX306" s="204">
        <f t="shared" si="387"/>
        <v>3.0533350805923207E-2</v>
      </c>
      <c r="BY306" s="205">
        <f t="shared" si="387"/>
        <v>6.4876177188698994E-2</v>
      </c>
      <c r="BZ306" s="206">
        <f t="shared" si="387"/>
        <v>2.9574569033686542E-2</v>
      </c>
      <c r="CA306" s="207">
        <f t="shared" si="387"/>
        <v>5.2307692307692305E-2</v>
      </c>
      <c r="CB306" s="204">
        <f t="shared" si="387"/>
        <v>4.6839729119638823E-2</v>
      </c>
      <c r="CC306" s="205">
        <f t="shared" si="387"/>
        <v>6.2573789846517125E-2</v>
      </c>
      <c r="CD306" s="206">
        <f t="shared" si="387"/>
        <v>0.11616563806490145</v>
      </c>
      <c r="CE306" s="207">
        <f t="shared" si="387"/>
        <v>3.1811999395496449E-2</v>
      </c>
      <c r="CF306" s="204">
        <f t="shared" si="387"/>
        <v>5.0893550893550896E-2</v>
      </c>
      <c r="CG306" s="205">
        <f t="shared" si="387"/>
        <v>5.8099547511312216E-2</v>
      </c>
      <c r="CH306" s="206">
        <f t="shared" si="387"/>
        <v>3.6903626796623935E-2</v>
      </c>
      <c r="CI306" s="204">
        <f t="shared" si="387"/>
        <v>5.5791190864600326E-2</v>
      </c>
      <c r="CJ306" s="210">
        <f t="shared" si="387"/>
        <v>3.3601085335876531E-2</v>
      </c>
      <c r="CK306" s="211">
        <f t="shared" si="387"/>
        <v>5.0484744987830954E-2</v>
      </c>
    </row>
    <row r="307" spans="1:89" x14ac:dyDescent="0.2">
      <c r="A307" s="212" t="s">
        <v>40</v>
      </c>
      <c r="B307" s="238">
        <v>0</v>
      </c>
      <c r="C307" s="214">
        <v>570</v>
      </c>
      <c r="D307" s="215">
        <v>1</v>
      </c>
      <c r="E307" s="216">
        <v>257</v>
      </c>
      <c r="F307" s="213">
        <v>1</v>
      </c>
      <c r="G307" s="217">
        <v>61</v>
      </c>
      <c r="H307" s="215">
        <v>5</v>
      </c>
      <c r="I307" s="216">
        <v>514</v>
      </c>
      <c r="J307" s="213">
        <v>12</v>
      </c>
      <c r="K307" s="214">
        <v>22</v>
      </c>
      <c r="L307" s="215">
        <v>19</v>
      </c>
      <c r="M307" s="213">
        <v>22</v>
      </c>
      <c r="N307" s="218">
        <v>51</v>
      </c>
      <c r="O307" s="239">
        <v>79</v>
      </c>
      <c r="P307" s="213">
        <v>40</v>
      </c>
      <c r="Q307" s="214">
        <v>52</v>
      </c>
      <c r="R307" s="215">
        <v>45</v>
      </c>
      <c r="S307" s="216">
        <v>49</v>
      </c>
      <c r="T307" s="213">
        <v>4</v>
      </c>
      <c r="U307" s="217">
        <v>2</v>
      </c>
      <c r="V307" s="215">
        <v>37</v>
      </c>
      <c r="W307" s="240">
        <v>14</v>
      </c>
      <c r="X307" s="213">
        <v>30</v>
      </c>
      <c r="Y307" s="217">
        <v>16</v>
      </c>
      <c r="Z307" s="215">
        <v>0</v>
      </c>
      <c r="AA307" s="213">
        <v>139</v>
      </c>
      <c r="AB307" s="220">
        <f t="shared" si="368"/>
        <v>245</v>
      </c>
      <c r="AC307" s="221">
        <f t="shared" si="363"/>
        <v>1797</v>
      </c>
      <c r="BI307" s="212" t="s">
        <v>40</v>
      </c>
      <c r="BJ307" s="204">
        <f t="shared" ref="BJ307:CK307" si="388">B307/B312</f>
        <v>0</v>
      </c>
      <c r="BK307" s="205">
        <f t="shared" si="388"/>
        <v>3.2728525493798809E-2</v>
      </c>
      <c r="BL307" s="206">
        <f t="shared" si="388"/>
        <v>1.0232272587741738E-4</v>
      </c>
      <c r="BM307" s="207">
        <f t="shared" si="388"/>
        <v>3.3182698515171076E-2</v>
      </c>
      <c r="BN307" s="204">
        <f t="shared" si="388"/>
        <v>1.8453589223103894E-4</v>
      </c>
      <c r="BO307" s="205">
        <f t="shared" si="388"/>
        <v>2.1114572516441676E-2</v>
      </c>
      <c r="BP307" s="206">
        <f t="shared" si="388"/>
        <v>2.5917478747667429E-4</v>
      </c>
      <c r="BQ307" s="207">
        <f t="shared" si="388"/>
        <v>2.305036100273555E-2</v>
      </c>
      <c r="BR307" s="204">
        <f t="shared" si="388"/>
        <v>6.2079668908432487E-3</v>
      </c>
      <c r="BS307" s="205">
        <f t="shared" si="388"/>
        <v>8.1391046984831666E-3</v>
      </c>
      <c r="BT307" s="206">
        <f t="shared" si="388"/>
        <v>5.8623881518049988E-3</v>
      </c>
      <c r="BU307" s="204">
        <f t="shared" si="388"/>
        <v>2.7986261289912225E-3</v>
      </c>
      <c r="BV307" s="208">
        <f t="shared" si="388"/>
        <v>3.9047546129699104E-3</v>
      </c>
      <c r="BW307" s="209">
        <f t="shared" si="388"/>
        <v>4.7336568997543294E-3</v>
      </c>
      <c r="BX307" s="204">
        <f t="shared" si="388"/>
        <v>5.24177696239025E-3</v>
      </c>
      <c r="BY307" s="205">
        <f t="shared" si="388"/>
        <v>6.045808626903848E-3</v>
      </c>
      <c r="BZ307" s="206">
        <f t="shared" si="388"/>
        <v>3.5584374505772576E-3</v>
      </c>
      <c r="CA307" s="207">
        <f t="shared" si="388"/>
        <v>3.5897435897435897E-3</v>
      </c>
      <c r="CB307" s="204">
        <f t="shared" si="388"/>
        <v>2.257336343115124E-3</v>
      </c>
      <c r="CC307" s="205">
        <f t="shared" si="388"/>
        <v>7.8709169618260523E-4</v>
      </c>
      <c r="CD307" s="206">
        <f t="shared" si="388"/>
        <v>3.6830579335058729E-3</v>
      </c>
      <c r="CE307" s="207">
        <f t="shared" si="388"/>
        <v>1.0578812150521385E-3</v>
      </c>
      <c r="CF307" s="204">
        <f t="shared" si="388"/>
        <v>3.885003885003885E-3</v>
      </c>
      <c r="CG307" s="205">
        <f t="shared" si="388"/>
        <v>2.8959276018099547E-3</v>
      </c>
      <c r="CH307" s="206">
        <f t="shared" si="388"/>
        <v>0</v>
      </c>
      <c r="CI307" s="204">
        <f t="shared" si="388"/>
        <v>5.0389704549574045E-3</v>
      </c>
      <c r="CJ307" s="210">
        <f t="shared" si="388"/>
        <v>1.6454659019168E-3</v>
      </c>
      <c r="CK307" s="211">
        <f t="shared" si="388"/>
        <v>1.2081646922776964E-2</v>
      </c>
    </row>
    <row r="308" spans="1:89" x14ac:dyDescent="0.2">
      <c r="A308" s="202" t="s">
        <v>41</v>
      </c>
      <c r="B308" s="235">
        <v>0</v>
      </c>
      <c r="C308" s="223">
        <v>0</v>
      </c>
      <c r="D308" s="224">
        <v>0</v>
      </c>
      <c r="E308" s="225">
        <v>0</v>
      </c>
      <c r="F308" s="222">
        <v>0</v>
      </c>
      <c r="G308" s="226">
        <v>0</v>
      </c>
      <c r="H308" s="224">
        <v>0</v>
      </c>
      <c r="I308" s="225">
        <v>0</v>
      </c>
      <c r="J308" s="222">
        <v>0</v>
      </c>
      <c r="K308" s="226">
        <v>0</v>
      </c>
      <c r="L308" s="224">
        <v>0</v>
      </c>
      <c r="M308" s="222">
        <v>0</v>
      </c>
      <c r="N308" s="227">
        <v>0</v>
      </c>
      <c r="O308" s="236">
        <v>0</v>
      </c>
      <c r="P308" s="222">
        <v>0</v>
      </c>
      <c r="Q308" s="226">
        <v>0</v>
      </c>
      <c r="R308" s="224">
        <v>0</v>
      </c>
      <c r="S308" s="225">
        <v>0</v>
      </c>
      <c r="T308" s="222">
        <v>0</v>
      </c>
      <c r="U308" s="226">
        <v>0</v>
      </c>
      <c r="V308" s="224">
        <v>0</v>
      </c>
      <c r="W308" s="225">
        <v>0</v>
      </c>
      <c r="X308" s="222">
        <v>0</v>
      </c>
      <c r="Y308" s="226">
        <v>0</v>
      </c>
      <c r="Z308" s="224">
        <v>0</v>
      </c>
      <c r="AA308" s="222">
        <v>0</v>
      </c>
      <c r="AB308" s="220">
        <f t="shared" si="368"/>
        <v>0</v>
      </c>
      <c r="AC308" s="221">
        <f t="shared" si="363"/>
        <v>0</v>
      </c>
      <c r="BI308" s="202" t="s">
        <v>41</v>
      </c>
      <c r="BJ308" s="204">
        <f t="shared" ref="BJ308:CK308" si="389">B308/B312</f>
        <v>0</v>
      </c>
      <c r="BK308" s="205">
        <f t="shared" si="389"/>
        <v>0</v>
      </c>
      <c r="BL308" s="206">
        <f t="shared" si="389"/>
        <v>0</v>
      </c>
      <c r="BM308" s="207">
        <f t="shared" si="389"/>
        <v>0</v>
      </c>
      <c r="BN308" s="204">
        <f t="shared" si="389"/>
        <v>0</v>
      </c>
      <c r="BO308" s="205">
        <f t="shared" si="389"/>
        <v>0</v>
      </c>
      <c r="BP308" s="206">
        <f t="shared" si="389"/>
        <v>0</v>
      </c>
      <c r="BQ308" s="207">
        <f t="shared" si="389"/>
        <v>0</v>
      </c>
      <c r="BR308" s="204">
        <f t="shared" si="389"/>
        <v>0</v>
      </c>
      <c r="BS308" s="205">
        <f t="shared" si="389"/>
        <v>0</v>
      </c>
      <c r="BT308" s="206">
        <f t="shared" si="389"/>
        <v>0</v>
      </c>
      <c r="BU308" s="204">
        <f t="shared" si="389"/>
        <v>0</v>
      </c>
      <c r="BV308" s="208">
        <f t="shared" si="389"/>
        <v>0</v>
      </c>
      <c r="BW308" s="209">
        <f t="shared" si="389"/>
        <v>0</v>
      </c>
      <c r="BX308" s="204">
        <f t="shared" si="389"/>
        <v>0</v>
      </c>
      <c r="BY308" s="205">
        <f t="shared" si="389"/>
        <v>0</v>
      </c>
      <c r="BZ308" s="206">
        <f t="shared" si="389"/>
        <v>0</v>
      </c>
      <c r="CA308" s="207">
        <f t="shared" si="389"/>
        <v>0</v>
      </c>
      <c r="CB308" s="204">
        <f t="shared" si="389"/>
        <v>0</v>
      </c>
      <c r="CC308" s="205">
        <f t="shared" si="389"/>
        <v>0</v>
      </c>
      <c r="CD308" s="206">
        <f t="shared" si="389"/>
        <v>0</v>
      </c>
      <c r="CE308" s="207">
        <f t="shared" si="389"/>
        <v>0</v>
      </c>
      <c r="CF308" s="204">
        <f t="shared" si="389"/>
        <v>0</v>
      </c>
      <c r="CG308" s="205">
        <f t="shared" si="389"/>
        <v>0</v>
      </c>
      <c r="CH308" s="206">
        <f t="shared" si="389"/>
        <v>0</v>
      </c>
      <c r="CI308" s="204">
        <f t="shared" si="389"/>
        <v>0</v>
      </c>
      <c r="CJ308" s="210">
        <f t="shared" si="389"/>
        <v>0</v>
      </c>
      <c r="CK308" s="211">
        <f t="shared" si="389"/>
        <v>0</v>
      </c>
    </row>
    <row r="309" spans="1:89" x14ac:dyDescent="0.2">
      <c r="A309" s="212" t="s">
        <v>42</v>
      </c>
      <c r="B309" s="238">
        <v>0</v>
      </c>
      <c r="C309" s="214">
        <v>0</v>
      </c>
      <c r="D309" s="215">
        <v>0</v>
      </c>
      <c r="E309" s="216">
        <v>0</v>
      </c>
      <c r="F309" s="213">
        <v>0</v>
      </c>
      <c r="G309" s="217">
        <v>0</v>
      </c>
      <c r="H309" s="215">
        <v>0</v>
      </c>
      <c r="I309" s="216">
        <v>0</v>
      </c>
      <c r="J309" s="213">
        <v>0</v>
      </c>
      <c r="K309" s="217">
        <v>0</v>
      </c>
      <c r="L309" s="215">
        <v>0</v>
      </c>
      <c r="M309" s="213">
        <v>0</v>
      </c>
      <c r="N309" s="218">
        <v>0</v>
      </c>
      <c r="O309" s="219">
        <v>0</v>
      </c>
      <c r="P309" s="213">
        <v>0</v>
      </c>
      <c r="Q309" s="217">
        <v>0</v>
      </c>
      <c r="R309" s="215">
        <v>0</v>
      </c>
      <c r="S309" s="216">
        <v>0</v>
      </c>
      <c r="T309" s="213">
        <v>0</v>
      </c>
      <c r="U309" s="217">
        <v>0</v>
      </c>
      <c r="V309" s="215">
        <v>0</v>
      </c>
      <c r="W309" s="216">
        <v>0</v>
      </c>
      <c r="X309" s="213">
        <v>0</v>
      </c>
      <c r="Y309" s="217">
        <v>0</v>
      </c>
      <c r="Z309" s="215">
        <v>0</v>
      </c>
      <c r="AA309" s="213">
        <v>0</v>
      </c>
      <c r="AB309" s="220"/>
      <c r="AC309" s="221">
        <f t="shared" si="363"/>
        <v>0</v>
      </c>
      <c r="BI309" s="212" t="s">
        <v>42</v>
      </c>
      <c r="BJ309" s="204">
        <f t="shared" ref="BJ309:CK309" si="390">B309/B312</f>
        <v>0</v>
      </c>
      <c r="BK309" s="205">
        <f t="shared" si="390"/>
        <v>0</v>
      </c>
      <c r="BL309" s="206">
        <f t="shared" si="390"/>
        <v>0</v>
      </c>
      <c r="BM309" s="207">
        <f t="shared" si="390"/>
        <v>0</v>
      </c>
      <c r="BN309" s="204">
        <f t="shared" si="390"/>
        <v>0</v>
      </c>
      <c r="BO309" s="205">
        <f t="shared" si="390"/>
        <v>0</v>
      </c>
      <c r="BP309" s="206">
        <f t="shared" si="390"/>
        <v>0</v>
      </c>
      <c r="BQ309" s="207">
        <f t="shared" si="390"/>
        <v>0</v>
      </c>
      <c r="BR309" s="204">
        <f t="shared" si="390"/>
        <v>0</v>
      </c>
      <c r="BS309" s="205">
        <f t="shared" si="390"/>
        <v>0</v>
      </c>
      <c r="BT309" s="206">
        <f t="shared" si="390"/>
        <v>0</v>
      </c>
      <c r="BU309" s="204">
        <f t="shared" si="390"/>
        <v>0</v>
      </c>
      <c r="BV309" s="208">
        <f t="shared" si="390"/>
        <v>0</v>
      </c>
      <c r="BW309" s="209">
        <f t="shared" si="390"/>
        <v>0</v>
      </c>
      <c r="BX309" s="204">
        <f t="shared" si="390"/>
        <v>0</v>
      </c>
      <c r="BY309" s="205">
        <f t="shared" si="390"/>
        <v>0</v>
      </c>
      <c r="BZ309" s="206">
        <f t="shared" si="390"/>
        <v>0</v>
      </c>
      <c r="CA309" s="207">
        <f t="shared" si="390"/>
        <v>0</v>
      </c>
      <c r="CB309" s="204">
        <f t="shared" si="390"/>
        <v>0</v>
      </c>
      <c r="CC309" s="205">
        <f t="shared" si="390"/>
        <v>0</v>
      </c>
      <c r="CD309" s="206">
        <f t="shared" si="390"/>
        <v>0</v>
      </c>
      <c r="CE309" s="207">
        <f t="shared" si="390"/>
        <v>0</v>
      </c>
      <c r="CF309" s="204">
        <f t="shared" si="390"/>
        <v>0</v>
      </c>
      <c r="CG309" s="205">
        <f t="shared" si="390"/>
        <v>0</v>
      </c>
      <c r="CH309" s="206">
        <f t="shared" si="390"/>
        <v>0</v>
      </c>
      <c r="CI309" s="204">
        <f t="shared" si="390"/>
        <v>0</v>
      </c>
      <c r="CJ309" s="210">
        <f t="shared" si="390"/>
        <v>0</v>
      </c>
      <c r="CK309" s="211">
        <f t="shared" si="390"/>
        <v>0</v>
      </c>
    </row>
    <row r="310" spans="1:89" x14ac:dyDescent="0.2">
      <c r="A310" s="202" t="s">
        <v>43</v>
      </c>
      <c r="B310" s="235"/>
      <c r="C310" s="223"/>
      <c r="D310" s="224"/>
      <c r="E310" s="225"/>
      <c r="F310" s="222"/>
      <c r="G310" s="226"/>
      <c r="H310" s="224"/>
      <c r="I310" s="225"/>
      <c r="J310" s="222"/>
      <c r="K310" s="226"/>
      <c r="L310" s="224"/>
      <c r="M310" s="222"/>
      <c r="N310" s="227"/>
      <c r="O310" s="228"/>
      <c r="P310" s="222"/>
      <c r="Q310" s="226"/>
      <c r="R310" s="224"/>
      <c r="S310" s="225"/>
      <c r="T310" s="222"/>
      <c r="U310" s="226"/>
      <c r="V310" s="224"/>
      <c r="W310" s="225"/>
      <c r="X310" s="222"/>
      <c r="Y310" s="226"/>
      <c r="Z310" s="224"/>
      <c r="AA310" s="222"/>
      <c r="AB310" s="220"/>
      <c r="AC310" s="221"/>
      <c r="BI310" s="202" t="s">
        <v>43</v>
      </c>
      <c r="BJ310" s="204">
        <f t="shared" ref="BJ310:CK310" si="391">B310/B312</f>
        <v>0</v>
      </c>
      <c r="BK310" s="205">
        <f t="shared" si="391"/>
        <v>0</v>
      </c>
      <c r="BL310" s="206">
        <f t="shared" si="391"/>
        <v>0</v>
      </c>
      <c r="BM310" s="207">
        <f t="shared" si="391"/>
        <v>0</v>
      </c>
      <c r="BN310" s="204">
        <f t="shared" si="391"/>
        <v>0</v>
      </c>
      <c r="BO310" s="205">
        <f t="shared" si="391"/>
        <v>0</v>
      </c>
      <c r="BP310" s="206">
        <f t="shared" si="391"/>
        <v>0</v>
      </c>
      <c r="BQ310" s="207">
        <f t="shared" si="391"/>
        <v>0</v>
      </c>
      <c r="BR310" s="204">
        <f t="shared" si="391"/>
        <v>0</v>
      </c>
      <c r="BS310" s="205">
        <f t="shared" si="391"/>
        <v>0</v>
      </c>
      <c r="BT310" s="206">
        <f t="shared" si="391"/>
        <v>0</v>
      </c>
      <c r="BU310" s="204">
        <f t="shared" si="391"/>
        <v>0</v>
      </c>
      <c r="BV310" s="208">
        <f t="shared" si="391"/>
        <v>0</v>
      </c>
      <c r="BW310" s="209">
        <f t="shared" si="391"/>
        <v>0</v>
      </c>
      <c r="BX310" s="204">
        <f t="shared" si="391"/>
        <v>0</v>
      </c>
      <c r="BY310" s="205">
        <f t="shared" si="391"/>
        <v>0</v>
      </c>
      <c r="BZ310" s="206">
        <f t="shared" si="391"/>
        <v>0</v>
      </c>
      <c r="CA310" s="207">
        <f t="shared" si="391"/>
        <v>0</v>
      </c>
      <c r="CB310" s="204">
        <f t="shared" si="391"/>
        <v>0</v>
      </c>
      <c r="CC310" s="205">
        <f t="shared" si="391"/>
        <v>0</v>
      </c>
      <c r="CD310" s="206">
        <f t="shared" si="391"/>
        <v>0</v>
      </c>
      <c r="CE310" s="207">
        <f t="shared" si="391"/>
        <v>0</v>
      </c>
      <c r="CF310" s="204">
        <f t="shared" si="391"/>
        <v>0</v>
      </c>
      <c r="CG310" s="205">
        <f t="shared" si="391"/>
        <v>0</v>
      </c>
      <c r="CH310" s="206">
        <f t="shared" si="391"/>
        <v>0</v>
      </c>
      <c r="CI310" s="204">
        <f t="shared" si="391"/>
        <v>0</v>
      </c>
      <c r="CJ310" s="210">
        <f t="shared" si="391"/>
        <v>0</v>
      </c>
      <c r="CK310" s="211">
        <f t="shared" si="391"/>
        <v>0</v>
      </c>
    </row>
    <row r="311" spans="1:89" ht="13.5" thickBot="1" x14ac:dyDescent="0.25">
      <c r="A311" s="212" t="s">
        <v>44</v>
      </c>
      <c r="B311" s="238"/>
      <c r="C311" s="214"/>
      <c r="D311" s="215"/>
      <c r="E311" s="216"/>
      <c r="F311" s="213"/>
      <c r="G311" s="217"/>
      <c r="H311" s="215"/>
      <c r="I311" s="216"/>
      <c r="J311" s="213"/>
      <c r="K311" s="217"/>
      <c r="L311" s="215"/>
      <c r="M311" s="213"/>
      <c r="N311" s="218"/>
      <c r="O311" s="219"/>
      <c r="P311" s="213"/>
      <c r="Q311" s="217"/>
      <c r="R311" s="215"/>
      <c r="S311" s="216"/>
      <c r="T311" s="213"/>
      <c r="U311" s="217"/>
      <c r="V311" s="215"/>
      <c r="W311" s="216"/>
      <c r="X311" s="213"/>
      <c r="Y311" s="217"/>
      <c r="Z311" s="215"/>
      <c r="AA311" s="213"/>
      <c r="AB311" s="220"/>
      <c r="AC311" s="221"/>
      <c r="BI311" s="212" t="s">
        <v>44</v>
      </c>
      <c r="BJ311" s="204">
        <f t="shared" ref="BJ311:CK311" si="392">B311/B312</f>
        <v>0</v>
      </c>
      <c r="BK311" s="205">
        <f t="shared" si="392"/>
        <v>0</v>
      </c>
      <c r="BL311" s="206">
        <f t="shared" si="392"/>
        <v>0</v>
      </c>
      <c r="BM311" s="207">
        <f t="shared" si="392"/>
        <v>0</v>
      </c>
      <c r="BN311" s="204">
        <f t="shared" si="392"/>
        <v>0</v>
      </c>
      <c r="BO311" s="205">
        <f t="shared" si="392"/>
        <v>0</v>
      </c>
      <c r="BP311" s="206">
        <f t="shared" si="392"/>
        <v>0</v>
      </c>
      <c r="BQ311" s="207">
        <f t="shared" si="392"/>
        <v>0</v>
      </c>
      <c r="BR311" s="204">
        <f t="shared" si="392"/>
        <v>0</v>
      </c>
      <c r="BS311" s="205">
        <f t="shared" si="392"/>
        <v>0</v>
      </c>
      <c r="BT311" s="206">
        <f t="shared" si="392"/>
        <v>0</v>
      </c>
      <c r="BU311" s="204">
        <f t="shared" si="392"/>
        <v>0</v>
      </c>
      <c r="BV311" s="208">
        <f t="shared" si="392"/>
        <v>0</v>
      </c>
      <c r="BW311" s="209">
        <f t="shared" si="392"/>
        <v>0</v>
      </c>
      <c r="BX311" s="204">
        <f t="shared" si="392"/>
        <v>0</v>
      </c>
      <c r="BY311" s="205">
        <f t="shared" si="392"/>
        <v>0</v>
      </c>
      <c r="BZ311" s="206">
        <f t="shared" si="392"/>
        <v>0</v>
      </c>
      <c r="CA311" s="207">
        <f t="shared" si="392"/>
        <v>0</v>
      </c>
      <c r="CB311" s="204">
        <f t="shared" si="392"/>
        <v>0</v>
      </c>
      <c r="CC311" s="205">
        <f t="shared" si="392"/>
        <v>0</v>
      </c>
      <c r="CD311" s="206">
        <f t="shared" si="392"/>
        <v>0</v>
      </c>
      <c r="CE311" s="207">
        <f t="shared" si="392"/>
        <v>0</v>
      </c>
      <c r="CF311" s="204">
        <f t="shared" si="392"/>
        <v>0</v>
      </c>
      <c r="CG311" s="205">
        <f t="shared" si="392"/>
        <v>0</v>
      </c>
      <c r="CH311" s="206">
        <f t="shared" si="392"/>
        <v>0</v>
      </c>
      <c r="CI311" s="204">
        <f t="shared" si="392"/>
        <v>0</v>
      </c>
      <c r="CJ311" s="210">
        <f t="shared" si="392"/>
        <v>0</v>
      </c>
      <c r="CK311" s="211">
        <f t="shared" si="392"/>
        <v>0</v>
      </c>
    </row>
    <row r="312" spans="1:89" ht="14.25" thickTop="1" thickBot="1" x14ac:dyDescent="0.25">
      <c r="A312" s="229" t="s">
        <v>26</v>
      </c>
      <c r="B312" s="144">
        <f>SUM(B288:B311)</f>
        <v>28041</v>
      </c>
      <c r="C312" s="145">
        <f t="shared" ref="C312" si="393">SUM(C288:C311)</f>
        <v>17416</v>
      </c>
      <c r="D312" s="230">
        <f t="shared" ref="D312" si="394">SUM(D288:D311)</f>
        <v>9773</v>
      </c>
      <c r="E312" s="248">
        <f t="shared" ref="E312" si="395">SUM(E288:E311)</f>
        <v>7745</v>
      </c>
      <c r="F312" s="249">
        <f t="shared" ref="F312" si="396">SUM(F288:F311)</f>
        <v>5419</v>
      </c>
      <c r="G312" s="250">
        <f t="shared" ref="G312" si="397">SUM(G288:G311)</f>
        <v>2889</v>
      </c>
      <c r="H312" s="230">
        <f t="shared" ref="H312" si="398">SUM(H288:H311)</f>
        <v>19292</v>
      </c>
      <c r="I312" s="248">
        <f t="shared" ref="I312" si="399">SUM(I288:I311)</f>
        <v>22299</v>
      </c>
      <c r="J312" s="249">
        <f t="shared" ref="J312" si="400">SUM(J288:J311)</f>
        <v>1933</v>
      </c>
      <c r="K312" s="250">
        <f t="shared" ref="K312" si="401">SUM(K288:K311)</f>
        <v>2703</v>
      </c>
      <c r="L312" s="230">
        <f t="shared" ref="L312" si="402">SUM(L288:L311)</f>
        <v>3241</v>
      </c>
      <c r="M312" s="249">
        <f t="shared" ref="M312" si="403">SUM(M288:M311)</f>
        <v>7861</v>
      </c>
      <c r="N312" s="251">
        <f t="shared" ref="N312" si="404">SUM(N288:N311)</f>
        <v>13061</v>
      </c>
      <c r="O312" s="231">
        <f t="shared" ref="O312" si="405">SUM(O288:O311)</f>
        <v>16689</v>
      </c>
      <c r="P312" s="249">
        <f t="shared" ref="P312" si="406">SUM(P288:P311)</f>
        <v>7631</v>
      </c>
      <c r="Q312" s="250">
        <f t="shared" ref="Q312" si="407">SUM(Q288:Q311)</f>
        <v>8601</v>
      </c>
      <c r="R312" s="230">
        <f t="shared" ref="R312" si="408">SUM(R288:R311)</f>
        <v>12646</v>
      </c>
      <c r="S312" s="248">
        <f t="shared" ref="S312" si="409">SUM(S288:S311)</f>
        <v>13650</v>
      </c>
      <c r="T312" s="249">
        <f t="shared" ref="T312" si="410">SUM(T288:T311)</f>
        <v>1772</v>
      </c>
      <c r="U312" s="250">
        <f t="shared" ref="U312" si="411">SUM(U288:U311)</f>
        <v>2541</v>
      </c>
      <c r="V312" s="230">
        <f t="shared" ref="V312" si="412">SUM(V288:V311)</f>
        <v>10046</v>
      </c>
      <c r="W312" s="248">
        <f t="shared" ref="W312" si="413">SUM(W288:W311)</f>
        <v>13234</v>
      </c>
      <c r="X312" s="249">
        <f t="shared" ref="X312" si="414">SUM(X288:X311)</f>
        <v>7722</v>
      </c>
      <c r="Y312" s="250">
        <f t="shared" ref="Y312" si="415">SUM(Y288:Y311)</f>
        <v>5525</v>
      </c>
      <c r="Z312" s="230">
        <f t="shared" ref="Z312" si="416">SUM(Z288:Z311)</f>
        <v>28317</v>
      </c>
      <c r="AA312" s="248">
        <f t="shared" ref="AA312" si="417">SUM(AA288:AA311)</f>
        <v>27585</v>
      </c>
      <c r="AB312" s="232">
        <f>SUM(AB288:AB311)</f>
        <v>148894</v>
      </c>
      <c r="AC312" s="233">
        <f>SUM(AC288:AC311)</f>
        <v>148738</v>
      </c>
      <c r="BI312" s="229" t="s">
        <v>26</v>
      </c>
      <c r="BJ312" s="241">
        <f>SUM(BJ288:BJ311)</f>
        <v>0.99999999999999989</v>
      </c>
      <c r="BK312" s="242">
        <f t="shared" ref="BK312:CK312" si="418">SUM(BK288:BK311)</f>
        <v>1</v>
      </c>
      <c r="BL312" s="241">
        <f t="shared" si="418"/>
        <v>0.99999999999999989</v>
      </c>
      <c r="BM312" s="242">
        <f t="shared" si="418"/>
        <v>1</v>
      </c>
      <c r="BN312" s="241">
        <f t="shared" si="418"/>
        <v>1</v>
      </c>
      <c r="BO312" s="242">
        <f t="shared" si="418"/>
        <v>1</v>
      </c>
      <c r="BP312" s="241">
        <f t="shared" si="418"/>
        <v>1</v>
      </c>
      <c r="BQ312" s="242">
        <f t="shared" si="418"/>
        <v>1</v>
      </c>
      <c r="BR312" s="241">
        <f t="shared" si="418"/>
        <v>1</v>
      </c>
      <c r="BS312" s="242">
        <f t="shared" si="418"/>
        <v>0.99999999999999989</v>
      </c>
      <c r="BT312" s="241">
        <f t="shared" si="418"/>
        <v>1.0000000000000002</v>
      </c>
      <c r="BU312" s="242">
        <f t="shared" si="418"/>
        <v>0.99999999999999978</v>
      </c>
      <c r="BV312" s="241">
        <f t="shared" si="418"/>
        <v>1</v>
      </c>
      <c r="BW312" s="242">
        <f t="shared" si="418"/>
        <v>0.99999999999999989</v>
      </c>
      <c r="BX312" s="241">
        <f t="shared" si="418"/>
        <v>1</v>
      </c>
      <c r="BY312" s="242">
        <f t="shared" si="418"/>
        <v>1</v>
      </c>
      <c r="BZ312" s="241">
        <f t="shared" si="418"/>
        <v>1</v>
      </c>
      <c r="CA312" s="242">
        <f t="shared" si="418"/>
        <v>0.99999999999999978</v>
      </c>
      <c r="CB312" s="241">
        <f t="shared" si="418"/>
        <v>1</v>
      </c>
      <c r="CC312" s="242">
        <f t="shared" si="418"/>
        <v>0.99999999999999989</v>
      </c>
      <c r="CD312" s="241">
        <f t="shared" si="418"/>
        <v>1</v>
      </c>
      <c r="CE312" s="242">
        <f t="shared" si="418"/>
        <v>1</v>
      </c>
      <c r="CF312" s="241">
        <f t="shared" si="418"/>
        <v>1</v>
      </c>
      <c r="CG312" s="242">
        <f t="shared" si="418"/>
        <v>1</v>
      </c>
      <c r="CH312" s="241">
        <f t="shared" si="418"/>
        <v>1</v>
      </c>
      <c r="CI312" s="242">
        <f t="shared" si="418"/>
        <v>1</v>
      </c>
      <c r="CJ312" s="241">
        <f t="shared" si="418"/>
        <v>1</v>
      </c>
      <c r="CK312" s="242">
        <f t="shared" si="418"/>
        <v>1.0000000000000002</v>
      </c>
    </row>
    <row r="313" spans="1:89" ht="13.5" thickTop="1" x14ac:dyDescent="0.2">
      <c r="A313" s="244"/>
    </row>
    <row r="315" spans="1:89" x14ac:dyDescent="0.2">
      <c r="A315" s="172">
        <f>+A284+1</f>
        <v>43507</v>
      </c>
      <c r="B315" s="172"/>
      <c r="C315" s="172"/>
      <c r="D315" s="172"/>
      <c r="BI315" s="174">
        <f>+BI284+1</f>
        <v>43507</v>
      </c>
      <c r="BJ315" s="174"/>
      <c r="BK315" s="174"/>
      <c r="BL315" s="174"/>
    </row>
    <row r="316" spans="1:89" ht="13.5" thickBot="1" x14ac:dyDescent="0.25">
      <c r="AE316" s="175" t="s">
        <v>1</v>
      </c>
    </row>
    <row r="317" spans="1:89" ht="14.25" thickTop="1" thickBot="1" x14ac:dyDescent="0.25">
      <c r="A317" s="176" t="s">
        <v>2</v>
      </c>
      <c r="B317" s="177" t="s">
        <v>3</v>
      </c>
      <c r="C317" s="178"/>
      <c r="D317" s="177" t="s">
        <v>4</v>
      </c>
      <c r="E317" s="178"/>
      <c r="F317" s="177" t="s">
        <v>5</v>
      </c>
      <c r="G317" s="178"/>
      <c r="H317" s="177" t="s">
        <v>6</v>
      </c>
      <c r="I317" s="178"/>
      <c r="J317" s="177" t="s">
        <v>7</v>
      </c>
      <c r="K317" s="178"/>
      <c r="L317" s="177" t="s">
        <v>8</v>
      </c>
      <c r="M317" s="178"/>
      <c r="N317" s="177" t="s">
        <v>9</v>
      </c>
      <c r="O317" s="178"/>
      <c r="P317" s="177" t="s">
        <v>10</v>
      </c>
      <c r="Q317" s="178"/>
      <c r="R317" s="177" t="s">
        <v>11</v>
      </c>
      <c r="S317" s="178"/>
      <c r="T317" s="177" t="s">
        <v>12</v>
      </c>
      <c r="U317" s="178"/>
      <c r="V317" s="177" t="s">
        <v>13</v>
      </c>
      <c r="W317" s="178"/>
      <c r="X317" s="177" t="s">
        <v>14</v>
      </c>
      <c r="Y317" s="178"/>
      <c r="Z317" s="177" t="s">
        <v>15</v>
      </c>
      <c r="AA317" s="178"/>
      <c r="AB317" s="179" t="s">
        <v>16</v>
      </c>
      <c r="AC317" s="180"/>
      <c r="AE317" s="176" t="s">
        <v>2</v>
      </c>
      <c r="AF317" s="177" t="s">
        <v>3</v>
      </c>
      <c r="AG317" s="178"/>
      <c r="AH317" s="177" t="s">
        <v>4</v>
      </c>
      <c r="AI317" s="178"/>
      <c r="AJ317" s="177" t="s">
        <v>5</v>
      </c>
      <c r="AK317" s="178"/>
      <c r="AL317" s="177" t="s">
        <v>6</v>
      </c>
      <c r="AM317" s="178"/>
      <c r="AN317" s="177" t="s">
        <v>7</v>
      </c>
      <c r="AO317" s="178"/>
      <c r="AP317" s="177" t="s">
        <v>8</v>
      </c>
      <c r="AQ317" s="178"/>
      <c r="AR317" s="177" t="s">
        <v>9</v>
      </c>
      <c r="AS317" s="178"/>
      <c r="AT317" s="177" t="s">
        <v>10</v>
      </c>
      <c r="AU317" s="178"/>
      <c r="AV317" s="177" t="s">
        <v>11</v>
      </c>
      <c r="AW317" s="178"/>
      <c r="AX317" s="177" t="s">
        <v>12</v>
      </c>
      <c r="AY317" s="178"/>
      <c r="AZ317" s="177" t="s">
        <v>13</v>
      </c>
      <c r="BA317" s="178"/>
      <c r="BB317" s="177" t="s">
        <v>14</v>
      </c>
      <c r="BC317" s="178"/>
      <c r="BD317" s="177" t="s">
        <v>15</v>
      </c>
      <c r="BE317" s="178"/>
      <c r="BF317" s="179" t="s">
        <v>16</v>
      </c>
      <c r="BG317" s="180"/>
      <c r="BI317" s="176" t="s">
        <v>2</v>
      </c>
      <c r="BJ317" s="177" t="s">
        <v>3</v>
      </c>
      <c r="BK317" s="178"/>
      <c r="BL317" s="177" t="s">
        <v>4</v>
      </c>
      <c r="BM317" s="178"/>
      <c r="BN317" s="177" t="s">
        <v>5</v>
      </c>
      <c r="BO317" s="178"/>
      <c r="BP317" s="177" t="s">
        <v>6</v>
      </c>
      <c r="BQ317" s="178"/>
      <c r="BR317" s="177" t="s">
        <v>7</v>
      </c>
      <c r="BS317" s="178"/>
      <c r="BT317" s="177" t="s">
        <v>8</v>
      </c>
      <c r="BU317" s="178"/>
      <c r="BV317" s="177" t="s">
        <v>9</v>
      </c>
      <c r="BW317" s="178"/>
      <c r="BX317" s="177" t="s">
        <v>10</v>
      </c>
      <c r="BY317" s="178"/>
      <c r="BZ317" s="177" t="s">
        <v>11</v>
      </c>
      <c r="CA317" s="178"/>
      <c r="CB317" s="177" t="s">
        <v>12</v>
      </c>
      <c r="CC317" s="178"/>
      <c r="CD317" s="177" t="s">
        <v>13</v>
      </c>
      <c r="CE317" s="178"/>
      <c r="CF317" s="177" t="s">
        <v>14</v>
      </c>
      <c r="CG317" s="178"/>
      <c r="CH317" s="177" t="s">
        <v>15</v>
      </c>
      <c r="CI317" s="178"/>
      <c r="CJ317" s="177" t="s">
        <v>16</v>
      </c>
      <c r="CK317" s="178"/>
    </row>
    <row r="318" spans="1:89" ht="15" thickTop="1" thickBot="1" x14ac:dyDescent="0.3">
      <c r="A318" s="182"/>
      <c r="B318" s="183" t="s">
        <v>17</v>
      </c>
      <c r="C318" s="184" t="s">
        <v>18</v>
      </c>
      <c r="D318" s="185" t="s">
        <v>17</v>
      </c>
      <c r="E318" s="186" t="s">
        <v>18</v>
      </c>
      <c r="F318" s="183" t="s">
        <v>17</v>
      </c>
      <c r="G318" s="184" t="s">
        <v>18</v>
      </c>
      <c r="H318" s="185" t="s">
        <v>17</v>
      </c>
      <c r="I318" s="186" t="s">
        <v>18</v>
      </c>
      <c r="J318" s="183" t="s">
        <v>17</v>
      </c>
      <c r="K318" s="184" t="s">
        <v>18</v>
      </c>
      <c r="L318" s="185" t="s">
        <v>17</v>
      </c>
      <c r="M318" s="183" t="s">
        <v>18</v>
      </c>
      <c r="N318" s="187" t="s">
        <v>17</v>
      </c>
      <c r="O318" s="188" t="s">
        <v>18</v>
      </c>
      <c r="P318" s="183" t="s">
        <v>17</v>
      </c>
      <c r="Q318" s="184" t="s">
        <v>18</v>
      </c>
      <c r="R318" s="185" t="s">
        <v>17</v>
      </c>
      <c r="S318" s="186" t="s">
        <v>18</v>
      </c>
      <c r="T318" s="183" t="s">
        <v>17</v>
      </c>
      <c r="U318" s="184" t="s">
        <v>18</v>
      </c>
      <c r="V318" s="185" t="s">
        <v>17</v>
      </c>
      <c r="W318" s="186" t="s">
        <v>18</v>
      </c>
      <c r="X318" s="183" t="s">
        <v>17</v>
      </c>
      <c r="Y318" s="184" t="s">
        <v>18</v>
      </c>
      <c r="Z318" s="185" t="s">
        <v>17</v>
      </c>
      <c r="AA318" s="183" t="s">
        <v>18</v>
      </c>
      <c r="AB318" s="189" t="s">
        <v>17</v>
      </c>
      <c r="AC318" s="190" t="s">
        <v>18</v>
      </c>
      <c r="AE318" s="182"/>
      <c r="AF318" s="183" t="s">
        <v>17</v>
      </c>
      <c r="AG318" s="184" t="s">
        <v>18</v>
      </c>
      <c r="AH318" s="185" t="s">
        <v>17</v>
      </c>
      <c r="AI318" s="186" t="s">
        <v>18</v>
      </c>
      <c r="AJ318" s="183" t="s">
        <v>17</v>
      </c>
      <c r="AK318" s="184" t="s">
        <v>18</v>
      </c>
      <c r="AL318" s="185" t="s">
        <v>17</v>
      </c>
      <c r="AM318" s="186" t="s">
        <v>18</v>
      </c>
      <c r="AN318" s="183" t="s">
        <v>17</v>
      </c>
      <c r="AO318" s="184" t="s">
        <v>18</v>
      </c>
      <c r="AP318" s="185" t="s">
        <v>17</v>
      </c>
      <c r="AQ318" s="183" t="s">
        <v>18</v>
      </c>
      <c r="AR318" s="187" t="s">
        <v>17</v>
      </c>
      <c r="AS318" s="188" t="s">
        <v>18</v>
      </c>
      <c r="AT318" s="183" t="s">
        <v>17</v>
      </c>
      <c r="AU318" s="184" t="s">
        <v>18</v>
      </c>
      <c r="AV318" s="185" t="s">
        <v>17</v>
      </c>
      <c r="AW318" s="186" t="s">
        <v>18</v>
      </c>
      <c r="AX318" s="183" t="s">
        <v>17</v>
      </c>
      <c r="AY318" s="184" t="s">
        <v>18</v>
      </c>
      <c r="AZ318" s="185" t="s">
        <v>17</v>
      </c>
      <c r="BA318" s="186" t="s">
        <v>18</v>
      </c>
      <c r="BB318" s="183" t="s">
        <v>17</v>
      </c>
      <c r="BC318" s="184" t="s">
        <v>18</v>
      </c>
      <c r="BD318" s="185" t="s">
        <v>17</v>
      </c>
      <c r="BE318" s="183" t="s">
        <v>18</v>
      </c>
      <c r="BF318" s="189" t="s">
        <v>17</v>
      </c>
      <c r="BG318" s="190" t="s">
        <v>18</v>
      </c>
      <c r="BI318" s="182"/>
      <c r="BJ318" s="183" t="s">
        <v>17</v>
      </c>
      <c r="BK318" s="184" t="s">
        <v>18</v>
      </c>
      <c r="BL318" s="185" t="s">
        <v>17</v>
      </c>
      <c r="BM318" s="186" t="s">
        <v>18</v>
      </c>
      <c r="BN318" s="183" t="s">
        <v>17</v>
      </c>
      <c r="BO318" s="184" t="s">
        <v>18</v>
      </c>
      <c r="BP318" s="185" t="s">
        <v>17</v>
      </c>
      <c r="BQ318" s="186" t="s">
        <v>18</v>
      </c>
      <c r="BR318" s="183" t="s">
        <v>17</v>
      </c>
      <c r="BS318" s="184" t="s">
        <v>18</v>
      </c>
      <c r="BT318" s="185" t="s">
        <v>17</v>
      </c>
      <c r="BU318" s="183" t="s">
        <v>18</v>
      </c>
      <c r="BV318" s="187" t="s">
        <v>17</v>
      </c>
      <c r="BW318" s="188" t="s">
        <v>18</v>
      </c>
      <c r="BX318" s="183" t="s">
        <v>17</v>
      </c>
      <c r="BY318" s="184" t="s">
        <v>18</v>
      </c>
      <c r="BZ318" s="185" t="s">
        <v>17</v>
      </c>
      <c r="CA318" s="186" t="s">
        <v>18</v>
      </c>
      <c r="CB318" s="183" t="s">
        <v>17</v>
      </c>
      <c r="CC318" s="184" t="s">
        <v>18</v>
      </c>
      <c r="CD318" s="185" t="s">
        <v>17</v>
      </c>
      <c r="CE318" s="186" t="s">
        <v>18</v>
      </c>
      <c r="CF318" s="183" t="s">
        <v>17</v>
      </c>
      <c r="CG318" s="184" t="s">
        <v>18</v>
      </c>
      <c r="CH318" s="185" t="s">
        <v>17</v>
      </c>
      <c r="CI318" s="183" t="s">
        <v>18</v>
      </c>
      <c r="CJ318" s="187" t="s">
        <v>17</v>
      </c>
      <c r="CK318" s="188" t="s">
        <v>18</v>
      </c>
    </row>
    <row r="319" spans="1:89" ht="13.5" thickTop="1" x14ac:dyDescent="0.2">
      <c r="A319" s="192" t="s">
        <v>19</v>
      </c>
      <c r="B319" s="193"/>
      <c r="C319" s="194"/>
      <c r="D319" s="195"/>
      <c r="E319" s="196"/>
      <c r="F319" s="193"/>
      <c r="G319" s="197"/>
      <c r="H319" s="195"/>
      <c r="I319" s="196"/>
      <c r="J319" s="193"/>
      <c r="K319" s="197"/>
      <c r="L319" s="195"/>
      <c r="M319" s="193"/>
      <c r="N319" s="198"/>
      <c r="O319" s="199"/>
      <c r="P319" s="193"/>
      <c r="Q319" s="197"/>
      <c r="R319" s="195"/>
      <c r="S319" s="196"/>
      <c r="T319" s="193"/>
      <c r="U319" s="197"/>
      <c r="V319" s="195"/>
      <c r="W319" s="196"/>
      <c r="X319" s="193"/>
      <c r="Y319" s="197"/>
      <c r="Z319" s="195"/>
      <c r="AA319" s="193"/>
      <c r="AB319" s="200">
        <f>B319+D319+F319+H319+J319+L319+N319+P319+R319+T319+V319+X319+Z319</f>
        <v>0</v>
      </c>
      <c r="AC319" s="201">
        <f>C319+E319+G319+I319+K319+M319+O319+Q319+S319+U319+W319+Y319+AA319</f>
        <v>0</v>
      </c>
      <c r="AE319" s="202" t="str">
        <f>$AE$9</f>
        <v>07:00 - 07:59</v>
      </c>
      <c r="AF319" s="193">
        <f>SUMIF($A$9:$A$32,$AE319,B$319:B$342)</f>
        <v>5570</v>
      </c>
      <c r="AG319" s="194">
        <f t="shared" ref="AG319:BE321" si="419">SUMIF($A$9:$A$32,$AE319,C$319:C$342)</f>
        <v>942</v>
      </c>
      <c r="AH319" s="195">
        <f t="shared" si="419"/>
        <v>1842</v>
      </c>
      <c r="AI319" s="196">
        <f t="shared" si="419"/>
        <v>1390</v>
      </c>
      <c r="AJ319" s="193">
        <f t="shared" si="419"/>
        <v>1117</v>
      </c>
      <c r="AK319" s="197">
        <f t="shared" si="419"/>
        <v>732</v>
      </c>
      <c r="AL319" s="195">
        <f t="shared" si="419"/>
        <v>824</v>
      </c>
      <c r="AM319" s="196">
        <f t="shared" si="419"/>
        <v>1470</v>
      </c>
      <c r="AN319" s="193">
        <f t="shared" si="419"/>
        <v>518</v>
      </c>
      <c r="AO319" s="197">
        <f t="shared" si="419"/>
        <v>899</v>
      </c>
      <c r="AP319" s="195">
        <f t="shared" si="419"/>
        <v>459</v>
      </c>
      <c r="AQ319" s="193">
        <f t="shared" si="419"/>
        <v>1879</v>
      </c>
      <c r="AR319" s="198">
        <f t="shared" si="419"/>
        <v>1715</v>
      </c>
      <c r="AS319" s="199">
        <f t="shared" si="419"/>
        <v>2696</v>
      </c>
      <c r="AT319" s="193">
        <f t="shared" si="419"/>
        <v>1561</v>
      </c>
      <c r="AU319" s="197">
        <f t="shared" si="419"/>
        <v>1326</v>
      </c>
      <c r="AV319" s="195">
        <f t="shared" si="419"/>
        <v>1908</v>
      </c>
      <c r="AW319" s="196">
        <f t="shared" si="419"/>
        <v>1466</v>
      </c>
      <c r="AX319" s="193">
        <f t="shared" si="419"/>
        <v>292</v>
      </c>
      <c r="AY319" s="197">
        <f t="shared" si="419"/>
        <v>1614</v>
      </c>
      <c r="AZ319" s="195">
        <f t="shared" si="419"/>
        <v>684</v>
      </c>
      <c r="BA319" s="196">
        <f t="shared" si="419"/>
        <v>2573</v>
      </c>
      <c r="BB319" s="193">
        <f t="shared" si="419"/>
        <v>1279</v>
      </c>
      <c r="BC319" s="197">
        <f t="shared" si="419"/>
        <v>1720</v>
      </c>
      <c r="BD319" s="195">
        <f t="shared" si="419"/>
        <v>4781</v>
      </c>
      <c r="BE319" s="193">
        <f t="shared" si="419"/>
        <v>2167</v>
      </c>
      <c r="BF319" s="200">
        <f>AF319+AH319+AJ319+AL319+AN319+AP319+AR319+AT319+AV319+AX319+AZ319+BB319+BD319</f>
        <v>22550</v>
      </c>
      <c r="BG319" s="201">
        <f>AG319+AI319+AK319+AM319+AO319+AQ319+AS319+AU319+AW319+AY319+BA319+BC319+BE319</f>
        <v>20874</v>
      </c>
      <c r="BI319" s="192" t="s">
        <v>19</v>
      </c>
      <c r="BJ319" s="204">
        <f t="shared" ref="BJ319:CK319" si="420">B319/B343</f>
        <v>0</v>
      </c>
      <c r="BK319" s="205">
        <f t="shared" si="420"/>
        <v>0</v>
      </c>
      <c r="BL319" s="206">
        <f t="shared" si="420"/>
        <v>0</v>
      </c>
      <c r="BM319" s="207">
        <f t="shared" si="420"/>
        <v>0</v>
      </c>
      <c r="BN319" s="204">
        <f t="shared" si="420"/>
        <v>0</v>
      </c>
      <c r="BO319" s="205">
        <f t="shared" si="420"/>
        <v>0</v>
      </c>
      <c r="BP319" s="206">
        <f t="shared" si="420"/>
        <v>0</v>
      </c>
      <c r="BQ319" s="207">
        <f t="shared" si="420"/>
        <v>0</v>
      </c>
      <c r="BR319" s="204">
        <f t="shared" si="420"/>
        <v>0</v>
      </c>
      <c r="BS319" s="205">
        <f t="shared" si="420"/>
        <v>0</v>
      </c>
      <c r="BT319" s="206">
        <f t="shared" si="420"/>
        <v>0</v>
      </c>
      <c r="BU319" s="204">
        <f t="shared" si="420"/>
        <v>0</v>
      </c>
      <c r="BV319" s="208">
        <f t="shared" si="420"/>
        <v>0</v>
      </c>
      <c r="BW319" s="209">
        <f t="shared" si="420"/>
        <v>0</v>
      </c>
      <c r="BX319" s="204">
        <f t="shared" si="420"/>
        <v>0</v>
      </c>
      <c r="BY319" s="205">
        <f t="shared" si="420"/>
        <v>0</v>
      </c>
      <c r="BZ319" s="206">
        <f t="shared" si="420"/>
        <v>0</v>
      </c>
      <c r="CA319" s="207">
        <f t="shared" si="420"/>
        <v>0</v>
      </c>
      <c r="CB319" s="204">
        <f t="shared" si="420"/>
        <v>0</v>
      </c>
      <c r="CC319" s="205">
        <f t="shared" si="420"/>
        <v>0</v>
      </c>
      <c r="CD319" s="206">
        <f t="shared" si="420"/>
        <v>0</v>
      </c>
      <c r="CE319" s="207">
        <f t="shared" si="420"/>
        <v>0</v>
      </c>
      <c r="CF319" s="204">
        <f t="shared" si="420"/>
        <v>0</v>
      </c>
      <c r="CG319" s="205">
        <f t="shared" si="420"/>
        <v>0</v>
      </c>
      <c r="CH319" s="206">
        <f t="shared" si="420"/>
        <v>0</v>
      </c>
      <c r="CI319" s="204">
        <f t="shared" si="420"/>
        <v>0</v>
      </c>
      <c r="CJ319" s="210">
        <f t="shared" si="420"/>
        <v>0</v>
      </c>
      <c r="CK319" s="211">
        <f t="shared" si="420"/>
        <v>0</v>
      </c>
    </row>
    <row r="320" spans="1:89" x14ac:dyDescent="0.2">
      <c r="A320" s="212" t="s">
        <v>21</v>
      </c>
      <c r="B320" s="213">
        <v>801</v>
      </c>
      <c r="C320" s="214">
        <v>0</v>
      </c>
      <c r="D320" s="215">
        <v>224</v>
      </c>
      <c r="E320" s="216">
        <v>0</v>
      </c>
      <c r="F320" s="213">
        <v>210</v>
      </c>
      <c r="G320" s="217">
        <v>0</v>
      </c>
      <c r="H320" s="215">
        <v>368</v>
      </c>
      <c r="I320" s="216">
        <v>11</v>
      </c>
      <c r="J320" s="213">
        <v>15</v>
      </c>
      <c r="K320" s="217">
        <v>9</v>
      </c>
      <c r="L320" s="215">
        <v>10</v>
      </c>
      <c r="M320" s="213">
        <v>20</v>
      </c>
      <c r="N320" s="218">
        <v>86</v>
      </c>
      <c r="O320" s="219">
        <v>41</v>
      </c>
      <c r="P320" s="213">
        <v>15</v>
      </c>
      <c r="Q320" s="217">
        <v>9</v>
      </c>
      <c r="R320" s="215">
        <v>15</v>
      </c>
      <c r="S320" s="216">
        <v>23</v>
      </c>
      <c r="T320" s="213">
        <v>0</v>
      </c>
      <c r="U320" s="217">
        <v>7</v>
      </c>
      <c r="V320" s="215">
        <v>0</v>
      </c>
      <c r="W320" s="216">
        <v>0</v>
      </c>
      <c r="X320" s="213">
        <v>1</v>
      </c>
      <c r="Y320" s="217">
        <v>0</v>
      </c>
      <c r="Z320" s="215">
        <v>0</v>
      </c>
      <c r="AA320" s="213">
        <v>0</v>
      </c>
      <c r="AB320" s="220">
        <f>B320+D320+F320+H320+J320+L320+N320+P320+R320+T320+V320+X320+Z320</f>
        <v>1745</v>
      </c>
      <c r="AC320" s="221">
        <f t="shared" ref="AC320:AC340" si="421">C320+E320+G320+I320+K320+M320+O320+Q320+S320+U320+W320+Y320+AA320</f>
        <v>120</v>
      </c>
      <c r="AE320" s="212" t="str">
        <f>$AE$10</f>
        <v>08:00 - 08:59</v>
      </c>
      <c r="AF320" s="193">
        <f>SUMIF($A$9:$A$32,$AE320,B$319:B$342)</f>
        <v>5972</v>
      </c>
      <c r="AG320" s="214">
        <f t="shared" si="419"/>
        <v>938</v>
      </c>
      <c r="AH320" s="215">
        <f t="shared" si="419"/>
        <v>1919</v>
      </c>
      <c r="AI320" s="216">
        <f t="shared" si="419"/>
        <v>1296</v>
      </c>
      <c r="AJ320" s="213">
        <f t="shared" si="419"/>
        <v>967</v>
      </c>
      <c r="AK320" s="217">
        <f t="shared" si="419"/>
        <v>623</v>
      </c>
      <c r="AL320" s="215">
        <f t="shared" si="419"/>
        <v>1915</v>
      </c>
      <c r="AM320" s="216">
        <f t="shared" si="419"/>
        <v>1946</v>
      </c>
      <c r="AN320" s="213">
        <f t="shared" si="419"/>
        <v>439</v>
      </c>
      <c r="AO320" s="217">
        <f t="shared" si="419"/>
        <v>1071</v>
      </c>
      <c r="AP320" s="215">
        <f t="shared" si="419"/>
        <v>526</v>
      </c>
      <c r="AQ320" s="213">
        <f t="shared" si="419"/>
        <v>2876</v>
      </c>
      <c r="AR320" s="218">
        <f t="shared" si="419"/>
        <v>1555</v>
      </c>
      <c r="AS320" s="219">
        <f t="shared" si="419"/>
        <v>3255</v>
      </c>
      <c r="AT320" s="213">
        <f t="shared" si="419"/>
        <v>1236</v>
      </c>
      <c r="AU320" s="217">
        <f t="shared" si="419"/>
        <v>1690</v>
      </c>
      <c r="AV320" s="215">
        <f t="shared" si="419"/>
        <v>1668</v>
      </c>
      <c r="AW320" s="216">
        <f t="shared" si="419"/>
        <v>1612</v>
      </c>
      <c r="AX320" s="213">
        <f t="shared" si="419"/>
        <v>254</v>
      </c>
      <c r="AY320" s="217">
        <f t="shared" si="419"/>
        <v>1914</v>
      </c>
      <c r="AZ320" s="215">
        <f t="shared" si="419"/>
        <v>576</v>
      </c>
      <c r="BA320" s="216">
        <f t="shared" si="419"/>
        <v>2911</v>
      </c>
      <c r="BB320" s="213">
        <f t="shared" si="419"/>
        <v>1262</v>
      </c>
      <c r="BC320" s="217">
        <f t="shared" si="419"/>
        <v>1858</v>
      </c>
      <c r="BD320" s="215">
        <f t="shared" si="419"/>
        <v>4860</v>
      </c>
      <c r="BE320" s="213">
        <f t="shared" si="419"/>
        <v>2310</v>
      </c>
      <c r="BF320" s="220">
        <f>SUM(AF320,AH320,AJ320,AL320,AN320,AP320,AR320,AT320,AV320,AX320,AZ320,BB320,BD320)</f>
        <v>23149</v>
      </c>
      <c r="BG320" s="221">
        <f>SUM(AG320,AI320,AK320,AM320,AO320,AQ320,AS320,AU320,AW320,AY320,BA320,BC320,BE320)</f>
        <v>24300</v>
      </c>
      <c r="BI320" s="212" t="s">
        <v>21</v>
      </c>
      <c r="BJ320" s="204">
        <f t="shared" ref="BJ320:CK320" si="422">B320/B343</f>
        <v>1.3894430085517528E-2</v>
      </c>
      <c r="BK320" s="205">
        <f t="shared" si="422"/>
        <v>0</v>
      </c>
      <c r="BL320" s="206">
        <f t="shared" si="422"/>
        <v>9.4742629953897557E-3</v>
      </c>
      <c r="BM320" s="207">
        <f t="shared" si="422"/>
        <v>0</v>
      </c>
      <c r="BN320" s="204">
        <f t="shared" si="422"/>
        <v>1.511770210927939E-2</v>
      </c>
      <c r="BO320" s="205">
        <f t="shared" si="422"/>
        <v>0</v>
      </c>
      <c r="BP320" s="206">
        <f t="shared" si="422"/>
        <v>1.2782660043766717E-2</v>
      </c>
      <c r="BQ320" s="207">
        <f t="shared" si="422"/>
        <v>2.8420835055808184E-4</v>
      </c>
      <c r="BR320" s="204">
        <f t="shared" si="422"/>
        <v>2.1401055785418748E-3</v>
      </c>
      <c r="BS320" s="205">
        <f t="shared" si="422"/>
        <v>1.0691375623663579E-3</v>
      </c>
      <c r="BT320" s="206">
        <f t="shared" si="422"/>
        <v>8.378718056137411E-4</v>
      </c>
      <c r="BU320" s="204">
        <f t="shared" si="422"/>
        <v>8.977466558937068E-4</v>
      </c>
      <c r="BV320" s="208">
        <f t="shared" si="422"/>
        <v>3.2764401097226457E-3</v>
      </c>
      <c r="BW320" s="209">
        <f t="shared" si="422"/>
        <v>1.1340690952341438E-3</v>
      </c>
      <c r="BX320" s="204">
        <f t="shared" si="422"/>
        <v>9.4631253548672011E-4</v>
      </c>
      <c r="BY320" s="205">
        <f t="shared" si="422"/>
        <v>4.338813093573736E-4</v>
      </c>
      <c r="BZ320" s="206">
        <f t="shared" si="422"/>
        <v>7.158196134574087E-4</v>
      </c>
      <c r="CA320" s="207">
        <f t="shared" si="422"/>
        <v>9.5443605278446345E-4</v>
      </c>
      <c r="CB320" s="204">
        <f t="shared" si="422"/>
        <v>0</v>
      </c>
      <c r="CC320" s="205">
        <f t="shared" si="422"/>
        <v>5.7068318930376656E-4</v>
      </c>
      <c r="CD320" s="206">
        <f t="shared" si="422"/>
        <v>0</v>
      </c>
      <c r="CE320" s="207">
        <f t="shared" si="422"/>
        <v>0</v>
      </c>
      <c r="CF320" s="204">
        <f t="shared" si="422"/>
        <v>4.2731390479446203E-5</v>
      </c>
      <c r="CG320" s="205">
        <f t="shared" si="422"/>
        <v>0</v>
      </c>
      <c r="CH320" s="206">
        <f t="shared" si="422"/>
        <v>0</v>
      </c>
      <c r="CI320" s="204">
        <f t="shared" si="422"/>
        <v>0</v>
      </c>
      <c r="CJ320" s="210">
        <f t="shared" si="422"/>
        <v>5.4887158921129199E-3</v>
      </c>
      <c r="CK320" s="211">
        <f t="shared" si="422"/>
        <v>3.779801371437931E-4</v>
      </c>
    </row>
    <row r="321" spans="1:89" ht="13.5" thickBot="1" x14ac:dyDescent="0.25">
      <c r="A321" s="202" t="s">
        <v>23</v>
      </c>
      <c r="B321" s="222">
        <v>2846</v>
      </c>
      <c r="C321" s="223">
        <v>1</v>
      </c>
      <c r="D321" s="224">
        <v>1272</v>
      </c>
      <c r="E321" s="225">
        <v>65</v>
      </c>
      <c r="F321" s="222">
        <v>664</v>
      </c>
      <c r="G321" s="226">
        <v>47</v>
      </c>
      <c r="H321" s="224">
        <v>1411</v>
      </c>
      <c r="I321" s="225">
        <v>258</v>
      </c>
      <c r="J321" s="222">
        <v>105</v>
      </c>
      <c r="K321" s="226">
        <v>114</v>
      </c>
      <c r="L321" s="224">
        <v>71</v>
      </c>
      <c r="M321" s="222">
        <v>394</v>
      </c>
      <c r="N321" s="227">
        <v>593</v>
      </c>
      <c r="O321" s="228">
        <v>582</v>
      </c>
      <c r="P321" s="222">
        <v>269</v>
      </c>
      <c r="Q321" s="226">
        <v>369</v>
      </c>
      <c r="R321" s="224">
        <v>511</v>
      </c>
      <c r="S321" s="225">
        <v>464</v>
      </c>
      <c r="T321" s="222">
        <v>62</v>
      </c>
      <c r="U321" s="226">
        <v>325</v>
      </c>
      <c r="V321" s="224">
        <v>127</v>
      </c>
      <c r="W321" s="225">
        <v>803</v>
      </c>
      <c r="X321" s="222">
        <v>410</v>
      </c>
      <c r="Y321" s="226">
        <v>585</v>
      </c>
      <c r="Z321" s="224">
        <v>1441</v>
      </c>
      <c r="AA321" s="222">
        <v>830</v>
      </c>
      <c r="AB321" s="220">
        <f>B321+D321+F321+H321+J321+L321+N321+P321+R321+T321+V321+X321+Z321</f>
        <v>9782</v>
      </c>
      <c r="AC321" s="221">
        <f t="shared" si="421"/>
        <v>4837</v>
      </c>
      <c r="AE321" s="202" t="str">
        <f>$AE$11</f>
        <v>09:00 - 09:59</v>
      </c>
      <c r="AF321" s="193">
        <f>SUMIF($A$9:$A$32,$AE321,B$319:B$342)</f>
        <v>5540</v>
      </c>
      <c r="AG321" s="223">
        <f t="shared" si="419"/>
        <v>1189</v>
      </c>
      <c r="AH321" s="224">
        <f t="shared" si="419"/>
        <v>1566</v>
      </c>
      <c r="AI321" s="225">
        <f t="shared" si="419"/>
        <v>1112</v>
      </c>
      <c r="AJ321" s="222">
        <f t="shared" si="419"/>
        <v>1113</v>
      </c>
      <c r="AK321" s="226">
        <f t="shared" si="419"/>
        <v>535</v>
      </c>
      <c r="AL321" s="224">
        <f t="shared" si="419"/>
        <v>1720</v>
      </c>
      <c r="AM321" s="225">
        <f t="shared" si="419"/>
        <v>1729</v>
      </c>
      <c r="AN321" s="222">
        <f t="shared" si="419"/>
        <v>358</v>
      </c>
      <c r="AO321" s="226">
        <f t="shared" si="419"/>
        <v>1091</v>
      </c>
      <c r="AP321" s="224">
        <f t="shared" si="419"/>
        <v>529</v>
      </c>
      <c r="AQ321" s="222">
        <f t="shared" si="419"/>
        <v>2620</v>
      </c>
      <c r="AR321" s="227">
        <f t="shared" si="419"/>
        <v>1478</v>
      </c>
      <c r="AS321" s="228">
        <f t="shared" si="419"/>
        <v>3209</v>
      </c>
      <c r="AT321" s="222">
        <f t="shared" si="419"/>
        <v>915</v>
      </c>
      <c r="AU321" s="226">
        <f t="shared" si="419"/>
        <v>1516</v>
      </c>
      <c r="AV321" s="224">
        <f t="shared" si="419"/>
        <v>1486</v>
      </c>
      <c r="AW321" s="225">
        <f t="shared" si="419"/>
        <v>1399</v>
      </c>
      <c r="AX321" s="222">
        <f t="shared" si="419"/>
        <v>246</v>
      </c>
      <c r="AY321" s="226">
        <f t="shared" si="419"/>
        <v>1249</v>
      </c>
      <c r="AZ321" s="224">
        <f t="shared" si="419"/>
        <v>601</v>
      </c>
      <c r="BA321" s="225">
        <f t="shared" si="419"/>
        <v>2703</v>
      </c>
      <c r="BB321" s="222">
        <f t="shared" si="419"/>
        <v>1208</v>
      </c>
      <c r="BC321" s="226">
        <f t="shared" si="419"/>
        <v>1586</v>
      </c>
      <c r="BD321" s="224">
        <f t="shared" si="419"/>
        <v>4354</v>
      </c>
      <c r="BE321" s="222">
        <f t="shared" si="419"/>
        <v>2178</v>
      </c>
      <c r="BF321" s="220">
        <f>SUM(AF321,AH321,AJ321,AL321,AN321,AP321,AR321,AT321,AV321,AX321,AZ321,BB321,BD321)</f>
        <v>21114</v>
      </c>
      <c r="BG321" s="221">
        <f>SUM(AG321,AI321,AK321,AM321,AO321,AQ321,AS321,AU321,AW321,AY321,BA321,BC321,BE321)</f>
        <v>22116</v>
      </c>
      <c r="BI321" s="202" t="s">
        <v>23</v>
      </c>
      <c r="BJ321" s="204">
        <f t="shared" ref="BJ321:CK321" si="423">B321/B343</f>
        <v>4.9367725372512966E-2</v>
      </c>
      <c r="BK321" s="205">
        <f t="shared" si="423"/>
        <v>3.000120004800192E-5</v>
      </c>
      <c r="BL321" s="206">
        <f t="shared" si="423"/>
        <v>5.3800279152391828E-2</v>
      </c>
      <c r="BM321" s="207">
        <f t="shared" si="423"/>
        <v>3.3148044265388344E-3</v>
      </c>
      <c r="BN321" s="204">
        <f t="shared" si="423"/>
        <v>4.7800734288388165E-2</v>
      </c>
      <c r="BO321" s="205">
        <f t="shared" si="423"/>
        <v>5.6983511154219202E-3</v>
      </c>
      <c r="BP321" s="206">
        <f t="shared" si="423"/>
        <v>4.9011775330855538E-2</v>
      </c>
      <c r="BQ321" s="207">
        <f t="shared" si="423"/>
        <v>6.6659776767259201E-3</v>
      </c>
      <c r="BR321" s="204">
        <f t="shared" si="423"/>
        <v>1.4980739049793123E-2</v>
      </c>
      <c r="BS321" s="205">
        <f t="shared" si="423"/>
        <v>1.35424091233072E-2</v>
      </c>
      <c r="BT321" s="206">
        <f t="shared" si="423"/>
        <v>5.9488898198575618E-3</v>
      </c>
      <c r="BU321" s="204">
        <f t="shared" si="423"/>
        <v>1.7685609121106022E-2</v>
      </c>
      <c r="BV321" s="208">
        <f t="shared" si="423"/>
        <v>2.2592197500761965E-2</v>
      </c>
      <c r="BW321" s="209">
        <f t="shared" si="423"/>
        <v>1.6098249107957846E-2</v>
      </c>
      <c r="BX321" s="204">
        <f t="shared" si="423"/>
        <v>1.697053813639518E-2</v>
      </c>
      <c r="BY321" s="205">
        <f t="shared" si="423"/>
        <v>1.7789133683652317E-2</v>
      </c>
      <c r="BZ321" s="206">
        <f t="shared" si="423"/>
        <v>2.4385588165115723E-2</v>
      </c>
      <c r="CA321" s="207">
        <f t="shared" si="423"/>
        <v>1.9254709934434393E-2</v>
      </c>
      <c r="CB321" s="204">
        <f t="shared" si="423"/>
        <v>6.8072024593763721E-3</v>
      </c>
      <c r="CC321" s="205">
        <f t="shared" si="423"/>
        <v>2.6496005217674874E-2</v>
      </c>
      <c r="CD321" s="206">
        <f t="shared" si="423"/>
        <v>5.4541550354305348E-3</v>
      </c>
      <c r="CE321" s="207">
        <f t="shared" si="423"/>
        <v>2.6643219748498623E-2</v>
      </c>
      <c r="CF321" s="204">
        <f t="shared" si="423"/>
        <v>1.7519870096572944E-2</v>
      </c>
      <c r="CG321" s="205">
        <f t="shared" si="423"/>
        <v>3.5291988416988419E-2</v>
      </c>
      <c r="CH321" s="206">
        <f t="shared" si="423"/>
        <v>2.5658831908831909E-2</v>
      </c>
      <c r="CI321" s="204">
        <f t="shared" si="423"/>
        <v>1.7692324089271631E-2</v>
      </c>
      <c r="CJ321" s="210">
        <f t="shared" si="423"/>
        <v>3.0768262955099473E-2</v>
      </c>
      <c r="CK321" s="211">
        <f t="shared" si="423"/>
        <v>1.523574936137106E-2</v>
      </c>
    </row>
    <row r="322" spans="1:89" ht="14.25" thickTop="1" thickBot="1" x14ac:dyDescent="0.25">
      <c r="A322" s="212" t="s">
        <v>25</v>
      </c>
      <c r="B322" s="213">
        <v>5300</v>
      </c>
      <c r="C322" s="214">
        <v>495</v>
      </c>
      <c r="D322" s="215">
        <v>2120</v>
      </c>
      <c r="E322" s="216">
        <v>579</v>
      </c>
      <c r="F322" s="213">
        <v>952</v>
      </c>
      <c r="G322" s="217">
        <v>305</v>
      </c>
      <c r="H322" s="215">
        <v>1410</v>
      </c>
      <c r="I322" s="216">
        <v>813</v>
      </c>
      <c r="J322" s="213">
        <v>308</v>
      </c>
      <c r="K322" s="217">
        <v>432</v>
      </c>
      <c r="L322" s="215">
        <v>240</v>
      </c>
      <c r="M322" s="213">
        <v>1048</v>
      </c>
      <c r="N322" s="218">
        <v>1146</v>
      </c>
      <c r="O322" s="219">
        <v>1710</v>
      </c>
      <c r="P322" s="213">
        <v>834</v>
      </c>
      <c r="Q322" s="217">
        <v>847</v>
      </c>
      <c r="R322" s="215">
        <v>1255</v>
      </c>
      <c r="S322" s="216">
        <v>1326</v>
      </c>
      <c r="T322" s="213">
        <v>194</v>
      </c>
      <c r="U322" s="217">
        <v>961</v>
      </c>
      <c r="V322" s="215">
        <v>399</v>
      </c>
      <c r="W322" s="216">
        <v>1980</v>
      </c>
      <c r="X322" s="213">
        <v>892</v>
      </c>
      <c r="Y322" s="217">
        <v>1235</v>
      </c>
      <c r="Z322" s="215">
        <v>3253</v>
      </c>
      <c r="AA322" s="213">
        <v>1769</v>
      </c>
      <c r="AB322" s="220">
        <f>B322+D322+F322+H322+J322+L322+N322+P322+R322+T322+V322+X322+Z322</f>
        <v>18303</v>
      </c>
      <c r="AC322" s="221">
        <f t="shared" si="421"/>
        <v>13500</v>
      </c>
      <c r="AE322" s="229" t="s">
        <v>26</v>
      </c>
      <c r="AF322" s="230">
        <f t="shared" ref="AF322:BG322" si="424">SUM(AF319:AF321)</f>
        <v>17082</v>
      </c>
      <c r="AG322" s="231">
        <f t="shared" si="424"/>
        <v>3069</v>
      </c>
      <c r="AH322" s="230">
        <f t="shared" si="424"/>
        <v>5327</v>
      </c>
      <c r="AI322" s="231">
        <f t="shared" si="424"/>
        <v>3798</v>
      </c>
      <c r="AJ322" s="230">
        <f t="shared" si="424"/>
        <v>3197</v>
      </c>
      <c r="AK322" s="231">
        <f t="shared" si="424"/>
        <v>1890</v>
      </c>
      <c r="AL322" s="230">
        <f t="shared" si="424"/>
        <v>4459</v>
      </c>
      <c r="AM322" s="231">
        <f t="shared" si="424"/>
        <v>5145</v>
      </c>
      <c r="AN322" s="230">
        <f t="shared" si="424"/>
        <v>1315</v>
      </c>
      <c r="AO322" s="231">
        <f t="shared" si="424"/>
        <v>3061</v>
      </c>
      <c r="AP322" s="230">
        <f t="shared" si="424"/>
        <v>1514</v>
      </c>
      <c r="AQ322" s="231">
        <f t="shared" si="424"/>
        <v>7375</v>
      </c>
      <c r="AR322" s="230">
        <f t="shared" si="424"/>
        <v>4748</v>
      </c>
      <c r="AS322" s="231">
        <f t="shared" si="424"/>
        <v>9160</v>
      </c>
      <c r="AT322" s="230">
        <f t="shared" si="424"/>
        <v>3712</v>
      </c>
      <c r="AU322" s="231">
        <f t="shared" si="424"/>
        <v>4532</v>
      </c>
      <c r="AV322" s="230">
        <f t="shared" si="424"/>
        <v>5062</v>
      </c>
      <c r="AW322" s="231">
        <f t="shared" si="424"/>
        <v>4477</v>
      </c>
      <c r="AX322" s="230">
        <f t="shared" si="424"/>
        <v>792</v>
      </c>
      <c r="AY322" s="231">
        <f t="shared" si="424"/>
        <v>4777</v>
      </c>
      <c r="AZ322" s="230">
        <f t="shared" si="424"/>
        <v>1861</v>
      </c>
      <c r="BA322" s="231">
        <f t="shared" si="424"/>
        <v>8187</v>
      </c>
      <c r="BB322" s="230">
        <f t="shared" si="424"/>
        <v>3749</v>
      </c>
      <c r="BC322" s="231">
        <f t="shared" si="424"/>
        <v>5164</v>
      </c>
      <c r="BD322" s="230">
        <f t="shared" si="424"/>
        <v>13995</v>
      </c>
      <c r="BE322" s="231">
        <f t="shared" si="424"/>
        <v>6655</v>
      </c>
      <c r="BF322" s="232">
        <f t="shared" si="424"/>
        <v>66813</v>
      </c>
      <c r="BG322" s="233">
        <f t="shared" si="424"/>
        <v>67290</v>
      </c>
      <c r="BI322" s="212" t="s">
        <v>25</v>
      </c>
      <c r="BJ322" s="204">
        <f t="shared" ref="BJ322:CK322" si="425">B322/B343</f>
        <v>9.1935679716907498E-2</v>
      </c>
      <c r="BK322" s="205">
        <f t="shared" si="425"/>
        <v>1.485059402376095E-2</v>
      </c>
      <c r="BL322" s="206">
        <f t="shared" si="425"/>
        <v>8.9667131920653051E-2</v>
      </c>
      <c r="BM322" s="207">
        <f t="shared" si="425"/>
        <v>2.9527257891784384E-2</v>
      </c>
      <c r="BN322" s="204">
        <f t="shared" si="425"/>
        <v>6.8533582895399903E-2</v>
      </c>
      <c r="BO322" s="205">
        <f t="shared" si="425"/>
        <v>3.6978661493695442E-2</v>
      </c>
      <c r="BP322" s="206">
        <f t="shared" si="425"/>
        <v>4.8977039841606167E-2</v>
      </c>
      <c r="BQ322" s="207">
        <f t="shared" si="425"/>
        <v>2.100558081852005E-2</v>
      </c>
      <c r="BR322" s="204">
        <f t="shared" si="425"/>
        <v>4.3943501212726492E-2</v>
      </c>
      <c r="BS322" s="205">
        <f t="shared" si="425"/>
        <v>5.1318602993585177E-2</v>
      </c>
      <c r="BT322" s="206">
        <f t="shared" si="425"/>
        <v>2.0108923334729786E-2</v>
      </c>
      <c r="BU322" s="204">
        <f t="shared" si="425"/>
        <v>4.7041924768830234E-2</v>
      </c>
      <c r="BV322" s="208">
        <f t="shared" si="425"/>
        <v>4.366046936909479E-2</v>
      </c>
      <c r="BW322" s="209">
        <f t="shared" si="425"/>
        <v>4.7298979337814288E-2</v>
      </c>
      <c r="BX322" s="204">
        <f t="shared" si="425"/>
        <v>5.2614976973061639E-2</v>
      </c>
      <c r="BY322" s="205">
        <f t="shared" si="425"/>
        <v>4.0833052113966158E-2</v>
      </c>
      <c r="BZ322" s="206">
        <f t="shared" si="425"/>
        <v>5.9890240992603198E-2</v>
      </c>
      <c r="CA322" s="207">
        <f t="shared" si="425"/>
        <v>5.502531330400863E-2</v>
      </c>
      <c r="CB322" s="204">
        <f t="shared" si="425"/>
        <v>2.129995608256478E-2</v>
      </c>
      <c r="CC322" s="205">
        <f t="shared" si="425"/>
        <v>7.8346649274417091E-2</v>
      </c>
      <c r="CD322" s="206">
        <f t="shared" si="425"/>
        <v>1.7135494953832941E-2</v>
      </c>
      <c r="CE322" s="207">
        <f t="shared" si="425"/>
        <v>6.5695610338763727E-2</v>
      </c>
      <c r="CF322" s="204">
        <f t="shared" si="425"/>
        <v>3.8116400307666012E-2</v>
      </c>
      <c r="CG322" s="205">
        <f t="shared" si="425"/>
        <v>7.4505308880308874E-2</v>
      </c>
      <c r="CH322" s="206">
        <f t="shared" si="425"/>
        <v>5.7923789173789174E-2</v>
      </c>
      <c r="CI322" s="204">
        <f t="shared" si="425"/>
        <v>3.7708097968580136E-2</v>
      </c>
      <c r="CJ322" s="210">
        <f t="shared" si="425"/>
        <v>5.7570181646614767E-2</v>
      </c>
      <c r="CK322" s="211">
        <f t="shared" si="425"/>
        <v>4.2522765428676723E-2</v>
      </c>
    </row>
    <row r="323" spans="1:89" ht="13.5" thickTop="1" x14ac:dyDescent="0.2">
      <c r="A323" s="202" t="s">
        <v>20</v>
      </c>
      <c r="B323" s="222">
        <v>5570</v>
      </c>
      <c r="C323" s="223">
        <v>942</v>
      </c>
      <c r="D323" s="224">
        <v>1842</v>
      </c>
      <c r="E323" s="225">
        <v>1390</v>
      </c>
      <c r="F323" s="222">
        <v>1117</v>
      </c>
      <c r="G323" s="226">
        <v>732</v>
      </c>
      <c r="H323" s="224">
        <v>824</v>
      </c>
      <c r="I323" s="225">
        <v>1470</v>
      </c>
      <c r="J323" s="222">
        <v>518</v>
      </c>
      <c r="K323" s="226">
        <v>899</v>
      </c>
      <c r="L323" s="224">
        <v>459</v>
      </c>
      <c r="M323" s="222">
        <v>1879</v>
      </c>
      <c r="N323" s="227">
        <v>1715</v>
      </c>
      <c r="O323" s="228">
        <v>2696</v>
      </c>
      <c r="P323" s="222">
        <v>1561</v>
      </c>
      <c r="Q323" s="226">
        <v>1326</v>
      </c>
      <c r="R323" s="224">
        <v>1908</v>
      </c>
      <c r="S323" s="225">
        <v>1466</v>
      </c>
      <c r="T323" s="222">
        <v>292</v>
      </c>
      <c r="U323" s="226">
        <v>1614</v>
      </c>
      <c r="V323" s="224">
        <v>684</v>
      </c>
      <c r="W323" s="225">
        <v>2573</v>
      </c>
      <c r="X323" s="222">
        <v>1279</v>
      </c>
      <c r="Y323" s="226">
        <v>1720</v>
      </c>
      <c r="Z323" s="224">
        <v>4781</v>
      </c>
      <c r="AA323" s="222">
        <v>2167</v>
      </c>
      <c r="AB323" s="220">
        <f t="shared" ref="AB323:AB339" si="426">B323+D323+F323+H323+J323+L323+N323+P323+R323+T323+V323+X323+Z323</f>
        <v>22550</v>
      </c>
      <c r="AC323" s="221">
        <f t="shared" si="421"/>
        <v>20874</v>
      </c>
      <c r="BI323" s="202" t="s">
        <v>20</v>
      </c>
      <c r="BJ323" s="204">
        <f t="shared" ref="BJ323:CK323" si="427">B323/B343</f>
        <v>9.6619195476070702E-2</v>
      </c>
      <c r="BK323" s="205">
        <f t="shared" si="427"/>
        <v>2.8261130445217809E-2</v>
      </c>
      <c r="BL323" s="206">
        <f t="shared" si="427"/>
        <v>7.7908894810303261E-2</v>
      </c>
      <c r="BM323" s="207">
        <f t="shared" si="427"/>
        <v>7.0885817736753537E-2</v>
      </c>
      <c r="BN323" s="204">
        <f t="shared" si="427"/>
        <v>8.0411777409833698E-2</v>
      </c>
      <c r="BO323" s="205">
        <f t="shared" si="427"/>
        <v>8.8748787584869065E-2</v>
      </c>
      <c r="BP323" s="206">
        <f t="shared" si="427"/>
        <v>2.8622043141477649E-2</v>
      </c>
      <c r="BQ323" s="207">
        <f t="shared" si="427"/>
        <v>3.7980570483670942E-2</v>
      </c>
      <c r="BR323" s="204">
        <f t="shared" si="427"/>
        <v>7.3904979312312741E-2</v>
      </c>
      <c r="BS323" s="205">
        <f t="shared" si="427"/>
        <v>0.10679496317415063</v>
      </c>
      <c r="BT323" s="206">
        <f t="shared" si="427"/>
        <v>3.8458315877670714E-2</v>
      </c>
      <c r="BU323" s="204">
        <f t="shared" si="427"/>
        <v>8.4343298321213747E-2</v>
      </c>
      <c r="BV323" s="208">
        <f t="shared" si="427"/>
        <v>6.5338311490399273E-2</v>
      </c>
      <c r="BW323" s="209">
        <f t="shared" si="427"/>
        <v>7.4571958067103691E-2</v>
      </c>
      <c r="BX323" s="204">
        <f t="shared" si="427"/>
        <v>9.8479591192984675E-2</v>
      </c>
      <c r="BY323" s="205">
        <f t="shared" si="427"/>
        <v>6.3925179578653041E-2</v>
      </c>
      <c r="BZ323" s="206">
        <f t="shared" si="427"/>
        <v>9.1052254831782392E-2</v>
      </c>
      <c r="CA323" s="207">
        <f t="shared" si="427"/>
        <v>6.0834924060087975E-2</v>
      </c>
      <c r="CB323" s="204">
        <f t="shared" si="427"/>
        <v>3.2059727711901624E-2</v>
      </c>
      <c r="CC323" s="205">
        <f t="shared" si="427"/>
        <v>0.13158323821946846</v>
      </c>
      <c r="CD323" s="206">
        <f t="shared" si="427"/>
        <v>2.9375134206570754E-2</v>
      </c>
      <c r="CE323" s="207">
        <f t="shared" si="427"/>
        <v>8.5371113839211657E-2</v>
      </c>
      <c r="CF323" s="204">
        <f t="shared" si="427"/>
        <v>5.4653448423211688E-2</v>
      </c>
      <c r="CG323" s="205">
        <f t="shared" si="427"/>
        <v>0.10376447876447877</v>
      </c>
      <c r="CH323" s="206">
        <f t="shared" si="427"/>
        <v>8.513176638176638E-2</v>
      </c>
      <c r="CI323" s="204">
        <f t="shared" si="427"/>
        <v>4.6191887110182676E-2</v>
      </c>
      <c r="CJ323" s="210">
        <f t="shared" si="427"/>
        <v>7.0928678147361798E-2</v>
      </c>
      <c r="CK323" s="211">
        <f t="shared" si="427"/>
        <v>6.5749644856162803E-2</v>
      </c>
    </row>
    <row r="324" spans="1:89" ht="13.5" thickBot="1" x14ac:dyDescent="0.25">
      <c r="A324" s="212" t="s">
        <v>22</v>
      </c>
      <c r="B324" s="213">
        <v>5972</v>
      </c>
      <c r="C324" s="214">
        <v>938</v>
      </c>
      <c r="D324" s="215">
        <v>1919</v>
      </c>
      <c r="E324" s="216">
        <v>1296</v>
      </c>
      <c r="F324" s="213">
        <v>967</v>
      </c>
      <c r="G324" s="217">
        <v>623</v>
      </c>
      <c r="H324" s="215">
        <v>1915</v>
      </c>
      <c r="I324" s="216">
        <v>1946</v>
      </c>
      <c r="J324" s="213">
        <v>439</v>
      </c>
      <c r="K324" s="217">
        <v>1071</v>
      </c>
      <c r="L324" s="215">
        <v>526</v>
      </c>
      <c r="M324" s="213">
        <v>2876</v>
      </c>
      <c r="N324" s="218">
        <v>1555</v>
      </c>
      <c r="O324" s="219">
        <v>3255</v>
      </c>
      <c r="P324" s="213">
        <v>1236</v>
      </c>
      <c r="Q324" s="217">
        <v>1690</v>
      </c>
      <c r="R324" s="215">
        <v>1668</v>
      </c>
      <c r="S324" s="216">
        <v>1612</v>
      </c>
      <c r="T324" s="213">
        <v>254</v>
      </c>
      <c r="U324" s="217">
        <v>1914</v>
      </c>
      <c r="V324" s="215">
        <v>576</v>
      </c>
      <c r="W324" s="216">
        <v>2911</v>
      </c>
      <c r="X324" s="213">
        <v>1262</v>
      </c>
      <c r="Y324" s="217">
        <v>1858</v>
      </c>
      <c r="Z324" s="215">
        <v>4860</v>
      </c>
      <c r="AA324" s="213">
        <v>2310</v>
      </c>
      <c r="AB324" s="220">
        <f t="shared" si="426"/>
        <v>23149</v>
      </c>
      <c r="AC324" s="221">
        <f t="shared" si="421"/>
        <v>24300</v>
      </c>
      <c r="AE324" s="175" t="s">
        <v>27</v>
      </c>
      <c r="BI324" s="212" t="s">
        <v>22</v>
      </c>
      <c r="BJ324" s="204">
        <f t="shared" ref="BJ324:CK324" si="428">B324/B343</f>
        <v>0.10359243005082482</v>
      </c>
      <c r="BK324" s="205">
        <f t="shared" si="428"/>
        <v>2.81411256450258E-2</v>
      </c>
      <c r="BL324" s="206">
        <f t="shared" si="428"/>
        <v>8.1165672714968495E-2</v>
      </c>
      <c r="BM324" s="207">
        <f t="shared" si="428"/>
        <v>6.6092100566066597E-2</v>
      </c>
      <c r="BN324" s="204">
        <f t="shared" si="428"/>
        <v>6.9613418760348433E-2</v>
      </c>
      <c r="BO324" s="205">
        <f t="shared" si="428"/>
        <v>7.5533462657613973E-2</v>
      </c>
      <c r="BP324" s="206">
        <f t="shared" si="428"/>
        <v>6.6518461912536034E-2</v>
      </c>
      <c r="BQ324" s="207">
        <f t="shared" si="428"/>
        <v>5.027904092600248E-2</v>
      </c>
      <c r="BR324" s="204">
        <f t="shared" si="428"/>
        <v>6.2633756598658871E-2</v>
      </c>
      <c r="BS324" s="205">
        <f t="shared" si="428"/>
        <v>0.12722736992159658</v>
      </c>
      <c r="BT324" s="206">
        <f t="shared" si="428"/>
        <v>4.4072056975282783E-2</v>
      </c>
      <c r="BU324" s="204">
        <f t="shared" si="428"/>
        <v>0.12909596911751503</v>
      </c>
      <c r="BV324" s="208">
        <f t="shared" si="428"/>
        <v>5.9242608960682716E-2</v>
      </c>
      <c r="BW324" s="209">
        <f t="shared" si="428"/>
        <v>9.0034022072857031E-2</v>
      </c>
      <c r="BX324" s="204">
        <f t="shared" si="428"/>
        <v>7.7976152924105729E-2</v>
      </c>
      <c r="BY324" s="205">
        <f t="shared" si="428"/>
        <v>8.1473268090440143E-2</v>
      </c>
      <c r="BZ324" s="206">
        <f t="shared" si="428"/>
        <v>7.9599141016463856E-2</v>
      </c>
      <c r="CA324" s="207">
        <f t="shared" si="428"/>
        <v>6.6893518134284999E-2</v>
      </c>
      <c r="CB324" s="204">
        <f t="shared" si="428"/>
        <v>2.7887571365832236E-2</v>
      </c>
      <c r="CC324" s="205">
        <f t="shared" si="428"/>
        <v>0.15604108918962986</v>
      </c>
      <c r="CD324" s="206">
        <f t="shared" si="428"/>
        <v>2.4736955121322741E-2</v>
      </c>
      <c r="CE324" s="207">
        <f t="shared" si="428"/>
        <v>9.6585819038455159E-2</v>
      </c>
      <c r="CF324" s="204">
        <f t="shared" si="428"/>
        <v>5.3927014785061109E-2</v>
      </c>
      <c r="CG324" s="205">
        <f t="shared" si="428"/>
        <v>0.11208976833976834</v>
      </c>
      <c r="CH324" s="206">
        <f t="shared" si="428"/>
        <v>8.6538461538461536E-2</v>
      </c>
      <c r="CI324" s="204">
        <f t="shared" si="428"/>
        <v>4.9240082706286104E-2</v>
      </c>
      <c r="CJ324" s="210">
        <f t="shared" si="428"/>
        <v>7.2812770307462457E-2</v>
      </c>
      <c r="CK324" s="211">
        <f t="shared" si="428"/>
        <v>7.6540977771618099E-2</v>
      </c>
    </row>
    <row r="325" spans="1:89" ht="14.25" thickTop="1" thickBot="1" x14ac:dyDescent="0.25">
      <c r="A325" s="202" t="s">
        <v>24</v>
      </c>
      <c r="B325" s="222">
        <v>5540</v>
      </c>
      <c r="C325" s="223">
        <v>1189</v>
      </c>
      <c r="D325" s="224">
        <v>1566</v>
      </c>
      <c r="E325" s="225">
        <v>1112</v>
      </c>
      <c r="F325" s="222">
        <v>1113</v>
      </c>
      <c r="G325" s="226">
        <v>535</v>
      </c>
      <c r="H325" s="224">
        <v>1720</v>
      </c>
      <c r="I325" s="225">
        <v>1729</v>
      </c>
      <c r="J325" s="222">
        <v>358</v>
      </c>
      <c r="K325" s="226">
        <v>1091</v>
      </c>
      <c r="L325" s="224">
        <v>529</v>
      </c>
      <c r="M325" s="222">
        <v>2620</v>
      </c>
      <c r="N325" s="227">
        <v>1478</v>
      </c>
      <c r="O325" s="228">
        <v>3209</v>
      </c>
      <c r="P325" s="222">
        <v>915</v>
      </c>
      <c r="Q325" s="226">
        <v>1516</v>
      </c>
      <c r="R325" s="224">
        <v>1486</v>
      </c>
      <c r="S325" s="225">
        <v>1399</v>
      </c>
      <c r="T325" s="222">
        <v>246</v>
      </c>
      <c r="U325" s="226">
        <v>1249</v>
      </c>
      <c r="V325" s="224">
        <v>601</v>
      </c>
      <c r="W325" s="225">
        <v>2703</v>
      </c>
      <c r="X325" s="222">
        <v>1208</v>
      </c>
      <c r="Y325" s="226">
        <v>1586</v>
      </c>
      <c r="Z325" s="224">
        <v>4354</v>
      </c>
      <c r="AA325" s="222">
        <v>2178</v>
      </c>
      <c r="AB325" s="220">
        <f t="shared" si="426"/>
        <v>21114</v>
      </c>
      <c r="AC325" s="221">
        <f t="shared" si="421"/>
        <v>22116</v>
      </c>
      <c r="AE325" s="176" t="s">
        <v>2</v>
      </c>
      <c r="AF325" s="177" t="s">
        <v>3</v>
      </c>
      <c r="AG325" s="178"/>
      <c r="AH325" s="177" t="s">
        <v>4</v>
      </c>
      <c r="AI325" s="178"/>
      <c r="AJ325" s="177" t="s">
        <v>5</v>
      </c>
      <c r="AK325" s="178"/>
      <c r="AL325" s="177" t="s">
        <v>6</v>
      </c>
      <c r="AM325" s="178"/>
      <c r="AN325" s="177" t="s">
        <v>7</v>
      </c>
      <c r="AO325" s="178"/>
      <c r="AP325" s="177" t="s">
        <v>8</v>
      </c>
      <c r="AQ325" s="178"/>
      <c r="AR325" s="177" t="s">
        <v>9</v>
      </c>
      <c r="AS325" s="178"/>
      <c r="AT325" s="177" t="s">
        <v>10</v>
      </c>
      <c r="AU325" s="178"/>
      <c r="AV325" s="177" t="s">
        <v>11</v>
      </c>
      <c r="AW325" s="178"/>
      <c r="AX325" s="177" t="s">
        <v>12</v>
      </c>
      <c r="AY325" s="178"/>
      <c r="AZ325" s="177" t="s">
        <v>13</v>
      </c>
      <c r="BA325" s="178"/>
      <c r="BB325" s="177" t="s">
        <v>14</v>
      </c>
      <c r="BC325" s="178"/>
      <c r="BD325" s="177" t="s">
        <v>15</v>
      </c>
      <c r="BE325" s="178"/>
      <c r="BF325" s="179" t="s">
        <v>16</v>
      </c>
      <c r="BG325" s="180"/>
      <c r="BI325" s="202" t="s">
        <v>24</v>
      </c>
      <c r="BJ325" s="204">
        <f t="shared" ref="BJ325:CK325" si="429">B325/B343</f>
        <v>9.6098804836163676E-2</v>
      </c>
      <c r="BK325" s="205">
        <f t="shared" si="429"/>
        <v>3.5671426857074286E-2</v>
      </c>
      <c r="BL325" s="206">
        <f t="shared" si="429"/>
        <v>6.6235249333840882E-2</v>
      </c>
      <c r="BM325" s="207">
        <f t="shared" si="429"/>
        <v>5.6708654189402824E-2</v>
      </c>
      <c r="BN325" s="204">
        <f t="shared" si="429"/>
        <v>8.0123821179180765E-2</v>
      </c>
      <c r="BO325" s="205">
        <f t="shared" si="429"/>
        <v>6.4864209505334627E-2</v>
      </c>
      <c r="BP325" s="206">
        <f t="shared" si="429"/>
        <v>5.9745041508909656E-2</v>
      </c>
      <c r="BQ325" s="207">
        <f t="shared" si="429"/>
        <v>4.4672385283174867E-2</v>
      </c>
      <c r="BR325" s="204">
        <f t="shared" si="429"/>
        <v>5.1077186474532743E-2</v>
      </c>
      <c r="BS325" s="205">
        <f t="shared" si="429"/>
        <v>0.1296032311712996</v>
      </c>
      <c r="BT325" s="206">
        <f t="shared" si="429"/>
        <v>4.4323418516966903E-2</v>
      </c>
      <c r="BU325" s="204">
        <f t="shared" si="429"/>
        <v>0.11760481192207559</v>
      </c>
      <c r="BV325" s="208">
        <f t="shared" si="429"/>
        <v>5.6309052118256632E-2</v>
      </c>
      <c r="BW325" s="209">
        <f t="shared" si="429"/>
        <v>8.8761651868447991E-2</v>
      </c>
      <c r="BX325" s="204">
        <f t="shared" si="429"/>
        <v>5.7725064664689928E-2</v>
      </c>
      <c r="BY325" s="205">
        <f t="shared" si="429"/>
        <v>7.3084896109530922E-2</v>
      </c>
      <c r="BZ325" s="206">
        <f t="shared" si="429"/>
        <v>7.0913863039847286E-2</v>
      </c>
      <c r="CA325" s="207">
        <f t="shared" si="429"/>
        <v>5.8054610341107149E-2</v>
      </c>
      <c r="CB325" s="204">
        <f t="shared" si="429"/>
        <v>2.7009222661396576E-2</v>
      </c>
      <c r="CC325" s="205">
        <f t="shared" si="429"/>
        <v>0.10182618620577205</v>
      </c>
      <c r="CD325" s="206">
        <f t="shared" si="429"/>
        <v>2.5810607687352372E-2</v>
      </c>
      <c r="CE325" s="207">
        <f t="shared" si="429"/>
        <v>8.9684461992766848E-2</v>
      </c>
      <c r="CF325" s="204">
        <f t="shared" si="429"/>
        <v>5.1619519699171008E-2</v>
      </c>
      <c r="CG325" s="205">
        <f t="shared" si="429"/>
        <v>9.5680501930501927E-2</v>
      </c>
      <c r="CH325" s="206">
        <f t="shared" si="429"/>
        <v>7.7528490028490035E-2</v>
      </c>
      <c r="CI325" s="204">
        <f t="shared" si="429"/>
        <v>4.6426363694498325E-2</v>
      </c>
      <c r="CJ325" s="210">
        <f t="shared" si="429"/>
        <v>6.6411889596602977E-2</v>
      </c>
      <c r="CK325" s="211">
        <f t="shared" si="429"/>
        <v>6.966173927560107E-2</v>
      </c>
    </row>
    <row r="326" spans="1:89" ht="15" thickTop="1" thickBot="1" x14ac:dyDescent="0.3">
      <c r="A326" s="212" t="s">
        <v>28</v>
      </c>
      <c r="B326" s="213">
        <v>4123</v>
      </c>
      <c r="C326" s="214">
        <v>1040</v>
      </c>
      <c r="D326" s="215">
        <v>1397</v>
      </c>
      <c r="E326" s="216">
        <v>761</v>
      </c>
      <c r="F326" s="213">
        <v>1048</v>
      </c>
      <c r="G326" s="217">
        <v>427</v>
      </c>
      <c r="H326" s="215">
        <v>1758</v>
      </c>
      <c r="I326" s="216">
        <v>1726</v>
      </c>
      <c r="J326" s="213">
        <v>354</v>
      </c>
      <c r="K326" s="217">
        <v>891</v>
      </c>
      <c r="L326" s="215">
        <v>481</v>
      </c>
      <c r="M326" s="213">
        <v>1883</v>
      </c>
      <c r="N326" s="218">
        <v>1229</v>
      </c>
      <c r="O326" s="219">
        <v>3158</v>
      </c>
      <c r="P326" s="213">
        <v>729</v>
      </c>
      <c r="Q326" s="217">
        <v>1388</v>
      </c>
      <c r="R326" s="215">
        <v>1300</v>
      </c>
      <c r="S326" s="216">
        <v>1558</v>
      </c>
      <c r="T326" s="213">
        <v>334</v>
      </c>
      <c r="U326" s="217">
        <v>917</v>
      </c>
      <c r="V326" s="215">
        <v>671</v>
      </c>
      <c r="W326" s="216">
        <v>2502</v>
      </c>
      <c r="X326" s="213">
        <v>923</v>
      </c>
      <c r="Y326" s="217">
        <v>1163</v>
      </c>
      <c r="Z326" s="215">
        <v>3545</v>
      </c>
      <c r="AA326" s="213">
        <v>2389</v>
      </c>
      <c r="AB326" s="220">
        <f t="shared" si="426"/>
        <v>17892</v>
      </c>
      <c r="AC326" s="221">
        <f t="shared" si="421"/>
        <v>19803</v>
      </c>
      <c r="AE326" s="182"/>
      <c r="AF326" s="183" t="s">
        <v>17</v>
      </c>
      <c r="AG326" s="184" t="s">
        <v>18</v>
      </c>
      <c r="AH326" s="185" t="s">
        <v>17</v>
      </c>
      <c r="AI326" s="186" t="s">
        <v>18</v>
      </c>
      <c r="AJ326" s="183" t="s">
        <v>17</v>
      </c>
      <c r="AK326" s="184" t="s">
        <v>18</v>
      </c>
      <c r="AL326" s="185" t="s">
        <v>17</v>
      </c>
      <c r="AM326" s="186" t="s">
        <v>18</v>
      </c>
      <c r="AN326" s="183" t="s">
        <v>17</v>
      </c>
      <c r="AO326" s="184" t="s">
        <v>18</v>
      </c>
      <c r="AP326" s="185" t="s">
        <v>17</v>
      </c>
      <c r="AQ326" s="183" t="s">
        <v>18</v>
      </c>
      <c r="AR326" s="187" t="s">
        <v>17</v>
      </c>
      <c r="AS326" s="188" t="s">
        <v>18</v>
      </c>
      <c r="AT326" s="183" t="s">
        <v>17</v>
      </c>
      <c r="AU326" s="184" t="s">
        <v>18</v>
      </c>
      <c r="AV326" s="185" t="s">
        <v>17</v>
      </c>
      <c r="AW326" s="186" t="s">
        <v>18</v>
      </c>
      <c r="AX326" s="183" t="s">
        <v>17</v>
      </c>
      <c r="AY326" s="184" t="s">
        <v>18</v>
      </c>
      <c r="AZ326" s="185" t="s">
        <v>17</v>
      </c>
      <c r="BA326" s="186" t="s">
        <v>18</v>
      </c>
      <c r="BB326" s="183" t="s">
        <v>17</v>
      </c>
      <c r="BC326" s="184" t="s">
        <v>18</v>
      </c>
      <c r="BD326" s="185" t="s">
        <v>17</v>
      </c>
      <c r="BE326" s="183" t="s">
        <v>18</v>
      </c>
      <c r="BF326" s="189" t="s">
        <v>17</v>
      </c>
      <c r="BG326" s="190" t="s">
        <v>18</v>
      </c>
      <c r="BI326" s="212" t="s">
        <v>28</v>
      </c>
      <c r="BJ326" s="204">
        <f t="shared" ref="BJ326:CK326" si="430">B326/B343</f>
        <v>7.1519020277888604E-2</v>
      </c>
      <c r="BK326" s="205">
        <f t="shared" si="430"/>
        <v>3.1201248049921998E-2</v>
      </c>
      <c r="BL326" s="206">
        <f t="shared" si="430"/>
        <v>5.9087256270354861E-2</v>
      </c>
      <c r="BM326" s="207">
        <f t="shared" si="430"/>
        <v>3.8808710286093118E-2</v>
      </c>
      <c r="BN326" s="204">
        <f t="shared" si="430"/>
        <v>7.544453243107048E-2</v>
      </c>
      <c r="BO326" s="205">
        <f t="shared" si="430"/>
        <v>5.1770126091173617E-2</v>
      </c>
      <c r="BP326" s="206">
        <f t="shared" si="430"/>
        <v>6.1064990100385561E-2</v>
      </c>
      <c r="BQ326" s="207">
        <f t="shared" si="430"/>
        <v>4.4594873914840842E-2</v>
      </c>
      <c r="BR326" s="204">
        <f t="shared" si="430"/>
        <v>5.0506491653588247E-2</v>
      </c>
      <c r="BS326" s="205">
        <f t="shared" si="430"/>
        <v>0.10584461867426942</v>
      </c>
      <c r="BT326" s="206">
        <f t="shared" si="430"/>
        <v>4.0301633850020946E-2</v>
      </c>
      <c r="BU326" s="204">
        <f t="shared" si="430"/>
        <v>8.4522847652392499E-2</v>
      </c>
      <c r="BV326" s="208">
        <f t="shared" si="430"/>
        <v>4.6822615056385249E-2</v>
      </c>
      <c r="BW326" s="209">
        <f t="shared" si="430"/>
        <v>8.7350980554864052E-2</v>
      </c>
      <c r="BX326" s="204">
        <f t="shared" si="430"/>
        <v>4.5990789224654598E-2</v>
      </c>
      <c r="BY326" s="205">
        <f t="shared" si="430"/>
        <v>6.691413970978162E-2</v>
      </c>
      <c r="BZ326" s="206">
        <f t="shared" si="430"/>
        <v>6.2037699832975426E-2</v>
      </c>
      <c r="CA326" s="207">
        <f t="shared" si="430"/>
        <v>6.465266827122583E-2</v>
      </c>
      <c r="CB326" s="204">
        <f t="shared" si="430"/>
        <v>3.6671058410188848E-2</v>
      </c>
      <c r="CC326" s="205">
        <f t="shared" si="430"/>
        <v>7.4759497798793415E-2</v>
      </c>
      <c r="CD326" s="206">
        <f t="shared" si="430"/>
        <v>2.8816834872235346E-2</v>
      </c>
      <c r="CE326" s="207">
        <f t="shared" si="430"/>
        <v>8.3015362155346897E-2</v>
      </c>
      <c r="CF326" s="204">
        <f t="shared" si="430"/>
        <v>3.9441073412528845E-2</v>
      </c>
      <c r="CG326" s="205">
        <f t="shared" si="430"/>
        <v>7.0161679536679539E-2</v>
      </c>
      <c r="CH326" s="206">
        <f t="shared" si="430"/>
        <v>6.3123219373219366E-2</v>
      </c>
      <c r="CI326" s="204">
        <f t="shared" si="430"/>
        <v>5.0924050902734851E-2</v>
      </c>
      <c r="CJ326" s="210">
        <f t="shared" si="430"/>
        <v>5.6277423920736022E-2</v>
      </c>
      <c r="CK326" s="211">
        <f t="shared" si="430"/>
        <v>6.2376172132154455E-2</v>
      </c>
    </row>
    <row r="327" spans="1:89" ht="13.5" thickTop="1" x14ac:dyDescent="0.2">
      <c r="A327" s="202" t="s">
        <v>29</v>
      </c>
      <c r="B327" s="235">
        <v>3706</v>
      </c>
      <c r="C327" s="223">
        <v>1393</v>
      </c>
      <c r="D327" s="224">
        <v>1456</v>
      </c>
      <c r="E327" s="225">
        <v>900</v>
      </c>
      <c r="F327" s="222">
        <v>1089</v>
      </c>
      <c r="G327" s="226">
        <v>576</v>
      </c>
      <c r="H327" s="224">
        <v>2002</v>
      </c>
      <c r="I327" s="225">
        <v>2051</v>
      </c>
      <c r="J327" s="222">
        <v>387</v>
      </c>
      <c r="K327" s="226">
        <v>692</v>
      </c>
      <c r="L327" s="224">
        <v>523</v>
      </c>
      <c r="M327" s="222">
        <v>1786</v>
      </c>
      <c r="N327" s="227">
        <v>1294</v>
      </c>
      <c r="O327" s="236">
        <v>2282</v>
      </c>
      <c r="P327" s="222">
        <v>784</v>
      </c>
      <c r="Q327" s="226">
        <v>1055</v>
      </c>
      <c r="R327" s="224">
        <v>1231</v>
      </c>
      <c r="S327" s="225">
        <v>1330</v>
      </c>
      <c r="T327" s="222">
        <v>370</v>
      </c>
      <c r="U327" s="226">
        <v>757</v>
      </c>
      <c r="V327" s="224">
        <v>724</v>
      </c>
      <c r="W327" s="237">
        <v>2177</v>
      </c>
      <c r="X327" s="222">
        <v>989</v>
      </c>
      <c r="Y327" s="226">
        <v>877</v>
      </c>
      <c r="Z327" s="224">
        <v>3017</v>
      </c>
      <c r="AA327" s="222">
        <v>2435</v>
      </c>
      <c r="AB327" s="220">
        <f t="shared" si="426"/>
        <v>17572</v>
      </c>
      <c r="AC327" s="221">
        <f t="shared" si="421"/>
        <v>18311</v>
      </c>
      <c r="AE327" s="202" t="str">
        <f>$AE$17</f>
        <v>17:00 - 17:59</v>
      </c>
      <c r="AF327" s="193">
        <f t="shared" ref="AF327:AO329" si="431">SUMIF($A$9:$A$32,$AE327,B$319:B$342)</f>
        <v>2547</v>
      </c>
      <c r="AG327" s="194">
        <f t="shared" si="431"/>
        <v>4001</v>
      </c>
      <c r="AH327" s="195">
        <f t="shared" si="431"/>
        <v>1645</v>
      </c>
      <c r="AI327" s="196">
        <f t="shared" si="431"/>
        <v>1562</v>
      </c>
      <c r="AJ327" s="193">
        <f t="shared" si="431"/>
        <v>890</v>
      </c>
      <c r="AK327" s="197">
        <f t="shared" si="431"/>
        <v>583</v>
      </c>
      <c r="AL327" s="195">
        <f t="shared" si="431"/>
        <v>2170</v>
      </c>
      <c r="AM327" s="196">
        <f t="shared" si="431"/>
        <v>3842</v>
      </c>
      <c r="AN327" s="193">
        <f t="shared" si="431"/>
        <v>732</v>
      </c>
      <c r="AO327" s="197">
        <f t="shared" si="431"/>
        <v>316</v>
      </c>
      <c r="AP327" s="195">
        <f t="shared" ref="AP327:AY329" si="432">SUMIF($A$9:$A$32,$AE327,L$319:L$342)</f>
        <v>1514</v>
      </c>
      <c r="AQ327" s="193">
        <f t="shared" si="432"/>
        <v>917</v>
      </c>
      <c r="AR327" s="198">
        <f t="shared" si="432"/>
        <v>2214</v>
      </c>
      <c r="AS327" s="199">
        <f t="shared" si="432"/>
        <v>1955</v>
      </c>
      <c r="AT327" s="193">
        <f t="shared" si="432"/>
        <v>1332</v>
      </c>
      <c r="AU327" s="197">
        <f t="shared" si="432"/>
        <v>1264</v>
      </c>
      <c r="AV327" s="195">
        <f t="shared" si="432"/>
        <v>1402</v>
      </c>
      <c r="AW327" s="196">
        <f t="shared" si="432"/>
        <v>1672</v>
      </c>
      <c r="AX327" s="193">
        <f t="shared" si="432"/>
        <v>1304</v>
      </c>
      <c r="AY327" s="197">
        <f t="shared" si="432"/>
        <v>440</v>
      </c>
      <c r="AZ327" s="195">
        <f t="shared" ref="AZ327:BE329" si="433">SUMIF($A$9:$A$32,$AE327,V$319:V$342)</f>
        <v>2654</v>
      </c>
      <c r="BA327" s="196">
        <f t="shared" si="433"/>
        <v>1367</v>
      </c>
      <c r="BB327" s="193">
        <f t="shared" si="433"/>
        <v>2623</v>
      </c>
      <c r="BC327" s="197">
        <f t="shared" si="433"/>
        <v>673</v>
      </c>
      <c r="BD327" s="195">
        <f t="shared" si="433"/>
        <v>3996</v>
      </c>
      <c r="BE327" s="193">
        <f t="shared" si="433"/>
        <v>4257</v>
      </c>
      <c r="BF327" s="200">
        <f>AF327+AH327+AJ327+AL327+AN327+AP327+AR327+AT327+AV327+AX327+AZ327+BB327+BD327</f>
        <v>25023</v>
      </c>
      <c r="BG327" s="201">
        <f>AG327+AI327+AK327+AM327+AO327+AQ327+AS327+AU327+AW327+AY327+BA327+BC327+BE327</f>
        <v>22849</v>
      </c>
      <c r="BI327" s="202" t="s">
        <v>29</v>
      </c>
      <c r="BJ327" s="204">
        <f t="shared" ref="BJ327:CK327" si="434">B327/B343</f>
        <v>6.4285590383180977E-2</v>
      </c>
      <c r="BK327" s="205">
        <f t="shared" si="434"/>
        <v>4.1791671666866675E-2</v>
      </c>
      <c r="BL327" s="206">
        <f t="shared" si="434"/>
        <v>6.1582709470033414E-2</v>
      </c>
      <c r="BM327" s="207">
        <f t="shared" si="434"/>
        <v>4.5897292059768474E-2</v>
      </c>
      <c r="BN327" s="204">
        <f t="shared" si="434"/>
        <v>7.8396083795263125E-2</v>
      </c>
      <c r="BO327" s="205">
        <f t="shared" si="434"/>
        <v>6.9835111542192047E-2</v>
      </c>
      <c r="BP327" s="206">
        <f t="shared" si="434"/>
        <v>6.9540449477230884E-2</v>
      </c>
      <c r="BQ327" s="207">
        <f t="shared" si="434"/>
        <v>5.2991938817693263E-2</v>
      </c>
      <c r="BR327" s="204">
        <f t="shared" si="434"/>
        <v>5.5214723926380369E-2</v>
      </c>
      <c r="BS327" s="205">
        <f t="shared" si="434"/>
        <v>8.2204799239724402E-2</v>
      </c>
      <c r="BT327" s="206">
        <f t="shared" si="434"/>
        <v>4.3820695433598657E-2</v>
      </c>
      <c r="BU327" s="204">
        <f t="shared" si="434"/>
        <v>8.0168776371308023E-2</v>
      </c>
      <c r="BV327" s="208">
        <f t="shared" si="434"/>
        <v>4.9298994209082597E-2</v>
      </c>
      <c r="BW327" s="209">
        <f t="shared" si="434"/>
        <v>6.3120626227422344E-2</v>
      </c>
      <c r="BX327" s="204">
        <f t="shared" si="434"/>
        <v>4.9460601854772572E-2</v>
      </c>
      <c r="BY327" s="205">
        <f t="shared" si="434"/>
        <v>5.0860531263558793E-2</v>
      </c>
      <c r="BZ327" s="206">
        <f t="shared" si="434"/>
        <v>5.8744929611071341E-2</v>
      </c>
      <c r="CA327" s="207">
        <f t="shared" si="434"/>
        <v>5.5191302182753754E-2</v>
      </c>
      <c r="CB327" s="204">
        <f t="shared" si="434"/>
        <v>4.062362758014932E-2</v>
      </c>
      <c r="CC327" s="205">
        <f t="shared" si="434"/>
        <v>6.1715310614707322E-2</v>
      </c>
      <c r="CD327" s="206">
        <f t="shared" si="434"/>
        <v>3.1092978312218165E-2</v>
      </c>
      <c r="CE327" s="207">
        <f t="shared" si="434"/>
        <v>7.2231991771458906E-2</v>
      </c>
      <c r="CF327" s="204">
        <f t="shared" si="434"/>
        <v>4.2261345184172294E-2</v>
      </c>
      <c r="CG327" s="205">
        <f t="shared" si="434"/>
        <v>5.2907818532818535E-2</v>
      </c>
      <c r="CH327" s="206">
        <f t="shared" si="434"/>
        <v>5.372150997150997E-2</v>
      </c>
      <c r="CI327" s="204">
        <f t="shared" si="434"/>
        <v>5.1904589346236651E-2</v>
      </c>
      <c r="CJ327" s="210">
        <f t="shared" si="434"/>
        <v>5.5270897224188098E-2</v>
      </c>
      <c r="CK327" s="211">
        <f t="shared" si="434"/>
        <v>5.7676619093666628E-2</v>
      </c>
    </row>
    <row r="328" spans="1:89" x14ac:dyDescent="0.2">
      <c r="A328" s="212" t="s">
        <v>31</v>
      </c>
      <c r="B328" s="238">
        <v>3489</v>
      </c>
      <c r="C328" s="214">
        <v>1290</v>
      </c>
      <c r="D328" s="215">
        <v>1286</v>
      </c>
      <c r="E328" s="216">
        <v>918</v>
      </c>
      <c r="F328" s="213">
        <v>854</v>
      </c>
      <c r="G328" s="217">
        <v>412</v>
      </c>
      <c r="H328" s="215">
        <v>1867</v>
      </c>
      <c r="I328" s="216">
        <v>2023</v>
      </c>
      <c r="J328" s="213">
        <v>408</v>
      </c>
      <c r="K328" s="214">
        <v>445</v>
      </c>
      <c r="L328" s="215">
        <v>554</v>
      </c>
      <c r="M328" s="213">
        <v>1420</v>
      </c>
      <c r="N328" s="218">
        <v>1509</v>
      </c>
      <c r="O328" s="239">
        <v>2194</v>
      </c>
      <c r="P328" s="213">
        <v>749</v>
      </c>
      <c r="Q328" s="214">
        <v>1235</v>
      </c>
      <c r="R328" s="215">
        <v>1237</v>
      </c>
      <c r="S328" s="216">
        <v>1355</v>
      </c>
      <c r="T328" s="224">
        <v>447</v>
      </c>
      <c r="U328" s="213">
        <v>635</v>
      </c>
      <c r="V328" s="215">
        <v>855</v>
      </c>
      <c r="W328" s="240">
        <v>2018</v>
      </c>
      <c r="X328" s="213">
        <v>960</v>
      </c>
      <c r="Y328" s="217">
        <v>904</v>
      </c>
      <c r="Z328" s="215">
        <v>3011</v>
      </c>
      <c r="AA328" s="213">
        <v>2891</v>
      </c>
      <c r="AB328" s="220">
        <f t="shared" si="426"/>
        <v>17226</v>
      </c>
      <c r="AC328" s="221">
        <f t="shared" si="421"/>
        <v>17740</v>
      </c>
      <c r="AE328" s="212" t="str">
        <f>$AE$18</f>
        <v>18:00 - 18:59</v>
      </c>
      <c r="AF328" s="193">
        <f t="shared" si="431"/>
        <v>2541</v>
      </c>
      <c r="AG328" s="214">
        <f t="shared" si="431"/>
        <v>4328</v>
      </c>
      <c r="AH328" s="215">
        <f t="shared" si="431"/>
        <v>1673</v>
      </c>
      <c r="AI328" s="216">
        <f t="shared" si="431"/>
        <v>2041</v>
      </c>
      <c r="AJ328" s="213">
        <f t="shared" si="431"/>
        <v>854</v>
      </c>
      <c r="AK328" s="217">
        <f t="shared" si="431"/>
        <v>604</v>
      </c>
      <c r="AL328" s="215">
        <f t="shared" si="431"/>
        <v>2132</v>
      </c>
      <c r="AM328" s="216">
        <f t="shared" si="431"/>
        <v>4294</v>
      </c>
      <c r="AN328" s="213">
        <f t="shared" si="431"/>
        <v>699</v>
      </c>
      <c r="AO328" s="217">
        <f t="shared" si="431"/>
        <v>345</v>
      </c>
      <c r="AP328" s="215">
        <f t="shared" si="432"/>
        <v>1624</v>
      </c>
      <c r="AQ328" s="213">
        <f t="shared" si="432"/>
        <v>1030</v>
      </c>
      <c r="AR328" s="218">
        <f t="shared" si="432"/>
        <v>2458</v>
      </c>
      <c r="AS328" s="219">
        <f t="shared" si="432"/>
        <v>2166</v>
      </c>
      <c r="AT328" s="213">
        <f t="shared" si="432"/>
        <v>1242</v>
      </c>
      <c r="AU328" s="217">
        <f t="shared" si="432"/>
        <v>1511</v>
      </c>
      <c r="AV328" s="215">
        <f t="shared" si="432"/>
        <v>1423</v>
      </c>
      <c r="AW328" s="216">
        <f t="shared" si="432"/>
        <v>1994</v>
      </c>
      <c r="AX328" s="213">
        <f t="shared" si="432"/>
        <v>1065</v>
      </c>
      <c r="AY328" s="217">
        <f t="shared" si="432"/>
        <v>376</v>
      </c>
      <c r="AZ328" s="215">
        <f t="shared" si="433"/>
        <v>2771</v>
      </c>
      <c r="BA328" s="216">
        <f t="shared" si="433"/>
        <v>1461</v>
      </c>
      <c r="BB328" s="213">
        <f t="shared" si="433"/>
        <v>2566</v>
      </c>
      <c r="BC328" s="217">
        <f t="shared" si="433"/>
        <v>799</v>
      </c>
      <c r="BD328" s="215">
        <f t="shared" si="433"/>
        <v>3810</v>
      </c>
      <c r="BE328" s="213">
        <f t="shared" si="433"/>
        <v>4502</v>
      </c>
      <c r="BF328" s="220">
        <f>SUM(AF328,AH328,AJ328,AL328,AN328,AP328,AR328,AT328,AV328,AX328,AZ328,BB328,BD328)</f>
        <v>24858</v>
      </c>
      <c r="BG328" s="221">
        <f>SUM(AG328,AI328,AK328,AM328,AO328,AQ328,AS328,AU328,AW328,AY328,BA328,BC328,BE328)</f>
        <v>25451</v>
      </c>
      <c r="BI328" s="212" t="s">
        <v>31</v>
      </c>
      <c r="BJ328" s="204">
        <f t="shared" ref="BJ328:CK328" si="435">B328/B343</f>
        <v>6.0521431421186836E-2</v>
      </c>
      <c r="BK328" s="205">
        <f t="shared" si="435"/>
        <v>3.8701548061922476E-2</v>
      </c>
      <c r="BL328" s="206">
        <f t="shared" si="435"/>
        <v>5.4392420589603689E-2</v>
      </c>
      <c r="BM328" s="207">
        <f t="shared" si="435"/>
        <v>4.6815237900963841E-2</v>
      </c>
      <c r="BN328" s="204">
        <f t="shared" si="435"/>
        <v>6.1478655244402852E-2</v>
      </c>
      <c r="BO328" s="205">
        <f t="shared" si="435"/>
        <v>4.995150339476237E-2</v>
      </c>
      <c r="BP328" s="206">
        <f t="shared" si="435"/>
        <v>6.4851158428566466E-2</v>
      </c>
      <c r="BQ328" s="207">
        <f t="shared" si="435"/>
        <v>5.2268499379909052E-2</v>
      </c>
      <c r="BR328" s="204">
        <f t="shared" si="435"/>
        <v>5.8210871736338994E-2</v>
      </c>
      <c r="BS328" s="205">
        <f t="shared" si="435"/>
        <v>5.2862912805892136E-2</v>
      </c>
      <c r="BT328" s="206">
        <f t="shared" si="435"/>
        <v>4.6418098031001255E-2</v>
      </c>
      <c r="BU328" s="204">
        <f t="shared" si="435"/>
        <v>6.3740012568453186E-2</v>
      </c>
      <c r="BV328" s="208">
        <f t="shared" si="435"/>
        <v>5.7490094483389209E-2</v>
      </c>
      <c r="BW328" s="209">
        <f t="shared" si="435"/>
        <v>6.0686526705944183E-2</v>
      </c>
      <c r="BX328" s="204">
        <f t="shared" si="435"/>
        <v>4.725253927197022E-2</v>
      </c>
      <c r="BY328" s="205">
        <f t="shared" si="435"/>
        <v>5.9538157450706265E-2</v>
      </c>
      <c r="BZ328" s="206">
        <f t="shared" si="435"/>
        <v>5.9031257456454309E-2</v>
      </c>
      <c r="CA328" s="207">
        <f t="shared" si="435"/>
        <v>5.6228732674910784E-2</v>
      </c>
      <c r="CB328" s="204">
        <f t="shared" si="435"/>
        <v>4.9077733860342553E-2</v>
      </c>
      <c r="CC328" s="205">
        <f t="shared" si="435"/>
        <v>5.1769117886841673E-2</v>
      </c>
      <c r="CD328" s="206">
        <f t="shared" si="435"/>
        <v>3.671891775821344E-2</v>
      </c>
      <c r="CE328" s="207">
        <f t="shared" si="435"/>
        <v>6.6956435183649091E-2</v>
      </c>
      <c r="CF328" s="204">
        <f t="shared" si="435"/>
        <v>4.1022134860268351E-2</v>
      </c>
      <c r="CG328" s="205">
        <f t="shared" si="435"/>
        <v>5.4536679536679539E-2</v>
      </c>
      <c r="CH328" s="206">
        <f t="shared" si="435"/>
        <v>5.3614672364672364E-2</v>
      </c>
      <c r="CI328" s="204">
        <f t="shared" si="435"/>
        <v>6.1624709568776248E-2</v>
      </c>
      <c r="CJ328" s="210">
        <f t="shared" si="435"/>
        <v>5.4182590233545651E-2</v>
      </c>
      <c r="CK328" s="211">
        <f t="shared" si="435"/>
        <v>5.5878063607757412E-2</v>
      </c>
    </row>
    <row r="329" spans="1:89" ht="13.5" thickBot="1" x14ac:dyDescent="0.25">
      <c r="A329" s="202" t="s">
        <v>33</v>
      </c>
      <c r="B329" s="235">
        <v>3023</v>
      </c>
      <c r="C329" s="223">
        <v>1078</v>
      </c>
      <c r="D329" s="224">
        <v>1258</v>
      </c>
      <c r="E329" s="225">
        <v>818</v>
      </c>
      <c r="F329" s="222">
        <v>653</v>
      </c>
      <c r="G329" s="226">
        <v>441</v>
      </c>
      <c r="H329" s="224">
        <v>1838</v>
      </c>
      <c r="I329" s="225">
        <v>1822</v>
      </c>
      <c r="J329" s="222">
        <v>404</v>
      </c>
      <c r="K329" s="223">
        <v>461</v>
      </c>
      <c r="L329" s="224">
        <v>540</v>
      </c>
      <c r="M329" s="222">
        <v>1151</v>
      </c>
      <c r="N329" s="227">
        <v>1372</v>
      </c>
      <c r="O329" s="236">
        <v>1948</v>
      </c>
      <c r="P329" s="222">
        <v>778</v>
      </c>
      <c r="Q329" s="223">
        <v>1058</v>
      </c>
      <c r="R329" s="224">
        <v>1153</v>
      </c>
      <c r="S329" s="225">
        <v>1209</v>
      </c>
      <c r="T329" s="222">
        <v>409</v>
      </c>
      <c r="U329" s="226">
        <v>643</v>
      </c>
      <c r="V329" s="224">
        <v>1064</v>
      </c>
      <c r="W329" s="237">
        <v>1661</v>
      </c>
      <c r="X329" s="222">
        <v>984</v>
      </c>
      <c r="Y329" s="226">
        <v>775</v>
      </c>
      <c r="Z329" s="224">
        <v>2952</v>
      </c>
      <c r="AA329" s="222">
        <v>2676</v>
      </c>
      <c r="AB329" s="220">
        <f t="shared" si="426"/>
        <v>16428</v>
      </c>
      <c r="AC329" s="221">
        <f t="shared" si="421"/>
        <v>15741</v>
      </c>
      <c r="AE329" s="202" t="str">
        <f>$AE$19</f>
        <v>19:00 - 19:59</v>
      </c>
      <c r="AF329" s="193">
        <f t="shared" si="431"/>
        <v>2620</v>
      </c>
      <c r="AG329" s="223">
        <f t="shared" si="431"/>
        <v>3630</v>
      </c>
      <c r="AH329" s="224">
        <f t="shared" si="431"/>
        <v>1221</v>
      </c>
      <c r="AI329" s="225">
        <f t="shared" si="431"/>
        <v>1611</v>
      </c>
      <c r="AJ329" s="222">
        <f t="shared" si="431"/>
        <v>715</v>
      </c>
      <c r="AK329" s="226">
        <f t="shared" si="431"/>
        <v>557</v>
      </c>
      <c r="AL329" s="224">
        <f t="shared" si="431"/>
        <v>1931</v>
      </c>
      <c r="AM329" s="225">
        <f t="shared" si="431"/>
        <v>3304</v>
      </c>
      <c r="AN329" s="222">
        <f t="shared" si="431"/>
        <v>439</v>
      </c>
      <c r="AO329" s="226">
        <f t="shared" si="431"/>
        <v>278</v>
      </c>
      <c r="AP329" s="224">
        <f t="shared" si="432"/>
        <v>1099</v>
      </c>
      <c r="AQ329" s="222">
        <f t="shared" si="432"/>
        <v>789</v>
      </c>
      <c r="AR329" s="227">
        <f t="shared" si="432"/>
        <v>1941</v>
      </c>
      <c r="AS329" s="228">
        <f t="shared" si="432"/>
        <v>2032</v>
      </c>
      <c r="AT329" s="222">
        <f t="shared" si="432"/>
        <v>1113</v>
      </c>
      <c r="AU329" s="226">
        <f t="shared" si="432"/>
        <v>1656</v>
      </c>
      <c r="AV329" s="224">
        <f t="shared" si="432"/>
        <v>1235</v>
      </c>
      <c r="AW329" s="225">
        <f t="shared" si="432"/>
        <v>1759</v>
      </c>
      <c r="AX329" s="222">
        <f t="shared" si="432"/>
        <v>891</v>
      </c>
      <c r="AY329" s="226">
        <f t="shared" si="432"/>
        <v>457</v>
      </c>
      <c r="AZ329" s="224">
        <f t="shared" si="433"/>
        <v>2388</v>
      </c>
      <c r="BA329" s="225">
        <f t="shared" si="433"/>
        <v>1434</v>
      </c>
      <c r="BB329" s="222">
        <f t="shared" si="433"/>
        <v>2038</v>
      </c>
      <c r="BC329" s="226">
        <f t="shared" si="433"/>
        <v>936</v>
      </c>
      <c r="BD329" s="224">
        <f t="shared" si="433"/>
        <v>3043</v>
      </c>
      <c r="BE329" s="222">
        <f t="shared" si="433"/>
        <v>4155</v>
      </c>
      <c r="BF329" s="220">
        <f>SUM(AF329,AH329,AJ329,AL329,AN329,AP329,AR329,AT329,AV329,AX329,AZ329,BB329,BD329)</f>
        <v>20674</v>
      </c>
      <c r="BG329" s="221">
        <f>SUM(AG329,AI329,AK329,AM329,AO329,AQ329,AS329,AU329,AW329,AY329,BA329,BC329,BE329)</f>
        <v>22598</v>
      </c>
      <c r="BI329" s="202" t="s">
        <v>33</v>
      </c>
      <c r="BJ329" s="204">
        <f t="shared" ref="BJ329:CK329" si="436">B329/B343</f>
        <v>5.2438030147964408E-2</v>
      </c>
      <c r="BK329" s="205">
        <f t="shared" si="436"/>
        <v>3.2341293651746067E-2</v>
      </c>
      <c r="BL329" s="206">
        <f t="shared" si="436"/>
        <v>5.3208137715179966E-2</v>
      </c>
      <c r="BM329" s="207">
        <f t="shared" si="436"/>
        <v>4.171553878321179E-2</v>
      </c>
      <c r="BN329" s="204">
        <f t="shared" si="436"/>
        <v>4.7008854654092574E-2</v>
      </c>
      <c r="BO329" s="205">
        <f t="shared" si="436"/>
        <v>5.3467507274490789E-2</v>
      </c>
      <c r="BP329" s="206">
        <f t="shared" si="436"/>
        <v>6.3843829240334854E-2</v>
      </c>
      <c r="BQ329" s="207">
        <f t="shared" si="436"/>
        <v>4.7075237701529556E-2</v>
      </c>
      <c r="BR329" s="204">
        <f t="shared" si="436"/>
        <v>5.7640176915394491E-2</v>
      </c>
      <c r="BS329" s="205">
        <f t="shared" si="436"/>
        <v>5.4763601805654552E-2</v>
      </c>
      <c r="BT329" s="206">
        <f t="shared" si="436"/>
        <v>4.5245077503142023E-2</v>
      </c>
      <c r="BU329" s="204">
        <f t="shared" si="436"/>
        <v>5.1665320046682825E-2</v>
      </c>
      <c r="BV329" s="208">
        <f t="shared" si="436"/>
        <v>5.2270649192319413E-2</v>
      </c>
      <c r="BW329" s="209">
        <f t="shared" si="436"/>
        <v>5.388211213453932E-2</v>
      </c>
      <c r="BX329" s="204">
        <f t="shared" si="436"/>
        <v>4.908207684057788E-2</v>
      </c>
      <c r="BY329" s="205">
        <f t="shared" si="436"/>
        <v>5.1005158366677912E-2</v>
      </c>
      <c r="BZ329" s="206">
        <f t="shared" si="436"/>
        <v>5.502266762109282E-2</v>
      </c>
      <c r="CA329" s="207">
        <f t="shared" si="436"/>
        <v>5.0170138600713753E-2</v>
      </c>
      <c r="CB329" s="204">
        <f t="shared" si="436"/>
        <v>4.4905577514273168E-2</v>
      </c>
      <c r="CC329" s="205">
        <f t="shared" si="436"/>
        <v>5.2421327246045979E-2</v>
      </c>
      <c r="CD329" s="206">
        <f t="shared" si="436"/>
        <v>4.5694653210221176E-2</v>
      </c>
      <c r="CE329" s="207">
        <f t="shared" si="436"/>
        <v>5.5111317561962907E-2</v>
      </c>
      <c r="CF329" s="204">
        <f t="shared" si="436"/>
        <v>4.2047688231775064E-2</v>
      </c>
      <c r="CG329" s="205">
        <f t="shared" si="436"/>
        <v>4.675434362934363E-2</v>
      </c>
      <c r="CH329" s="206">
        <f t="shared" si="436"/>
        <v>5.2564102564102565E-2</v>
      </c>
      <c r="CI329" s="204">
        <f t="shared" si="436"/>
        <v>5.7041758148061304E-2</v>
      </c>
      <c r="CJ329" s="210">
        <f t="shared" si="436"/>
        <v>5.1672564284029249E-2</v>
      </c>
      <c r="CK329" s="211">
        <f t="shared" si="436"/>
        <v>4.9581544489837058E-2</v>
      </c>
    </row>
    <row r="330" spans="1:89" ht="14.25" thickTop="1" thickBot="1" x14ac:dyDescent="0.25">
      <c r="A330" s="212" t="s">
        <v>35</v>
      </c>
      <c r="B330" s="238">
        <v>2433</v>
      </c>
      <c r="C330" s="214">
        <v>1562</v>
      </c>
      <c r="D330" s="215">
        <v>1063</v>
      </c>
      <c r="E330" s="216">
        <v>1010</v>
      </c>
      <c r="F330" s="213">
        <v>665</v>
      </c>
      <c r="G330" s="217">
        <v>445</v>
      </c>
      <c r="H330" s="215">
        <v>1742</v>
      </c>
      <c r="I330" s="216">
        <v>1987</v>
      </c>
      <c r="J330" s="213">
        <v>423</v>
      </c>
      <c r="K330" s="214">
        <v>340</v>
      </c>
      <c r="L330" s="215">
        <v>652</v>
      </c>
      <c r="M330" s="213">
        <v>1175</v>
      </c>
      <c r="N330" s="218">
        <v>1490</v>
      </c>
      <c r="O330" s="239">
        <v>1889</v>
      </c>
      <c r="P330" s="213">
        <v>791</v>
      </c>
      <c r="Q330" s="214">
        <v>1083</v>
      </c>
      <c r="R330" s="215">
        <v>1054</v>
      </c>
      <c r="S330" s="216">
        <v>1377</v>
      </c>
      <c r="T330" s="213">
        <v>558</v>
      </c>
      <c r="U330" s="217">
        <v>522</v>
      </c>
      <c r="V330" s="215">
        <v>1332</v>
      </c>
      <c r="W330" s="240">
        <v>1636</v>
      </c>
      <c r="X330" s="213">
        <v>1118</v>
      </c>
      <c r="Y330" s="217">
        <v>710</v>
      </c>
      <c r="Z330" s="215">
        <v>2954</v>
      </c>
      <c r="AA330" s="213">
        <v>2333</v>
      </c>
      <c r="AB330" s="220">
        <f t="shared" si="426"/>
        <v>16275</v>
      </c>
      <c r="AC330" s="221">
        <f t="shared" si="421"/>
        <v>16069</v>
      </c>
      <c r="AE330" s="229" t="s">
        <v>26</v>
      </c>
      <c r="AF330" s="230">
        <f t="shared" ref="AF330:BG330" si="437">SUM(AF327:AF329)</f>
        <v>7708</v>
      </c>
      <c r="AG330" s="231">
        <f t="shared" si="437"/>
        <v>11959</v>
      </c>
      <c r="AH330" s="230">
        <f t="shared" si="437"/>
        <v>4539</v>
      </c>
      <c r="AI330" s="231">
        <f t="shared" si="437"/>
        <v>5214</v>
      </c>
      <c r="AJ330" s="230">
        <f t="shared" si="437"/>
        <v>2459</v>
      </c>
      <c r="AK330" s="231">
        <f t="shared" si="437"/>
        <v>1744</v>
      </c>
      <c r="AL330" s="230">
        <f t="shared" si="437"/>
        <v>6233</v>
      </c>
      <c r="AM330" s="231">
        <f t="shared" si="437"/>
        <v>11440</v>
      </c>
      <c r="AN330" s="230">
        <f t="shared" si="437"/>
        <v>1870</v>
      </c>
      <c r="AO330" s="231">
        <f t="shared" si="437"/>
        <v>939</v>
      </c>
      <c r="AP330" s="230">
        <f t="shared" si="437"/>
        <v>4237</v>
      </c>
      <c r="AQ330" s="231">
        <f t="shared" si="437"/>
        <v>2736</v>
      </c>
      <c r="AR330" s="230">
        <f t="shared" si="437"/>
        <v>6613</v>
      </c>
      <c r="AS330" s="231">
        <f t="shared" si="437"/>
        <v>6153</v>
      </c>
      <c r="AT330" s="230">
        <f t="shared" si="437"/>
        <v>3687</v>
      </c>
      <c r="AU330" s="231">
        <f t="shared" si="437"/>
        <v>4431</v>
      </c>
      <c r="AV330" s="230">
        <f t="shared" si="437"/>
        <v>4060</v>
      </c>
      <c r="AW330" s="231">
        <f t="shared" si="437"/>
        <v>5425</v>
      </c>
      <c r="AX330" s="230">
        <f t="shared" si="437"/>
        <v>3260</v>
      </c>
      <c r="AY330" s="231">
        <f t="shared" si="437"/>
        <v>1273</v>
      </c>
      <c r="AZ330" s="230">
        <f t="shared" si="437"/>
        <v>7813</v>
      </c>
      <c r="BA330" s="231">
        <f t="shared" si="437"/>
        <v>4262</v>
      </c>
      <c r="BB330" s="230">
        <f t="shared" si="437"/>
        <v>7227</v>
      </c>
      <c r="BC330" s="231">
        <f t="shared" si="437"/>
        <v>2408</v>
      </c>
      <c r="BD330" s="230">
        <f t="shared" si="437"/>
        <v>10849</v>
      </c>
      <c r="BE330" s="231">
        <f t="shared" si="437"/>
        <v>12914</v>
      </c>
      <c r="BF330" s="232">
        <f t="shared" si="437"/>
        <v>70555</v>
      </c>
      <c r="BG330" s="233">
        <f t="shared" si="437"/>
        <v>70898</v>
      </c>
      <c r="BI330" s="212" t="s">
        <v>35</v>
      </c>
      <c r="BJ330" s="204">
        <f t="shared" ref="BJ330:CK330" si="438">B330/B343</f>
        <v>4.2203680896459608E-2</v>
      </c>
      <c r="BK330" s="205">
        <f t="shared" si="438"/>
        <v>4.6861874474978998E-2</v>
      </c>
      <c r="BL330" s="206">
        <f t="shared" si="438"/>
        <v>4.4960453411157633E-2</v>
      </c>
      <c r="BM330" s="207">
        <f t="shared" si="438"/>
        <v>5.1506961089295734E-2</v>
      </c>
      <c r="BN330" s="204">
        <f t="shared" si="438"/>
        <v>4.7872723346051402E-2</v>
      </c>
      <c r="BO330" s="205">
        <f t="shared" si="438"/>
        <v>5.3952473326867117E-2</v>
      </c>
      <c r="BP330" s="206">
        <f t="shared" si="438"/>
        <v>6.0509222272395705E-2</v>
      </c>
      <c r="BQ330" s="207">
        <f t="shared" si="438"/>
        <v>5.1338362959900782E-2</v>
      </c>
      <c r="BR330" s="204">
        <f t="shared" si="438"/>
        <v>6.0350977314880865E-2</v>
      </c>
      <c r="BS330" s="205">
        <f t="shared" si="438"/>
        <v>4.0389641244951292E-2</v>
      </c>
      <c r="BT330" s="206">
        <f t="shared" si="438"/>
        <v>5.4629241726015923E-2</v>
      </c>
      <c r="BU330" s="204">
        <f t="shared" si="438"/>
        <v>5.2742616033755275E-2</v>
      </c>
      <c r="BV330" s="208">
        <f t="shared" si="438"/>
        <v>5.6766229807985367E-2</v>
      </c>
      <c r="BW330" s="209">
        <f t="shared" si="438"/>
        <v>5.225015904627555E-2</v>
      </c>
      <c r="BX330" s="204">
        <f t="shared" si="438"/>
        <v>4.9902214371333041E-2</v>
      </c>
      <c r="BY330" s="205">
        <f t="shared" si="438"/>
        <v>5.221038422600395E-2</v>
      </c>
      <c r="BZ330" s="206">
        <f t="shared" si="438"/>
        <v>5.0298258172273923E-2</v>
      </c>
      <c r="CA330" s="207">
        <f t="shared" si="438"/>
        <v>5.7141671508008966E-2</v>
      </c>
      <c r="CB330" s="204">
        <f t="shared" si="438"/>
        <v>6.1264822134387352E-2</v>
      </c>
      <c r="CC330" s="205">
        <f t="shared" si="438"/>
        <v>4.2556660688080873E-2</v>
      </c>
      <c r="CD330" s="206">
        <f t="shared" si="438"/>
        <v>5.7204208718058834E-2</v>
      </c>
      <c r="CE330" s="207">
        <f t="shared" si="438"/>
        <v>5.4281827532433061E-2</v>
      </c>
      <c r="CF330" s="204">
        <f t="shared" si="438"/>
        <v>4.7773694556020853E-2</v>
      </c>
      <c r="CG330" s="205">
        <f t="shared" si="438"/>
        <v>4.2833011583011581E-2</v>
      </c>
      <c r="CH330" s="206">
        <f t="shared" si="438"/>
        <v>5.2599715099715103E-2</v>
      </c>
      <c r="CI330" s="204">
        <f t="shared" si="438"/>
        <v>4.9730351928037007E-2</v>
      </c>
      <c r="CJ330" s="210">
        <f t="shared" si="438"/>
        <v>5.1191318707242271E-2</v>
      </c>
      <c r="CK330" s="211">
        <f t="shared" si="438"/>
        <v>5.0614690198030096E-2</v>
      </c>
    </row>
    <row r="331" spans="1:89" ht="13.5" thickTop="1" x14ac:dyDescent="0.2">
      <c r="A331" s="202" t="s">
        <v>36</v>
      </c>
      <c r="B331" s="235">
        <v>2143</v>
      </c>
      <c r="C331" s="223">
        <v>2110</v>
      </c>
      <c r="D331" s="224">
        <v>1105</v>
      </c>
      <c r="E331" s="225">
        <v>933</v>
      </c>
      <c r="F331" s="222">
        <v>610</v>
      </c>
      <c r="G331" s="226">
        <v>504</v>
      </c>
      <c r="H331" s="224">
        <v>1779</v>
      </c>
      <c r="I331" s="225">
        <v>2929</v>
      </c>
      <c r="J331" s="222">
        <v>443</v>
      </c>
      <c r="K331" s="223">
        <v>331</v>
      </c>
      <c r="L331" s="224">
        <v>879</v>
      </c>
      <c r="M331" s="222">
        <v>919</v>
      </c>
      <c r="N331" s="227">
        <v>1796</v>
      </c>
      <c r="O331" s="236">
        <v>1761</v>
      </c>
      <c r="P331" s="222">
        <v>904</v>
      </c>
      <c r="Q331" s="223">
        <v>1077</v>
      </c>
      <c r="R331" s="224">
        <v>1078</v>
      </c>
      <c r="S331" s="225">
        <v>1540</v>
      </c>
      <c r="T331" s="222">
        <v>682</v>
      </c>
      <c r="U331" s="226">
        <v>422</v>
      </c>
      <c r="V331" s="224">
        <v>1863</v>
      </c>
      <c r="W331" s="237">
        <v>1270</v>
      </c>
      <c r="X331" s="222">
        <v>1413</v>
      </c>
      <c r="Y331" s="226">
        <v>587</v>
      </c>
      <c r="Z331" s="224">
        <v>3098</v>
      </c>
      <c r="AA331" s="222">
        <v>3091</v>
      </c>
      <c r="AB331" s="220">
        <f t="shared" si="426"/>
        <v>17793</v>
      </c>
      <c r="AC331" s="221">
        <f t="shared" si="421"/>
        <v>17474</v>
      </c>
      <c r="BI331" s="202" t="s">
        <v>36</v>
      </c>
      <c r="BJ331" s="204">
        <f t="shared" ref="BJ331:CK331" si="439">B331/B343</f>
        <v>3.7173238044025045E-2</v>
      </c>
      <c r="BK331" s="205">
        <f t="shared" si="439"/>
        <v>6.3302532101284045E-2</v>
      </c>
      <c r="BL331" s="206">
        <f t="shared" si="439"/>
        <v>4.6736877722793217E-2</v>
      </c>
      <c r="BM331" s="207">
        <f t="shared" si="439"/>
        <v>4.7580192768626649E-2</v>
      </c>
      <c r="BN331" s="204">
        <f t="shared" si="439"/>
        <v>4.3913325174573463E-2</v>
      </c>
      <c r="BO331" s="205">
        <f t="shared" si="439"/>
        <v>6.1105722599418044E-2</v>
      </c>
      <c r="BP331" s="206">
        <f t="shared" si="439"/>
        <v>6.1794435374622252E-2</v>
      </c>
      <c r="BQ331" s="207">
        <f t="shared" si="439"/>
        <v>7.5676932616783793E-2</v>
      </c>
      <c r="BR331" s="204">
        <f t="shared" si="439"/>
        <v>6.3204451419603361E-2</v>
      </c>
      <c r="BS331" s="205">
        <f t="shared" si="439"/>
        <v>3.932050368258494E-2</v>
      </c>
      <c r="BT331" s="206">
        <f t="shared" si="439"/>
        <v>7.3648931713447843E-2</v>
      </c>
      <c r="BU331" s="204">
        <f t="shared" si="439"/>
        <v>4.1251458838315824E-2</v>
      </c>
      <c r="BV331" s="208">
        <f t="shared" si="439"/>
        <v>6.8424260896068276E-2</v>
      </c>
      <c r="BW331" s="209">
        <f t="shared" si="439"/>
        <v>4.8709650651398227E-2</v>
      </c>
      <c r="BX331" s="204">
        <f t="shared" si="439"/>
        <v>5.7031102138666329E-2</v>
      </c>
      <c r="BY331" s="205">
        <f t="shared" si="439"/>
        <v>5.1921130019765706E-2</v>
      </c>
      <c r="BZ331" s="206">
        <f t="shared" si="439"/>
        <v>5.1443569553805774E-2</v>
      </c>
      <c r="CA331" s="207">
        <f t="shared" si="439"/>
        <v>6.3905718316872764E-2</v>
      </c>
      <c r="CB331" s="204">
        <f t="shared" si="439"/>
        <v>7.4879227053140096E-2</v>
      </c>
      <c r="CC331" s="205">
        <f t="shared" si="439"/>
        <v>3.4404043698027069E-2</v>
      </c>
      <c r="CD331" s="206">
        <f t="shared" si="439"/>
        <v>8.000858922052824E-2</v>
      </c>
      <c r="CE331" s="207">
        <f t="shared" si="439"/>
        <v>4.2138093500116131E-2</v>
      </c>
      <c r="CF331" s="204">
        <f t="shared" si="439"/>
        <v>6.0379454747457484E-2</v>
      </c>
      <c r="CG331" s="205">
        <f t="shared" si="439"/>
        <v>3.541264478764479E-2</v>
      </c>
      <c r="CH331" s="206">
        <f t="shared" si="439"/>
        <v>5.5163817663817664E-2</v>
      </c>
      <c r="CI331" s="204">
        <f t="shared" si="439"/>
        <v>6.5887920192697125E-2</v>
      </c>
      <c r="CJ331" s="210">
        <f t="shared" si="439"/>
        <v>5.5966029723991506E-2</v>
      </c>
      <c r="CK331" s="211">
        <f t="shared" si="439"/>
        <v>5.5040207637088674E-2</v>
      </c>
    </row>
    <row r="332" spans="1:89" x14ac:dyDescent="0.2">
      <c r="A332" s="212" t="s">
        <v>37</v>
      </c>
      <c r="B332" s="238">
        <v>2002</v>
      </c>
      <c r="C332" s="214">
        <v>2663</v>
      </c>
      <c r="D332" s="215">
        <v>1304</v>
      </c>
      <c r="E332" s="216">
        <v>1475</v>
      </c>
      <c r="F332" s="213">
        <v>843</v>
      </c>
      <c r="G332" s="217">
        <v>465</v>
      </c>
      <c r="H332" s="215">
        <v>1861</v>
      </c>
      <c r="I332" s="216">
        <v>2642</v>
      </c>
      <c r="J332" s="213">
        <v>519</v>
      </c>
      <c r="K332" s="214">
        <v>299</v>
      </c>
      <c r="L332" s="215">
        <v>1018</v>
      </c>
      <c r="M332" s="213">
        <v>958</v>
      </c>
      <c r="N332" s="218">
        <v>1880</v>
      </c>
      <c r="O332" s="239">
        <v>1771</v>
      </c>
      <c r="P332" s="213">
        <v>1016</v>
      </c>
      <c r="Q332" s="214">
        <v>1020</v>
      </c>
      <c r="R332" s="215">
        <v>1359</v>
      </c>
      <c r="S332" s="216">
        <v>1535</v>
      </c>
      <c r="T332" s="213">
        <v>876</v>
      </c>
      <c r="U332" s="217">
        <v>330</v>
      </c>
      <c r="V332" s="215">
        <v>2166</v>
      </c>
      <c r="W332" s="240">
        <v>1249</v>
      </c>
      <c r="X332" s="213">
        <v>2092</v>
      </c>
      <c r="Y332" s="217">
        <v>626</v>
      </c>
      <c r="Z332" s="215">
        <v>3516</v>
      </c>
      <c r="AA332" s="213">
        <v>3202</v>
      </c>
      <c r="AB332" s="220">
        <f t="shared" si="426"/>
        <v>20452</v>
      </c>
      <c r="AC332" s="221">
        <f t="shared" si="421"/>
        <v>18235</v>
      </c>
      <c r="BI332" s="212" t="s">
        <v>37</v>
      </c>
      <c r="BJ332" s="204">
        <f t="shared" ref="BJ332:CK332" si="440">B332/B343</f>
        <v>3.4727402036462039E-2</v>
      </c>
      <c r="BK332" s="205">
        <f t="shared" si="440"/>
        <v>7.9893195727829117E-2</v>
      </c>
      <c r="BL332" s="206">
        <f t="shared" si="440"/>
        <v>5.5153745294590363E-2</v>
      </c>
      <c r="BM332" s="207">
        <f t="shared" si="440"/>
        <v>7.5220561986842779E-2</v>
      </c>
      <c r="BN332" s="204">
        <f t="shared" si="440"/>
        <v>6.0686775610107262E-2</v>
      </c>
      <c r="BO332" s="205">
        <f t="shared" si="440"/>
        <v>5.6377303588748789E-2</v>
      </c>
      <c r="BP332" s="206">
        <f t="shared" si="440"/>
        <v>6.4642745493070267E-2</v>
      </c>
      <c r="BQ332" s="207">
        <f t="shared" si="440"/>
        <v>6.8261678379495663E-2</v>
      </c>
      <c r="BR332" s="204">
        <f t="shared" si="440"/>
        <v>7.404765301754887E-2</v>
      </c>
      <c r="BS332" s="205">
        <f t="shared" si="440"/>
        <v>3.5519125683060107E-2</v>
      </c>
      <c r="BT332" s="206">
        <f t="shared" si="440"/>
        <v>8.5295349811478849E-2</v>
      </c>
      <c r="BU332" s="204">
        <f t="shared" si="440"/>
        <v>4.3002064817308554E-2</v>
      </c>
      <c r="BV332" s="208">
        <f t="shared" si="440"/>
        <v>7.1624504724169466E-2</v>
      </c>
      <c r="BW332" s="209">
        <f t="shared" si="440"/>
        <v>4.8986252869748018E-2</v>
      </c>
      <c r="BX332" s="204">
        <f t="shared" si="440"/>
        <v>6.4096902403633846E-2</v>
      </c>
      <c r="BY332" s="205">
        <f t="shared" si="440"/>
        <v>4.9173215060502339E-2</v>
      </c>
      <c r="BZ332" s="206">
        <f t="shared" si="440"/>
        <v>6.4853256979241228E-2</v>
      </c>
      <c r="CA332" s="207">
        <f t="shared" si="440"/>
        <v>6.369823221844137E-2</v>
      </c>
      <c r="CB332" s="204">
        <f t="shared" si="440"/>
        <v>9.6179183135704879E-2</v>
      </c>
      <c r="CC332" s="205">
        <f t="shared" si="440"/>
        <v>2.6903636067177564E-2</v>
      </c>
      <c r="CD332" s="206">
        <f t="shared" si="440"/>
        <v>9.302125832080739E-2</v>
      </c>
      <c r="CE332" s="207">
        <f t="shared" si="440"/>
        <v>4.1441321875311056E-2</v>
      </c>
      <c r="CF332" s="204">
        <f t="shared" si="440"/>
        <v>8.9394068883001457E-2</v>
      </c>
      <c r="CG332" s="205">
        <f t="shared" si="440"/>
        <v>3.7765444015444016E-2</v>
      </c>
      <c r="CH332" s="206">
        <f t="shared" si="440"/>
        <v>6.2606837606837606E-2</v>
      </c>
      <c r="CI332" s="204">
        <f t="shared" si="440"/>
        <v>6.8254002088973212E-2</v>
      </c>
      <c r="CJ332" s="210">
        <f t="shared" si="440"/>
        <v>6.4329637493119443E-2</v>
      </c>
      <c r="CK332" s="211">
        <f t="shared" si="440"/>
        <v>5.7437231673475558E-2</v>
      </c>
    </row>
    <row r="333" spans="1:89" x14ac:dyDescent="0.2">
      <c r="A333" s="202" t="s">
        <v>30</v>
      </c>
      <c r="B333" s="235">
        <v>2547</v>
      </c>
      <c r="C333" s="223">
        <v>4001</v>
      </c>
      <c r="D333" s="224">
        <v>1645</v>
      </c>
      <c r="E333" s="225">
        <v>1562</v>
      </c>
      <c r="F333" s="222">
        <v>890</v>
      </c>
      <c r="G333" s="226">
        <v>583</v>
      </c>
      <c r="H333" s="224">
        <v>2170</v>
      </c>
      <c r="I333" s="225">
        <v>3842</v>
      </c>
      <c r="J333" s="222">
        <v>732</v>
      </c>
      <c r="K333" s="223">
        <v>316</v>
      </c>
      <c r="L333" s="224">
        <v>1514</v>
      </c>
      <c r="M333" s="222">
        <v>917</v>
      </c>
      <c r="N333" s="227">
        <v>2214</v>
      </c>
      <c r="O333" s="236">
        <v>1955</v>
      </c>
      <c r="P333" s="222">
        <v>1332</v>
      </c>
      <c r="Q333" s="223">
        <v>1264</v>
      </c>
      <c r="R333" s="224">
        <v>1402</v>
      </c>
      <c r="S333" s="225">
        <v>1672</v>
      </c>
      <c r="T333" s="222">
        <v>1304</v>
      </c>
      <c r="U333" s="226">
        <v>440</v>
      </c>
      <c r="V333" s="224">
        <v>2654</v>
      </c>
      <c r="W333" s="237">
        <v>1367</v>
      </c>
      <c r="X333" s="222">
        <v>2623</v>
      </c>
      <c r="Y333" s="226">
        <v>673</v>
      </c>
      <c r="Z333" s="224">
        <v>3996</v>
      </c>
      <c r="AA333" s="222">
        <v>4257</v>
      </c>
      <c r="AB333" s="220">
        <f t="shared" si="426"/>
        <v>25023</v>
      </c>
      <c r="AC333" s="221">
        <f t="shared" si="421"/>
        <v>22849</v>
      </c>
      <c r="BI333" s="202" t="s">
        <v>30</v>
      </c>
      <c r="BJ333" s="204">
        <f t="shared" ref="BJ333:CK333" si="441">B333/B343</f>
        <v>4.41811653281063E-2</v>
      </c>
      <c r="BK333" s="205">
        <f t="shared" si="441"/>
        <v>0.12003480139205568</v>
      </c>
      <c r="BL333" s="206">
        <f t="shared" si="441"/>
        <v>6.9576618872393525E-2</v>
      </c>
      <c r="BM333" s="207">
        <f t="shared" si="441"/>
        <v>7.9657300219287061E-2</v>
      </c>
      <c r="BN333" s="204">
        <f t="shared" si="441"/>
        <v>6.407026132027932E-2</v>
      </c>
      <c r="BO333" s="205">
        <f t="shared" si="441"/>
        <v>7.0683802133850629E-2</v>
      </c>
      <c r="BP333" s="206">
        <f t="shared" si="441"/>
        <v>7.5376011671124385E-2</v>
      </c>
      <c r="BQ333" s="207">
        <f t="shared" si="441"/>
        <v>9.9266225713104589E-2</v>
      </c>
      <c r="BR333" s="204">
        <f t="shared" si="441"/>
        <v>0.10443715223284349</v>
      </c>
      <c r="BS333" s="205">
        <f t="shared" si="441"/>
        <v>3.7538607745307671E-2</v>
      </c>
      <c r="BT333" s="206">
        <f t="shared" si="441"/>
        <v>0.12685379136992039</v>
      </c>
      <c r="BU333" s="204">
        <f t="shared" si="441"/>
        <v>4.1161684172726455E-2</v>
      </c>
      <c r="BV333" s="208">
        <f t="shared" si="441"/>
        <v>8.4349283754952764E-2</v>
      </c>
      <c r="BW333" s="209">
        <f t="shared" si="441"/>
        <v>5.4075733687384171E-2</v>
      </c>
      <c r="BX333" s="204">
        <f t="shared" si="441"/>
        <v>8.403255315122074E-2</v>
      </c>
      <c r="BY333" s="205">
        <f t="shared" si="441"/>
        <v>6.0936219447524469E-2</v>
      </c>
      <c r="BZ333" s="206">
        <f t="shared" si="441"/>
        <v>6.6905273204485805E-2</v>
      </c>
      <c r="CA333" s="207">
        <f t="shared" si="441"/>
        <v>6.9383351315461861E-2</v>
      </c>
      <c r="CB333" s="204">
        <f t="shared" si="441"/>
        <v>0.14317083882301274</v>
      </c>
      <c r="CC333" s="205">
        <f t="shared" si="441"/>
        <v>3.5871514756236754E-2</v>
      </c>
      <c r="CD333" s="206">
        <f t="shared" si="441"/>
        <v>0.11397895640970582</v>
      </c>
      <c r="CE333" s="207">
        <f t="shared" si="441"/>
        <v>4.5356514814691926E-2</v>
      </c>
      <c r="CF333" s="204">
        <f t="shared" si="441"/>
        <v>0.11208443722758739</v>
      </c>
      <c r="CG333" s="205">
        <f t="shared" si="441"/>
        <v>4.0600868725868725E-2</v>
      </c>
      <c r="CH333" s="206">
        <f t="shared" si="441"/>
        <v>7.1153846153846151E-2</v>
      </c>
      <c r="CI333" s="204">
        <f t="shared" si="441"/>
        <v>9.0742438130155825E-2</v>
      </c>
      <c r="CJ333" s="210">
        <f t="shared" si="441"/>
        <v>7.870724227412125E-2</v>
      </c>
      <c r="CK333" s="211">
        <f t="shared" si="441"/>
        <v>7.1970567946654407E-2</v>
      </c>
    </row>
    <row r="334" spans="1:89" x14ac:dyDescent="0.2">
      <c r="A334" s="212" t="s">
        <v>32</v>
      </c>
      <c r="B334" s="238">
        <v>2541</v>
      </c>
      <c r="C334" s="214">
        <v>4328</v>
      </c>
      <c r="D334" s="215">
        <v>1673</v>
      </c>
      <c r="E334" s="216">
        <v>2041</v>
      </c>
      <c r="F334" s="213">
        <v>854</v>
      </c>
      <c r="G334" s="217">
        <v>604</v>
      </c>
      <c r="H334" s="215">
        <v>2132</v>
      </c>
      <c r="I334" s="216">
        <v>4294</v>
      </c>
      <c r="J334" s="213">
        <v>699</v>
      </c>
      <c r="K334" s="214">
        <v>345</v>
      </c>
      <c r="L334" s="215">
        <v>1624</v>
      </c>
      <c r="M334" s="213">
        <v>1030</v>
      </c>
      <c r="N334" s="218">
        <v>2458</v>
      </c>
      <c r="O334" s="239">
        <v>2166</v>
      </c>
      <c r="P334" s="213">
        <v>1242</v>
      </c>
      <c r="Q334" s="214">
        <v>1511</v>
      </c>
      <c r="R334" s="215">
        <v>1423</v>
      </c>
      <c r="S334" s="216">
        <v>1994</v>
      </c>
      <c r="T334" s="213">
        <v>1065</v>
      </c>
      <c r="U334" s="217">
        <v>376</v>
      </c>
      <c r="V334" s="215">
        <v>2771</v>
      </c>
      <c r="W334" s="240">
        <v>1461</v>
      </c>
      <c r="X334" s="213">
        <v>2566</v>
      </c>
      <c r="Y334" s="217">
        <v>799</v>
      </c>
      <c r="Z334" s="215">
        <v>3810</v>
      </c>
      <c r="AA334" s="213">
        <v>4502</v>
      </c>
      <c r="AB334" s="220">
        <f t="shared" si="426"/>
        <v>24858</v>
      </c>
      <c r="AC334" s="221">
        <f t="shared" si="421"/>
        <v>25451</v>
      </c>
      <c r="BI334" s="212" t="s">
        <v>32</v>
      </c>
      <c r="BJ334" s="204">
        <f t="shared" ref="BJ334:CK334" si="442">B334/B343</f>
        <v>4.4077087200124897E-2</v>
      </c>
      <c r="BK334" s="205">
        <f t="shared" si="442"/>
        <v>0.12984519380775231</v>
      </c>
      <c r="BL334" s="206">
        <f t="shared" si="442"/>
        <v>7.0760901746817234E-2</v>
      </c>
      <c r="BM334" s="207">
        <f t="shared" si="442"/>
        <v>0.10408485899331939</v>
      </c>
      <c r="BN334" s="204">
        <f t="shared" si="442"/>
        <v>6.1478655244402852E-2</v>
      </c>
      <c r="BO334" s="205">
        <f t="shared" si="442"/>
        <v>7.3229873908826376E-2</v>
      </c>
      <c r="BP334" s="206">
        <f t="shared" si="442"/>
        <v>7.4056063079648474E-2</v>
      </c>
      <c r="BQ334" s="207">
        <f t="shared" si="442"/>
        <v>0.11094460520876395</v>
      </c>
      <c r="BR334" s="204">
        <f t="shared" si="442"/>
        <v>9.9728919960051357E-2</v>
      </c>
      <c r="BS334" s="205">
        <f t="shared" si="442"/>
        <v>4.0983606557377046E-2</v>
      </c>
      <c r="BT334" s="206">
        <f t="shared" si="442"/>
        <v>0.13607038123167156</v>
      </c>
      <c r="BU334" s="204">
        <f t="shared" si="442"/>
        <v>4.6233952778525898E-2</v>
      </c>
      <c r="BV334" s="208">
        <f t="shared" si="442"/>
        <v>9.3645230112770497E-2</v>
      </c>
      <c r="BW334" s="209">
        <f t="shared" si="442"/>
        <v>5.9912040494564764E-2</v>
      </c>
      <c r="BX334" s="204">
        <f t="shared" si="442"/>
        <v>7.8354677938300421E-2</v>
      </c>
      <c r="BY334" s="205">
        <f t="shared" si="442"/>
        <v>7.2843850937665724E-2</v>
      </c>
      <c r="BZ334" s="206">
        <f t="shared" si="442"/>
        <v>6.7907420663326182E-2</v>
      </c>
      <c r="CA334" s="207">
        <f t="shared" si="442"/>
        <v>8.2745456054444347E-2</v>
      </c>
      <c r="CB334" s="204">
        <f t="shared" si="442"/>
        <v>0.11693017127799736</v>
      </c>
      <c r="CC334" s="205">
        <f t="shared" si="442"/>
        <v>3.0653839882602316E-2</v>
      </c>
      <c r="CD334" s="206">
        <f t="shared" si="442"/>
        <v>0.1190036504187245</v>
      </c>
      <c r="CE334" s="207">
        <f t="shared" si="442"/>
        <v>4.8475397325724146E-2</v>
      </c>
      <c r="CF334" s="204">
        <f t="shared" si="442"/>
        <v>0.10964874797025895</v>
      </c>
      <c r="CG334" s="205">
        <f t="shared" si="442"/>
        <v>4.8202220077220075E-2</v>
      </c>
      <c r="CH334" s="206">
        <f t="shared" si="442"/>
        <v>6.7841880341880337E-2</v>
      </c>
      <c r="CI334" s="204">
        <f t="shared" si="442"/>
        <v>9.5964871144458896E-2</v>
      </c>
      <c r="CJ334" s="210">
        <f t="shared" si="442"/>
        <v>7.8188251946213733E-2</v>
      </c>
      <c r="CK334" s="211">
        <f t="shared" si="442"/>
        <v>8.0166437253722314E-2</v>
      </c>
    </row>
    <row r="335" spans="1:89" x14ac:dyDescent="0.2">
      <c r="A335" s="202" t="s">
        <v>34</v>
      </c>
      <c r="B335" s="235">
        <v>2620</v>
      </c>
      <c r="C335" s="223">
        <v>3630</v>
      </c>
      <c r="D335" s="224">
        <v>1221</v>
      </c>
      <c r="E335" s="225">
        <v>1611</v>
      </c>
      <c r="F335" s="222">
        <v>715</v>
      </c>
      <c r="G335" s="226">
        <v>557</v>
      </c>
      <c r="H335" s="224">
        <v>1931</v>
      </c>
      <c r="I335" s="225">
        <v>3304</v>
      </c>
      <c r="J335" s="222">
        <v>439</v>
      </c>
      <c r="K335" s="223">
        <v>278</v>
      </c>
      <c r="L335" s="224">
        <v>1099</v>
      </c>
      <c r="M335" s="222">
        <v>789</v>
      </c>
      <c r="N335" s="227">
        <v>1941</v>
      </c>
      <c r="O335" s="236">
        <v>2032</v>
      </c>
      <c r="P335" s="222">
        <v>1113</v>
      </c>
      <c r="Q335" s="223">
        <v>1656</v>
      </c>
      <c r="R335" s="224">
        <v>1235</v>
      </c>
      <c r="S335" s="225">
        <v>1759</v>
      </c>
      <c r="T335" s="222">
        <v>891</v>
      </c>
      <c r="U335" s="226">
        <v>457</v>
      </c>
      <c r="V335" s="224">
        <v>2388</v>
      </c>
      <c r="W335" s="237">
        <v>1434</v>
      </c>
      <c r="X335" s="222">
        <v>2038</v>
      </c>
      <c r="Y335" s="226">
        <v>936</v>
      </c>
      <c r="Z335" s="224">
        <v>3043</v>
      </c>
      <c r="AA335" s="222">
        <v>4155</v>
      </c>
      <c r="AB335" s="220">
        <f t="shared" si="426"/>
        <v>20674</v>
      </c>
      <c r="AC335" s="221">
        <f t="shared" si="421"/>
        <v>22598</v>
      </c>
      <c r="BI335" s="202" t="s">
        <v>34</v>
      </c>
      <c r="BJ335" s="204">
        <f t="shared" ref="BJ335:CK335" si="443">B335/B343</f>
        <v>4.5447449218546723E-2</v>
      </c>
      <c r="BK335" s="205">
        <f t="shared" si="443"/>
        <v>0.10890435617424697</v>
      </c>
      <c r="BL335" s="206">
        <f t="shared" si="443"/>
        <v>5.1643192488262914E-2</v>
      </c>
      <c r="BM335" s="207">
        <f t="shared" si="443"/>
        <v>8.215615278698557E-2</v>
      </c>
      <c r="BN335" s="204">
        <f t="shared" si="443"/>
        <v>5.1472176229213157E-2</v>
      </c>
      <c r="BO335" s="205">
        <f t="shared" si="443"/>
        <v>6.7531522793404464E-2</v>
      </c>
      <c r="BP335" s="206">
        <f t="shared" si="443"/>
        <v>6.707422974052589E-2</v>
      </c>
      <c r="BQ335" s="207">
        <f t="shared" si="443"/>
        <v>8.5365853658536592E-2</v>
      </c>
      <c r="BR335" s="204">
        <f t="shared" si="443"/>
        <v>6.2633756598658871E-2</v>
      </c>
      <c r="BS335" s="205">
        <f t="shared" si="443"/>
        <v>3.3024471370871944E-2</v>
      </c>
      <c r="BT335" s="206">
        <f t="shared" si="443"/>
        <v>9.2082111436950151E-2</v>
      </c>
      <c r="BU335" s="204">
        <f t="shared" si="443"/>
        <v>3.5416105575006733E-2</v>
      </c>
      <c r="BV335" s="208">
        <f t="shared" si="443"/>
        <v>7.3948491313623896E-2</v>
      </c>
      <c r="BW335" s="209">
        <f t="shared" si="443"/>
        <v>5.6205570768677562E-2</v>
      </c>
      <c r="BX335" s="204">
        <f t="shared" si="443"/>
        <v>7.0216390133114634E-2</v>
      </c>
      <c r="BY335" s="205">
        <f t="shared" si="443"/>
        <v>7.9834160921756742E-2</v>
      </c>
      <c r="BZ335" s="206">
        <f t="shared" si="443"/>
        <v>5.893581484132665E-2</v>
      </c>
      <c r="CA335" s="207">
        <f t="shared" si="443"/>
        <v>7.2993609428168307E-2</v>
      </c>
      <c r="CB335" s="204">
        <f t="shared" si="443"/>
        <v>9.7826086956521743E-2</v>
      </c>
      <c r="CC335" s="205">
        <f t="shared" si="443"/>
        <v>3.7257459644545902E-2</v>
      </c>
      <c r="CD335" s="206">
        <f t="shared" si="443"/>
        <v>0.10255529310715053</v>
      </c>
      <c r="CE335" s="207">
        <f t="shared" si="443"/>
        <v>4.7579548093831914E-2</v>
      </c>
      <c r="CF335" s="204">
        <f t="shared" si="443"/>
        <v>8.7086573797111363E-2</v>
      </c>
      <c r="CG335" s="205">
        <f t="shared" si="443"/>
        <v>5.6467181467181465E-2</v>
      </c>
      <c r="CH335" s="206">
        <f t="shared" si="443"/>
        <v>5.4184472934472934E-2</v>
      </c>
      <c r="CI335" s="204">
        <f t="shared" si="443"/>
        <v>8.8568200711956174E-2</v>
      </c>
      <c r="CJ335" s="210">
        <f t="shared" si="443"/>
        <v>6.5027915388849569E-2</v>
      </c>
      <c r="CK335" s="211">
        <f t="shared" si="443"/>
        <v>7.1179959493128636E-2</v>
      </c>
    </row>
    <row r="336" spans="1:89" x14ac:dyDescent="0.2">
      <c r="A336" s="212" t="s">
        <v>38</v>
      </c>
      <c r="B336" s="238">
        <v>2452</v>
      </c>
      <c r="C336" s="214">
        <v>3368</v>
      </c>
      <c r="D336" s="215">
        <v>989</v>
      </c>
      <c r="E336" s="216">
        <v>1525</v>
      </c>
      <c r="F336" s="213">
        <v>496</v>
      </c>
      <c r="G336" s="217">
        <v>481</v>
      </c>
      <c r="H336" s="215">
        <v>1507</v>
      </c>
      <c r="I336" s="216">
        <v>2857</v>
      </c>
      <c r="J336" s="213">
        <v>282</v>
      </c>
      <c r="K336" s="214">
        <v>194</v>
      </c>
      <c r="L336" s="215">
        <v>752</v>
      </c>
      <c r="M336" s="213">
        <v>750</v>
      </c>
      <c r="N336" s="218">
        <v>1429</v>
      </c>
      <c r="O336" s="239">
        <v>1800</v>
      </c>
      <c r="P336" s="213">
        <v>885</v>
      </c>
      <c r="Q336" s="214">
        <v>1421</v>
      </c>
      <c r="R336" s="215">
        <v>866</v>
      </c>
      <c r="S336" s="216">
        <v>1438</v>
      </c>
      <c r="T336" s="213">
        <v>635</v>
      </c>
      <c r="U336" s="217">
        <v>410</v>
      </c>
      <c r="V336" s="215">
        <v>2313</v>
      </c>
      <c r="W336" s="240">
        <v>1262</v>
      </c>
      <c r="X336" s="213">
        <v>1509</v>
      </c>
      <c r="Y336" s="217">
        <v>805</v>
      </c>
      <c r="Z336" s="215">
        <v>2618</v>
      </c>
      <c r="AA336" s="213">
        <v>3246</v>
      </c>
      <c r="AB336" s="220">
        <f t="shared" si="426"/>
        <v>16733</v>
      </c>
      <c r="AC336" s="221">
        <f t="shared" si="421"/>
        <v>19557</v>
      </c>
      <c r="BI336" s="212" t="s">
        <v>38</v>
      </c>
      <c r="BJ336" s="204">
        <f t="shared" ref="BJ336:CK336" si="444">B336/B343</f>
        <v>4.253326163506739E-2</v>
      </c>
      <c r="BK336" s="205">
        <f t="shared" si="444"/>
        <v>0.10104404176167046</v>
      </c>
      <c r="BL336" s="206">
        <f t="shared" si="444"/>
        <v>4.1830562957323521E-2</v>
      </c>
      <c r="BM336" s="207">
        <f t="shared" si="444"/>
        <v>7.7770411545718801E-2</v>
      </c>
      <c r="BN336" s="204">
        <f t="shared" si="444"/>
        <v>3.5706572600964652E-2</v>
      </c>
      <c r="BO336" s="205">
        <f t="shared" si="444"/>
        <v>5.8317167798254126E-2</v>
      </c>
      <c r="BP336" s="206">
        <f t="shared" si="444"/>
        <v>5.234638229879468E-2</v>
      </c>
      <c r="BQ336" s="207">
        <f t="shared" si="444"/>
        <v>7.3816659776767254E-2</v>
      </c>
      <c r="BR336" s="204">
        <f t="shared" si="444"/>
        <v>4.0233984876587248E-2</v>
      </c>
      <c r="BS336" s="205">
        <f t="shared" si="444"/>
        <v>2.3045854122119267E-2</v>
      </c>
      <c r="BT336" s="206">
        <f t="shared" si="444"/>
        <v>6.300795978215333E-2</v>
      </c>
      <c r="BU336" s="204">
        <f t="shared" si="444"/>
        <v>3.3665499596014004E-2</v>
      </c>
      <c r="BV336" s="208">
        <f t="shared" si="444"/>
        <v>5.4442243218530938E-2</v>
      </c>
      <c r="BW336" s="209">
        <f t="shared" si="444"/>
        <v>4.9788399302962409E-2</v>
      </c>
      <c r="BX336" s="204">
        <f t="shared" si="444"/>
        <v>5.5832439593716483E-2</v>
      </c>
      <c r="BY336" s="205">
        <f t="shared" si="444"/>
        <v>6.8505037844091982E-2</v>
      </c>
      <c r="BZ336" s="206">
        <f t="shared" si="444"/>
        <v>4.1326652350274398E-2</v>
      </c>
      <c r="CA336" s="207">
        <f t="shared" si="444"/>
        <v>5.9673001908872106E-2</v>
      </c>
      <c r="CB336" s="204">
        <f t="shared" si="444"/>
        <v>6.9718928414580592E-2</v>
      </c>
      <c r="CC336" s="205">
        <f t="shared" si="444"/>
        <v>3.342572965922061E-2</v>
      </c>
      <c r="CD336" s="206">
        <f t="shared" si="444"/>
        <v>9.9334335409061628E-2</v>
      </c>
      <c r="CE336" s="207">
        <f t="shared" si="444"/>
        <v>4.1872656690666581E-2</v>
      </c>
      <c r="CF336" s="204">
        <f t="shared" si="444"/>
        <v>6.4481668233484321E-2</v>
      </c>
      <c r="CG336" s="205">
        <f t="shared" si="444"/>
        <v>4.8564189189189186E-2</v>
      </c>
      <c r="CH336" s="206">
        <f t="shared" si="444"/>
        <v>4.661680911680912E-2</v>
      </c>
      <c r="CI336" s="204">
        <f t="shared" si="444"/>
        <v>6.9191908426235793E-2</v>
      </c>
      <c r="CJ336" s="210">
        <f t="shared" si="444"/>
        <v>5.2631910041676493E-2</v>
      </c>
      <c r="CK336" s="211">
        <f t="shared" si="444"/>
        <v>6.1601312851009678E-2</v>
      </c>
    </row>
    <row r="337" spans="1:89" x14ac:dyDescent="0.2">
      <c r="A337" s="202" t="s">
        <v>39</v>
      </c>
      <c r="B337" s="235">
        <v>541</v>
      </c>
      <c r="C337" s="223">
        <v>2003</v>
      </c>
      <c r="D337" s="224">
        <v>297</v>
      </c>
      <c r="E337" s="225">
        <v>987</v>
      </c>
      <c r="F337" s="222">
        <v>146</v>
      </c>
      <c r="G337" s="226">
        <v>343</v>
      </c>
      <c r="H337" s="224">
        <v>536</v>
      </c>
      <c r="I337" s="225">
        <v>2195</v>
      </c>
      <c r="J337" s="222">
        <v>156</v>
      </c>
      <c r="K337" s="223">
        <v>152</v>
      </c>
      <c r="L337" s="224">
        <v>408</v>
      </c>
      <c r="M337" s="222">
        <v>527</v>
      </c>
      <c r="N337" s="227">
        <v>961</v>
      </c>
      <c r="O337" s="236">
        <v>1470</v>
      </c>
      <c r="P337" s="222">
        <v>568</v>
      </c>
      <c r="Q337" s="223">
        <v>1071</v>
      </c>
      <c r="R337" s="224">
        <v>709</v>
      </c>
      <c r="S337" s="225">
        <v>962</v>
      </c>
      <c r="T337" s="222">
        <v>426</v>
      </c>
      <c r="U337" s="226">
        <v>277</v>
      </c>
      <c r="V337" s="224">
        <v>1965</v>
      </c>
      <c r="W337" s="237">
        <v>1075</v>
      </c>
      <c r="X337" s="222">
        <v>1005</v>
      </c>
      <c r="Y337" s="226">
        <v>673</v>
      </c>
      <c r="Z337" s="224">
        <v>1843</v>
      </c>
      <c r="AA337" s="222">
        <v>2282</v>
      </c>
      <c r="AB337" s="220">
        <f t="shared" si="426"/>
        <v>9561</v>
      </c>
      <c r="AC337" s="221">
        <f t="shared" si="421"/>
        <v>14017</v>
      </c>
      <c r="BI337" s="202" t="s">
        <v>39</v>
      </c>
      <c r="BJ337" s="204">
        <f t="shared" ref="BJ337:CK337" si="445">B337/B343</f>
        <v>9.3843778729899904E-3</v>
      </c>
      <c r="BK337" s="205">
        <f t="shared" si="445"/>
        <v>6.0092403696147843E-2</v>
      </c>
      <c r="BL337" s="206">
        <f t="shared" si="445"/>
        <v>1.2561857632280167E-2</v>
      </c>
      <c r="BM337" s="207">
        <f t="shared" si="445"/>
        <v>5.0334030292212763E-2</v>
      </c>
      <c r="BN337" s="204">
        <f t="shared" si="445"/>
        <v>1.0510402418832337E-2</v>
      </c>
      <c r="BO337" s="205">
        <f t="shared" si="445"/>
        <v>4.1585838991270614E-2</v>
      </c>
      <c r="BP337" s="206">
        <f t="shared" si="445"/>
        <v>1.8618222237660218E-2</v>
      </c>
      <c r="BQ337" s="207">
        <f t="shared" si="445"/>
        <v>5.6712484497726333E-2</v>
      </c>
      <c r="BR337" s="204">
        <f t="shared" si="445"/>
        <v>2.2257098016835498E-2</v>
      </c>
      <c r="BS337" s="205">
        <f t="shared" si="445"/>
        <v>1.805654549774293E-2</v>
      </c>
      <c r="BT337" s="206">
        <f t="shared" si="445"/>
        <v>3.4185169669040637E-2</v>
      </c>
      <c r="BU337" s="204">
        <f t="shared" si="445"/>
        <v>2.3655624382799174E-2</v>
      </c>
      <c r="BV337" s="208">
        <f t="shared" si="445"/>
        <v>3.6612313319110031E-2</v>
      </c>
      <c r="BW337" s="209">
        <f t="shared" si="445"/>
        <v>4.0660526097419304E-2</v>
      </c>
      <c r="BX337" s="204">
        <f t="shared" si="445"/>
        <v>3.5833701343763798E-2</v>
      </c>
      <c r="BY337" s="205">
        <f t="shared" si="445"/>
        <v>5.1631875813527454E-2</v>
      </c>
      <c r="BZ337" s="206">
        <f t="shared" si="445"/>
        <v>3.3834407062753522E-2</v>
      </c>
      <c r="CA337" s="207">
        <f t="shared" si="445"/>
        <v>3.9920325338202341E-2</v>
      </c>
      <c r="CB337" s="204">
        <f t="shared" si="445"/>
        <v>4.6772068511198944E-2</v>
      </c>
      <c r="CC337" s="205">
        <f t="shared" si="445"/>
        <v>2.2582749062449045E-2</v>
      </c>
      <c r="CD337" s="206">
        <f t="shared" si="445"/>
        <v>8.4389091689929141E-2</v>
      </c>
      <c r="CE337" s="207">
        <f t="shared" si="445"/>
        <v>3.5668071269783337E-2</v>
      </c>
      <c r="CF337" s="204">
        <f t="shared" si="445"/>
        <v>4.2945047431843429E-2</v>
      </c>
      <c r="CG337" s="205">
        <f t="shared" si="445"/>
        <v>4.0600868725868725E-2</v>
      </c>
      <c r="CH337" s="206">
        <f t="shared" si="445"/>
        <v>3.2816951566951566E-2</v>
      </c>
      <c r="CI337" s="204">
        <f t="shared" si="445"/>
        <v>4.8643233218937182E-2</v>
      </c>
      <c r="CJ337" s="210">
        <f t="shared" si="445"/>
        <v>3.0073130455296061E-2</v>
      </c>
      <c r="CK337" s="211">
        <f t="shared" si="445"/>
        <v>4.4151229852871232E-2</v>
      </c>
    </row>
    <row r="338" spans="1:89" x14ac:dyDescent="0.2">
      <c r="A338" s="212" t="s">
        <v>40</v>
      </c>
      <c r="B338" s="238">
        <v>0</v>
      </c>
      <c r="C338" s="214">
        <v>1301</v>
      </c>
      <c r="D338" s="215">
        <v>6</v>
      </c>
      <c r="E338" s="216">
        <v>626</v>
      </c>
      <c r="F338" s="213">
        <v>5</v>
      </c>
      <c r="G338" s="217">
        <v>168</v>
      </c>
      <c r="H338" s="215">
        <v>18</v>
      </c>
      <c r="I338" s="216">
        <v>805</v>
      </c>
      <c r="J338" s="213">
        <v>20</v>
      </c>
      <c r="K338" s="214">
        <v>58</v>
      </c>
      <c r="L338" s="215">
        <v>56</v>
      </c>
      <c r="M338" s="213">
        <v>136</v>
      </c>
      <c r="N338" s="218">
        <v>102</v>
      </c>
      <c r="O338" s="239">
        <v>234</v>
      </c>
      <c r="P338" s="213">
        <v>130</v>
      </c>
      <c r="Q338" s="214">
        <v>147</v>
      </c>
      <c r="R338" s="215">
        <v>65</v>
      </c>
      <c r="S338" s="216">
        <v>79</v>
      </c>
      <c r="T338" s="213">
        <v>63</v>
      </c>
      <c r="U338" s="217">
        <v>10</v>
      </c>
      <c r="V338" s="215">
        <v>132</v>
      </c>
      <c r="W338" s="240">
        <v>57</v>
      </c>
      <c r="X338" s="213">
        <v>130</v>
      </c>
      <c r="Y338" s="217">
        <v>64</v>
      </c>
      <c r="Z338" s="215">
        <v>68</v>
      </c>
      <c r="AA338" s="213">
        <v>200</v>
      </c>
      <c r="AB338" s="220">
        <f t="shared" si="426"/>
        <v>795</v>
      </c>
      <c r="AC338" s="221">
        <f t="shared" si="421"/>
        <v>3885</v>
      </c>
      <c r="BI338" s="212" t="s">
        <v>40</v>
      </c>
      <c r="BJ338" s="204">
        <f t="shared" ref="BJ338:CK338" si="446">B338/B343</f>
        <v>0</v>
      </c>
      <c r="BK338" s="205">
        <f t="shared" si="446"/>
        <v>3.9031561262450498E-2</v>
      </c>
      <c r="BL338" s="206">
        <f t="shared" si="446"/>
        <v>2.5377490166222558E-4</v>
      </c>
      <c r="BM338" s="207">
        <f t="shared" si="446"/>
        <v>3.1924116477127847E-2</v>
      </c>
      <c r="BN338" s="204">
        <f t="shared" si="446"/>
        <v>3.5994528831617592E-4</v>
      </c>
      <c r="BO338" s="205">
        <f t="shared" si="446"/>
        <v>2.0368574199806012E-2</v>
      </c>
      <c r="BP338" s="206">
        <f t="shared" si="446"/>
        <v>6.2523880648858942E-4</v>
      </c>
      <c r="BQ338" s="207">
        <f t="shared" si="446"/>
        <v>2.0798883836295991E-2</v>
      </c>
      <c r="BR338" s="204">
        <f t="shared" si="446"/>
        <v>2.8534741047224997E-3</v>
      </c>
      <c r="BS338" s="205">
        <f t="shared" si="446"/>
        <v>6.8899976241387504E-3</v>
      </c>
      <c r="BT338" s="206">
        <f t="shared" si="446"/>
        <v>4.6920821114369501E-3</v>
      </c>
      <c r="BU338" s="204">
        <f t="shared" si="446"/>
        <v>6.1046772600772065E-3</v>
      </c>
      <c r="BV338" s="208">
        <f t="shared" si="446"/>
        <v>3.8860103626943004E-3</v>
      </c>
      <c r="BW338" s="209">
        <f t="shared" si="446"/>
        <v>6.4724919093851136E-3</v>
      </c>
      <c r="BX338" s="204">
        <f t="shared" si="446"/>
        <v>8.2013753075515748E-3</v>
      </c>
      <c r="BY338" s="205">
        <f t="shared" si="446"/>
        <v>7.0867280528371015E-3</v>
      </c>
      <c r="BZ338" s="206">
        <f t="shared" si="446"/>
        <v>3.101884991648771E-3</v>
      </c>
      <c r="CA338" s="207">
        <f t="shared" si="446"/>
        <v>3.2782803552162004E-3</v>
      </c>
      <c r="CB338" s="204">
        <f t="shared" si="446"/>
        <v>6.91699604743083E-3</v>
      </c>
      <c r="CC338" s="205">
        <f t="shared" si="446"/>
        <v>8.1526169900538077E-4</v>
      </c>
      <c r="CD338" s="206">
        <f t="shared" si="446"/>
        <v>5.6688855486364612E-3</v>
      </c>
      <c r="CE338" s="207">
        <f t="shared" si="446"/>
        <v>1.8912372673280467E-3</v>
      </c>
      <c r="CF338" s="204">
        <f t="shared" si="446"/>
        <v>5.5550807623280058E-3</v>
      </c>
      <c r="CG338" s="205">
        <f t="shared" si="446"/>
        <v>3.8610038610038611E-3</v>
      </c>
      <c r="CH338" s="206">
        <f t="shared" si="446"/>
        <v>1.2108262108262108E-3</v>
      </c>
      <c r="CI338" s="204">
        <f t="shared" si="446"/>
        <v>4.263210623920875E-3</v>
      </c>
      <c r="CJ338" s="210">
        <f t="shared" si="446"/>
        <v>2.5005897617362584E-3</v>
      </c>
      <c r="CK338" s="211">
        <f t="shared" si="446"/>
        <v>1.2237106940030301E-2</v>
      </c>
    </row>
    <row r="339" spans="1:89" x14ac:dyDescent="0.2">
      <c r="A339" s="202" t="s">
        <v>41</v>
      </c>
      <c r="B339" s="235">
        <v>0</v>
      </c>
      <c r="C339" s="223">
        <v>0</v>
      </c>
      <c r="D339" s="224">
        <v>0</v>
      </c>
      <c r="E339" s="225">
        <v>0</v>
      </c>
      <c r="F339" s="222">
        <v>0</v>
      </c>
      <c r="G339" s="226">
        <v>0</v>
      </c>
      <c r="H339" s="224">
        <v>0</v>
      </c>
      <c r="I339" s="225">
        <v>0</v>
      </c>
      <c r="J339" s="222">
        <v>0</v>
      </c>
      <c r="K339" s="226">
        <v>0</v>
      </c>
      <c r="L339" s="224">
        <v>0</v>
      </c>
      <c r="M339" s="222">
        <v>0</v>
      </c>
      <c r="N339" s="227">
        <v>0</v>
      </c>
      <c r="O339" s="236">
        <v>0</v>
      </c>
      <c r="P339" s="222">
        <v>0</v>
      </c>
      <c r="Q339" s="226">
        <v>0</v>
      </c>
      <c r="R339" s="224">
        <v>0</v>
      </c>
      <c r="S339" s="225">
        <v>0</v>
      </c>
      <c r="T339" s="222">
        <v>0</v>
      </c>
      <c r="U339" s="226">
        <v>0</v>
      </c>
      <c r="V339" s="224">
        <v>0</v>
      </c>
      <c r="W339" s="225">
        <v>0</v>
      </c>
      <c r="X339" s="222">
        <v>0</v>
      </c>
      <c r="Y339" s="226">
        <v>0</v>
      </c>
      <c r="Z339" s="224">
        <v>0</v>
      </c>
      <c r="AA339" s="222">
        <v>0</v>
      </c>
      <c r="AB339" s="220">
        <f t="shared" si="426"/>
        <v>0</v>
      </c>
      <c r="AC339" s="221">
        <f t="shared" si="421"/>
        <v>0</v>
      </c>
      <c r="BI339" s="202" t="s">
        <v>41</v>
      </c>
      <c r="BJ339" s="204">
        <f t="shared" ref="BJ339:CK339" si="447">B339/B343</f>
        <v>0</v>
      </c>
      <c r="BK339" s="205">
        <f t="shared" si="447"/>
        <v>0</v>
      </c>
      <c r="BL339" s="206">
        <f t="shared" si="447"/>
        <v>0</v>
      </c>
      <c r="BM339" s="207">
        <f t="shared" si="447"/>
        <v>0</v>
      </c>
      <c r="BN339" s="204">
        <f t="shared" si="447"/>
        <v>0</v>
      </c>
      <c r="BO339" s="205">
        <f t="shared" si="447"/>
        <v>0</v>
      </c>
      <c r="BP339" s="206">
        <f t="shared" si="447"/>
        <v>0</v>
      </c>
      <c r="BQ339" s="207">
        <f t="shared" si="447"/>
        <v>0</v>
      </c>
      <c r="BR339" s="204">
        <f t="shared" si="447"/>
        <v>0</v>
      </c>
      <c r="BS339" s="205">
        <f t="shared" si="447"/>
        <v>0</v>
      </c>
      <c r="BT339" s="206">
        <f t="shared" si="447"/>
        <v>0</v>
      </c>
      <c r="BU339" s="204">
        <f t="shared" si="447"/>
        <v>0</v>
      </c>
      <c r="BV339" s="208">
        <f t="shared" si="447"/>
        <v>0</v>
      </c>
      <c r="BW339" s="209">
        <f t="shared" si="447"/>
        <v>0</v>
      </c>
      <c r="BX339" s="204">
        <f t="shared" si="447"/>
        <v>0</v>
      </c>
      <c r="BY339" s="205">
        <f t="shared" si="447"/>
        <v>0</v>
      </c>
      <c r="BZ339" s="206">
        <f t="shared" si="447"/>
        <v>0</v>
      </c>
      <c r="CA339" s="207">
        <f t="shared" si="447"/>
        <v>0</v>
      </c>
      <c r="CB339" s="204">
        <f t="shared" si="447"/>
        <v>0</v>
      </c>
      <c r="CC339" s="205">
        <f t="shared" si="447"/>
        <v>0</v>
      </c>
      <c r="CD339" s="206">
        <f t="shared" si="447"/>
        <v>0</v>
      </c>
      <c r="CE339" s="207">
        <f t="shared" si="447"/>
        <v>0</v>
      </c>
      <c r="CF339" s="204">
        <f t="shared" si="447"/>
        <v>0</v>
      </c>
      <c r="CG339" s="205">
        <f t="shared" si="447"/>
        <v>0</v>
      </c>
      <c r="CH339" s="206">
        <f t="shared" si="447"/>
        <v>0</v>
      </c>
      <c r="CI339" s="204">
        <f t="shared" si="447"/>
        <v>0</v>
      </c>
      <c r="CJ339" s="210">
        <f t="shared" si="447"/>
        <v>0</v>
      </c>
      <c r="CK339" s="211">
        <f t="shared" si="447"/>
        <v>0</v>
      </c>
    </row>
    <row r="340" spans="1:89" x14ac:dyDescent="0.2">
      <c r="A340" s="212" t="s">
        <v>42</v>
      </c>
      <c r="B340" s="238">
        <v>0</v>
      </c>
      <c r="C340" s="214">
        <v>0</v>
      </c>
      <c r="D340" s="215">
        <v>0</v>
      </c>
      <c r="E340" s="216">
        <v>0</v>
      </c>
      <c r="F340" s="213">
        <v>0</v>
      </c>
      <c r="G340" s="217">
        <v>0</v>
      </c>
      <c r="H340" s="215">
        <v>0</v>
      </c>
      <c r="I340" s="216">
        <v>0</v>
      </c>
      <c r="J340" s="213">
        <v>0</v>
      </c>
      <c r="K340" s="217">
        <v>0</v>
      </c>
      <c r="L340" s="215">
        <v>0</v>
      </c>
      <c r="M340" s="213">
        <v>0</v>
      </c>
      <c r="N340" s="218">
        <v>0</v>
      </c>
      <c r="O340" s="219">
        <v>0</v>
      </c>
      <c r="P340" s="213">
        <v>0</v>
      </c>
      <c r="Q340" s="217">
        <v>0</v>
      </c>
      <c r="R340" s="215">
        <v>0</v>
      </c>
      <c r="S340" s="216">
        <v>0</v>
      </c>
      <c r="T340" s="213">
        <v>0</v>
      </c>
      <c r="U340" s="217">
        <v>0</v>
      </c>
      <c r="V340" s="215">
        <v>0</v>
      </c>
      <c r="W340" s="216">
        <v>0</v>
      </c>
      <c r="X340" s="213">
        <v>0</v>
      </c>
      <c r="Y340" s="217">
        <v>0</v>
      </c>
      <c r="Z340" s="215">
        <v>0</v>
      </c>
      <c r="AA340" s="213">
        <v>0</v>
      </c>
      <c r="AB340" s="220"/>
      <c r="AC340" s="221">
        <f t="shared" si="421"/>
        <v>0</v>
      </c>
      <c r="BI340" s="212" t="s">
        <v>42</v>
      </c>
      <c r="BJ340" s="204">
        <f t="shared" ref="BJ340:CK340" si="448">B340/B343</f>
        <v>0</v>
      </c>
      <c r="BK340" s="205">
        <f t="shared" si="448"/>
        <v>0</v>
      </c>
      <c r="BL340" s="206">
        <f t="shared" si="448"/>
        <v>0</v>
      </c>
      <c r="BM340" s="207">
        <f t="shared" si="448"/>
        <v>0</v>
      </c>
      <c r="BN340" s="204">
        <f t="shared" si="448"/>
        <v>0</v>
      </c>
      <c r="BO340" s="205">
        <f t="shared" si="448"/>
        <v>0</v>
      </c>
      <c r="BP340" s="206">
        <f t="shared" si="448"/>
        <v>0</v>
      </c>
      <c r="BQ340" s="207">
        <f t="shared" si="448"/>
        <v>0</v>
      </c>
      <c r="BR340" s="204">
        <f t="shared" si="448"/>
        <v>0</v>
      </c>
      <c r="BS340" s="205">
        <f t="shared" si="448"/>
        <v>0</v>
      </c>
      <c r="BT340" s="206">
        <f t="shared" si="448"/>
        <v>0</v>
      </c>
      <c r="BU340" s="204">
        <f t="shared" si="448"/>
        <v>0</v>
      </c>
      <c r="BV340" s="208">
        <f t="shared" si="448"/>
        <v>0</v>
      </c>
      <c r="BW340" s="209">
        <f t="shared" si="448"/>
        <v>0</v>
      </c>
      <c r="BX340" s="204">
        <f t="shared" si="448"/>
        <v>0</v>
      </c>
      <c r="BY340" s="205">
        <f t="shared" si="448"/>
        <v>0</v>
      </c>
      <c r="BZ340" s="206">
        <f t="shared" si="448"/>
        <v>0</v>
      </c>
      <c r="CA340" s="207">
        <f t="shared" si="448"/>
        <v>0</v>
      </c>
      <c r="CB340" s="204">
        <f t="shared" si="448"/>
        <v>0</v>
      </c>
      <c r="CC340" s="205">
        <f t="shared" si="448"/>
        <v>0</v>
      </c>
      <c r="CD340" s="206">
        <f t="shared" si="448"/>
        <v>0</v>
      </c>
      <c r="CE340" s="207">
        <f t="shared" si="448"/>
        <v>0</v>
      </c>
      <c r="CF340" s="204">
        <f t="shared" si="448"/>
        <v>0</v>
      </c>
      <c r="CG340" s="205">
        <f t="shared" si="448"/>
        <v>0</v>
      </c>
      <c r="CH340" s="206">
        <f t="shared" si="448"/>
        <v>0</v>
      </c>
      <c r="CI340" s="204">
        <f t="shared" si="448"/>
        <v>0</v>
      </c>
      <c r="CJ340" s="210">
        <f t="shared" si="448"/>
        <v>0</v>
      </c>
      <c r="CK340" s="211">
        <f t="shared" si="448"/>
        <v>0</v>
      </c>
    </row>
    <row r="341" spans="1:89" x14ac:dyDescent="0.2">
      <c r="A341" s="202" t="s">
        <v>43</v>
      </c>
      <c r="B341" s="235"/>
      <c r="C341" s="223"/>
      <c r="D341" s="224"/>
      <c r="E341" s="225"/>
      <c r="F341" s="222"/>
      <c r="G341" s="226"/>
      <c r="H341" s="224"/>
      <c r="I341" s="225"/>
      <c r="J341" s="222"/>
      <c r="K341" s="226"/>
      <c r="L341" s="224"/>
      <c r="M341" s="222"/>
      <c r="N341" s="227"/>
      <c r="O341" s="228"/>
      <c r="P341" s="222"/>
      <c r="Q341" s="226"/>
      <c r="R341" s="224"/>
      <c r="S341" s="225"/>
      <c r="T341" s="222"/>
      <c r="U341" s="226"/>
      <c r="V341" s="224"/>
      <c r="W341" s="225"/>
      <c r="X341" s="222"/>
      <c r="Y341" s="226"/>
      <c r="Z341" s="224"/>
      <c r="AA341" s="222"/>
      <c r="AB341" s="220"/>
      <c r="AC341" s="221"/>
      <c r="BI341" s="202" t="s">
        <v>43</v>
      </c>
      <c r="BJ341" s="204">
        <f t="shared" ref="BJ341:CK341" si="449">B341/B343</f>
        <v>0</v>
      </c>
      <c r="BK341" s="205">
        <f t="shared" si="449"/>
        <v>0</v>
      </c>
      <c r="BL341" s="206">
        <f t="shared" si="449"/>
        <v>0</v>
      </c>
      <c r="BM341" s="207">
        <f t="shared" si="449"/>
        <v>0</v>
      </c>
      <c r="BN341" s="204">
        <f t="shared" si="449"/>
        <v>0</v>
      </c>
      <c r="BO341" s="205">
        <f t="shared" si="449"/>
        <v>0</v>
      </c>
      <c r="BP341" s="206">
        <f t="shared" si="449"/>
        <v>0</v>
      </c>
      <c r="BQ341" s="207">
        <f t="shared" si="449"/>
        <v>0</v>
      </c>
      <c r="BR341" s="204">
        <f t="shared" si="449"/>
        <v>0</v>
      </c>
      <c r="BS341" s="205">
        <f t="shared" si="449"/>
        <v>0</v>
      </c>
      <c r="BT341" s="206">
        <f t="shared" si="449"/>
        <v>0</v>
      </c>
      <c r="BU341" s="204">
        <f t="shared" si="449"/>
        <v>0</v>
      </c>
      <c r="BV341" s="208">
        <f t="shared" si="449"/>
        <v>0</v>
      </c>
      <c r="BW341" s="209">
        <f t="shared" si="449"/>
        <v>0</v>
      </c>
      <c r="BX341" s="204">
        <f t="shared" si="449"/>
        <v>0</v>
      </c>
      <c r="BY341" s="205">
        <f t="shared" si="449"/>
        <v>0</v>
      </c>
      <c r="BZ341" s="206">
        <f t="shared" si="449"/>
        <v>0</v>
      </c>
      <c r="CA341" s="207">
        <f t="shared" si="449"/>
        <v>0</v>
      </c>
      <c r="CB341" s="204">
        <f t="shared" si="449"/>
        <v>0</v>
      </c>
      <c r="CC341" s="205">
        <f t="shared" si="449"/>
        <v>0</v>
      </c>
      <c r="CD341" s="206">
        <f t="shared" si="449"/>
        <v>0</v>
      </c>
      <c r="CE341" s="207">
        <f t="shared" si="449"/>
        <v>0</v>
      </c>
      <c r="CF341" s="204">
        <f t="shared" si="449"/>
        <v>0</v>
      </c>
      <c r="CG341" s="205">
        <f t="shared" si="449"/>
        <v>0</v>
      </c>
      <c r="CH341" s="206">
        <f t="shared" si="449"/>
        <v>0</v>
      </c>
      <c r="CI341" s="204">
        <f t="shared" si="449"/>
        <v>0</v>
      </c>
      <c r="CJ341" s="210">
        <f t="shared" si="449"/>
        <v>0</v>
      </c>
      <c r="CK341" s="211">
        <f t="shared" si="449"/>
        <v>0</v>
      </c>
    </row>
    <row r="342" spans="1:89" ht="13.5" thickBot="1" x14ac:dyDescent="0.25">
      <c r="A342" s="212" t="s">
        <v>44</v>
      </c>
      <c r="B342" s="238"/>
      <c r="C342" s="214"/>
      <c r="D342" s="215"/>
      <c r="E342" s="216"/>
      <c r="F342" s="213"/>
      <c r="G342" s="217"/>
      <c r="H342" s="215"/>
      <c r="I342" s="216"/>
      <c r="J342" s="213"/>
      <c r="K342" s="217"/>
      <c r="L342" s="215"/>
      <c r="M342" s="213"/>
      <c r="N342" s="218"/>
      <c r="O342" s="219"/>
      <c r="P342" s="213"/>
      <c r="Q342" s="217"/>
      <c r="R342" s="215"/>
      <c r="S342" s="216"/>
      <c r="T342" s="213"/>
      <c r="U342" s="217"/>
      <c r="V342" s="215"/>
      <c r="W342" s="216"/>
      <c r="X342" s="213"/>
      <c r="Y342" s="217"/>
      <c r="Z342" s="215"/>
      <c r="AA342" s="213"/>
      <c r="AB342" s="220"/>
      <c r="AC342" s="221"/>
      <c r="BI342" s="212" t="s">
        <v>44</v>
      </c>
      <c r="BJ342" s="204">
        <f t="shared" ref="BJ342:CK342" si="450">B342/B343</f>
        <v>0</v>
      </c>
      <c r="BK342" s="205">
        <f t="shared" si="450"/>
        <v>0</v>
      </c>
      <c r="BL342" s="206">
        <f t="shared" si="450"/>
        <v>0</v>
      </c>
      <c r="BM342" s="207">
        <f t="shared" si="450"/>
        <v>0</v>
      </c>
      <c r="BN342" s="204">
        <f t="shared" si="450"/>
        <v>0</v>
      </c>
      <c r="BO342" s="205">
        <f t="shared" si="450"/>
        <v>0</v>
      </c>
      <c r="BP342" s="206">
        <f t="shared" si="450"/>
        <v>0</v>
      </c>
      <c r="BQ342" s="207">
        <f t="shared" si="450"/>
        <v>0</v>
      </c>
      <c r="BR342" s="204">
        <f t="shared" si="450"/>
        <v>0</v>
      </c>
      <c r="BS342" s="205">
        <f t="shared" si="450"/>
        <v>0</v>
      </c>
      <c r="BT342" s="206">
        <f t="shared" si="450"/>
        <v>0</v>
      </c>
      <c r="BU342" s="204">
        <f t="shared" si="450"/>
        <v>0</v>
      </c>
      <c r="BV342" s="208">
        <f t="shared" si="450"/>
        <v>0</v>
      </c>
      <c r="BW342" s="209">
        <f t="shared" si="450"/>
        <v>0</v>
      </c>
      <c r="BX342" s="204">
        <f t="shared" si="450"/>
        <v>0</v>
      </c>
      <c r="BY342" s="205">
        <f t="shared" si="450"/>
        <v>0</v>
      </c>
      <c r="BZ342" s="206">
        <f t="shared" si="450"/>
        <v>0</v>
      </c>
      <c r="CA342" s="207">
        <f t="shared" si="450"/>
        <v>0</v>
      </c>
      <c r="CB342" s="204">
        <f t="shared" si="450"/>
        <v>0</v>
      </c>
      <c r="CC342" s="205">
        <f t="shared" si="450"/>
        <v>0</v>
      </c>
      <c r="CD342" s="206">
        <f t="shared" si="450"/>
        <v>0</v>
      </c>
      <c r="CE342" s="207">
        <f t="shared" si="450"/>
        <v>0</v>
      </c>
      <c r="CF342" s="204">
        <f t="shared" si="450"/>
        <v>0</v>
      </c>
      <c r="CG342" s="205">
        <f t="shared" si="450"/>
        <v>0</v>
      </c>
      <c r="CH342" s="206">
        <f t="shared" si="450"/>
        <v>0</v>
      </c>
      <c r="CI342" s="204">
        <f t="shared" si="450"/>
        <v>0</v>
      </c>
      <c r="CJ342" s="210">
        <f t="shared" si="450"/>
        <v>0</v>
      </c>
      <c r="CK342" s="211">
        <f t="shared" si="450"/>
        <v>0</v>
      </c>
    </row>
    <row r="343" spans="1:89" ht="14.25" thickTop="1" thickBot="1" x14ac:dyDescent="0.25">
      <c r="A343" s="229" t="s">
        <v>26</v>
      </c>
      <c r="B343" s="144">
        <f>SUM(B319:B342)</f>
        <v>57649</v>
      </c>
      <c r="C343" s="144">
        <f t="shared" ref="C343:AA343" si="451">SUM(C319:C342)</f>
        <v>33332</v>
      </c>
      <c r="D343" s="144">
        <f t="shared" si="451"/>
        <v>23643</v>
      </c>
      <c r="E343" s="144">
        <f t="shared" si="451"/>
        <v>19609</v>
      </c>
      <c r="F343" s="144">
        <f t="shared" si="451"/>
        <v>13891</v>
      </c>
      <c r="G343" s="144">
        <f t="shared" si="451"/>
        <v>8248</v>
      </c>
      <c r="H343" s="144">
        <f t="shared" si="451"/>
        <v>28789</v>
      </c>
      <c r="I343" s="144">
        <f t="shared" si="451"/>
        <v>38704</v>
      </c>
      <c r="J343" s="144">
        <f t="shared" si="451"/>
        <v>7009</v>
      </c>
      <c r="K343" s="144">
        <f t="shared" si="451"/>
        <v>8418</v>
      </c>
      <c r="L343" s="144">
        <f t="shared" si="451"/>
        <v>11935</v>
      </c>
      <c r="M343" s="144">
        <f t="shared" si="451"/>
        <v>22278</v>
      </c>
      <c r="N343" s="144">
        <f t="shared" si="451"/>
        <v>26248</v>
      </c>
      <c r="O343" s="144">
        <f t="shared" si="451"/>
        <v>36153</v>
      </c>
      <c r="P343" s="144">
        <f t="shared" si="451"/>
        <v>15851</v>
      </c>
      <c r="Q343" s="144">
        <f t="shared" si="451"/>
        <v>20743</v>
      </c>
      <c r="R343" s="144">
        <f t="shared" si="451"/>
        <v>20955</v>
      </c>
      <c r="S343" s="144">
        <f t="shared" si="451"/>
        <v>24098</v>
      </c>
      <c r="T343" s="144">
        <f t="shared" si="451"/>
        <v>9108</v>
      </c>
      <c r="U343" s="144">
        <f t="shared" si="451"/>
        <v>12266</v>
      </c>
      <c r="V343" s="144">
        <f t="shared" si="451"/>
        <v>23285</v>
      </c>
      <c r="W343" s="144">
        <f t="shared" si="451"/>
        <v>30139</v>
      </c>
      <c r="X343" s="144">
        <f t="shared" si="451"/>
        <v>23402</v>
      </c>
      <c r="Y343" s="144">
        <f t="shared" si="451"/>
        <v>16576</v>
      </c>
      <c r="Z343" s="144">
        <f t="shared" si="451"/>
        <v>56160</v>
      </c>
      <c r="AA343" s="144">
        <f t="shared" si="451"/>
        <v>46913</v>
      </c>
      <c r="AB343" s="232">
        <f>SUM(AB319:AB342)</f>
        <v>317925</v>
      </c>
      <c r="AC343" s="233">
        <f>SUM(AC319:AC342)</f>
        <v>317477</v>
      </c>
      <c r="BI343" s="229" t="s">
        <v>26</v>
      </c>
      <c r="BJ343" s="241">
        <f>SUM(BJ319:BJ342)</f>
        <v>1.0000000000000002</v>
      </c>
      <c r="BK343" s="242">
        <f t="shared" ref="BK343:CK343" si="452">SUM(BK319:BK342)</f>
        <v>1</v>
      </c>
      <c r="BL343" s="241">
        <f t="shared" si="452"/>
        <v>1</v>
      </c>
      <c r="BM343" s="242">
        <f t="shared" si="452"/>
        <v>1</v>
      </c>
      <c r="BN343" s="241">
        <f t="shared" si="452"/>
        <v>1.0000000000000002</v>
      </c>
      <c r="BO343" s="242">
        <f t="shared" si="452"/>
        <v>1.0000000000000002</v>
      </c>
      <c r="BP343" s="241">
        <f t="shared" si="452"/>
        <v>1</v>
      </c>
      <c r="BQ343" s="242">
        <f t="shared" si="452"/>
        <v>1</v>
      </c>
      <c r="BR343" s="241">
        <f t="shared" si="452"/>
        <v>1</v>
      </c>
      <c r="BS343" s="242">
        <f t="shared" si="452"/>
        <v>1</v>
      </c>
      <c r="BT343" s="241">
        <f t="shared" si="452"/>
        <v>0.99999999999999989</v>
      </c>
      <c r="BU343" s="242">
        <f t="shared" si="452"/>
        <v>1</v>
      </c>
      <c r="BV343" s="241">
        <f t="shared" si="452"/>
        <v>1.0000000000000002</v>
      </c>
      <c r="BW343" s="242">
        <f t="shared" si="452"/>
        <v>1</v>
      </c>
      <c r="BX343" s="241">
        <f t="shared" si="452"/>
        <v>1</v>
      </c>
      <c r="BY343" s="242">
        <f t="shared" si="452"/>
        <v>1.0000000000000002</v>
      </c>
      <c r="BZ343" s="241">
        <f t="shared" si="452"/>
        <v>1.0000000000000002</v>
      </c>
      <c r="CA343" s="242">
        <f t="shared" si="452"/>
        <v>1</v>
      </c>
      <c r="CB343" s="241">
        <f t="shared" si="452"/>
        <v>0.99999999999999989</v>
      </c>
      <c r="CC343" s="242">
        <f t="shared" si="452"/>
        <v>1</v>
      </c>
      <c r="CD343" s="241">
        <f t="shared" si="452"/>
        <v>1</v>
      </c>
      <c r="CE343" s="242">
        <f t="shared" si="452"/>
        <v>0.99999999999999989</v>
      </c>
      <c r="CF343" s="241">
        <f t="shared" si="452"/>
        <v>1</v>
      </c>
      <c r="CG343" s="242">
        <f t="shared" si="452"/>
        <v>1</v>
      </c>
      <c r="CH343" s="241">
        <f t="shared" si="452"/>
        <v>0.99999999999999989</v>
      </c>
      <c r="CI343" s="242">
        <f t="shared" si="452"/>
        <v>0.99999999999999989</v>
      </c>
      <c r="CJ343" s="241">
        <f t="shared" si="452"/>
        <v>1</v>
      </c>
      <c r="CK343" s="242">
        <f t="shared" si="452"/>
        <v>1</v>
      </c>
    </row>
    <row r="344" spans="1:89" ht="13.5" thickTop="1" x14ac:dyDescent="0.2">
      <c r="A344" s="244"/>
    </row>
    <row r="346" spans="1:89" x14ac:dyDescent="0.2">
      <c r="A346" s="172">
        <f>+A315+1</f>
        <v>43508</v>
      </c>
      <c r="B346" s="172"/>
      <c r="C346" s="172"/>
      <c r="D346" s="172"/>
      <c r="BI346" s="174">
        <f>+BI315+1</f>
        <v>43508</v>
      </c>
      <c r="BJ346" s="174"/>
      <c r="BK346" s="174"/>
      <c r="BL346" s="174"/>
    </row>
    <row r="347" spans="1:89" ht="13.5" thickBot="1" x14ac:dyDescent="0.25">
      <c r="AE347" s="175" t="s">
        <v>1</v>
      </c>
    </row>
    <row r="348" spans="1:89" ht="14.25" thickTop="1" thickBot="1" x14ac:dyDescent="0.25">
      <c r="A348" s="176" t="s">
        <v>2</v>
      </c>
      <c r="B348" s="177" t="s">
        <v>3</v>
      </c>
      <c r="C348" s="178"/>
      <c r="D348" s="177" t="s">
        <v>4</v>
      </c>
      <c r="E348" s="178"/>
      <c r="F348" s="177" t="s">
        <v>5</v>
      </c>
      <c r="G348" s="178"/>
      <c r="H348" s="177" t="s">
        <v>6</v>
      </c>
      <c r="I348" s="178"/>
      <c r="J348" s="177" t="s">
        <v>7</v>
      </c>
      <c r="K348" s="178"/>
      <c r="L348" s="177" t="s">
        <v>8</v>
      </c>
      <c r="M348" s="178"/>
      <c r="N348" s="177" t="s">
        <v>9</v>
      </c>
      <c r="O348" s="178"/>
      <c r="P348" s="177" t="s">
        <v>10</v>
      </c>
      <c r="Q348" s="178"/>
      <c r="R348" s="177" t="s">
        <v>11</v>
      </c>
      <c r="S348" s="178"/>
      <c r="T348" s="177" t="s">
        <v>12</v>
      </c>
      <c r="U348" s="178"/>
      <c r="V348" s="177" t="s">
        <v>13</v>
      </c>
      <c r="W348" s="178"/>
      <c r="X348" s="177" t="s">
        <v>14</v>
      </c>
      <c r="Y348" s="178"/>
      <c r="Z348" s="177" t="s">
        <v>15</v>
      </c>
      <c r="AA348" s="178"/>
      <c r="AB348" s="179" t="s">
        <v>16</v>
      </c>
      <c r="AC348" s="180"/>
      <c r="AE348" s="176" t="s">
        <v>2</v>
      </c>
      <c r="AF348" s="177" t="s">
        <v>3</v>
      </c>
      <c r="AG348" s="178"/>
      <c r="AH348" s="177" t="s">
        <v>4</v>
      </c>
      <c r="AI348" s="178"/>
      <c r="AJ348" s="177" t="s">
        <v>5</v>
      </c>
      <c r="AK348" s="178"/>
      <c r="AL348" s="177" t="s">
        <v>6</v>
      </c>
      <c r="AM348" s="178"/>
      <c r="AN348" s="177" t="s">
        <v>7</v>
      </c>
      <c r="AO348" s="178"/>
      <c r="AP348" s="177" t="s">
        <v>8</v>
      </c>
      <c r="AQ348" s="178"/>
      <c r="AR348" s="177" t="s">
        <v>9</v>
      </c>
      <c r="AS348" s="178"/>
      <c r="AT348" s="177" t="s">
        <v>10</v>
      </c>
      <c r="AU348" s="178"/>
      <c r="AV348" s="177" t="s">
        <v>11</v>
      </c>
      <c r="AW348" s="178"/>
      <c r="AX348" s="177" t="s">
        <v>12</v>
      </c>
      <c r="AY348" s="178"/>
      <c r="AZ348" s="177" t="s">
        <v>13</v>
      </c>
      <c r="BA348" s="178"/>
      <c r="BB348" s="177" t="s">
        <v>14</v>
      </c>
      <c r="BC348" s="178"/>
      <c r="BD348" s="177" t="s">
        <v>15</v>
      </c>
      <c r="BE348" s="178"/>
      <c r="BF348" s="179" t="s">
        <v>16</v>
      </c>
      <c r="BG348" s="180"/>
      <c r="BI348" s="176" t="s">
        <v>2</v>
      </c>
      <c r="BJ348" s="177" t="s">
        <v>3</v>
      </c>
      <c r="BK348" s="178"/>
      <c r="BL348" s="177" t="s">
        <v>4</v>
      </c>
      <c r="BM348" s="178"/>
      <c r="BN348" s="177" t="s">
        <v>5</v>
      </c>
      <c r="BO348" s="178"/>
      <c r="BP348" s="177" t="s">
        <v>6</v>
      </c>
      <c r="BQ348" s="178"/>
      <c r="BR348" s="177" t="s">
        <v>7</v>
      </c>
      <c r="BS348" s="178"/>
      <c r="BT348" s="177" t="s">
        <v>8</v>
      </c>
      <c r="BU348" s="178"/>
      <c r="BV348" s="177" t="s">
        <v>9</v>
      </c>
      <c r="BW348" s="178"/>
      <c r="BX348" s="177" t="s">
        <v>10</v>
      </c>
      <c r="BY348" s="178"/>
      <c r="BZ348" s="177" t="s">
        <v>11</v>
      </c>
      <c r="CA348" s="178"/>
      <c r="CB348" s="177" t="s">
        <v>12</v>
      </c>
      <c r="CC348" s="178"/>
      <c r="CD348" s="177" t="s">
        <v>13</v>
      </c>
      <c r="CE348" s="178"/>
      <c r="CF348" s="177" t="s">
        <v>14</v>
      </c>
      <c r="CG348" s="178"/>
      <c r="CH348" s="177" t="s">
        <v>15</v>
      </c>
      <c r="CI348" s="178"/>
      <c r="CJ348" s="177" t="s">
        <v>16</v>
      </c>
      <c r="CK348" s="178"/>
    </row>
    <row r="349" spans="1:89" ht="15" thickTop="1" thickBot="1" x14ac:dyDescent="0.3">
      <c r="A349" s="182"/>
      <c r="B349" s="183" t="s">
        <v>17</v>
      </c>
      <c r="C349" s="184" t="s">
        <v>18</v>
      </c>
      <c r="D349" s="185" t="s">
        <v>17</v>
      </c>
      <c r="E349" s="186" t="s">
        <v>18</v>
      </c>
      <c r="F349" s="183" t="s">
        <v>17</v>
      </c>
      <c r="G349" s="184" t="s">
        <v>18</v>
      </c>
      <c r="H349" s="185" t="s">
        <v>17</v>
      </c>
      <c r="I349" s="186" t="s">
        <v>18</v>
      </c>
      <c r="J349" s="183" t="s">
        <v>17</v>
      </c>
      <c r="K349" s="184" t="s">
        <v>18</v>
      </c>
      <c r="L349" s="185" t="s">
        <v>17</v>
      </c>
      <c r="M349" s="183" t="s">
        <v>18</v>
      </c>
      <c r="N349" s="187" t="s">
        <v>17</v>
      </c>
      <c r="O349" s="188" t="s">
        <v>18</v>
      </c>
      <c r="P349" s="183" t="s">
        <v>17</v>
      </c>
      <c r="Q349" s="184" t="s">
        <v>18</v>
      </c>
      <c r="R349" s="185" t="s">
        <v>17</v>
      </c>
      <c r="S349" s="186" t="s">
        <v>18</v>
      </c>
      <c r="T349" s="183" t="s">
        <v>17</v>
      </c>
      <c r="U349" s="184" t="s">
        <v>18</v>
      </c>
      <c r="V349" s="185" t="s">
        <v>17</v>
      </c>
      <c r="W349" s="186" t="s">
        <v>18</v>
      </c>
      <c r="X349" s="183" t="s">
        <v>17</v>
      </c>
      <c r="Y349" s="184" t="s">
        <v>18</v>
      </c>
      <c r="Z349" s="185" t="s">
        <v>17</v>
      </c>
      <c r="AA349" s="183" t="s">
        <v>18</v>
      </c>
      <c r="AB349" s="189" t="s">
        <v>17</v>
      </c>
      <c r="AC349" s="190" t="s">
        <v>18</v>
      </c>
      <c r="AE349" s="182"/>
      <c r="AF349" s="183" t="s">
        <v>17</v>
      </c>
      <c r="AG349" s="184" t="s">
        <v>18</v>
      </c>
      <c r="AH349" s="185" t="s">
        <v>17</v>
      </c>
      <c r="AI349" s="186" t="s">
        <v>18</v>
      </c>
      <c r="AJ349" s="183" t="s">
        <v>17</v>
      </c>
      <c r="AK349" s="184" t="s">
        <v>18</v>
      </c>
      <c r="AL349" s="185" t="s">
        <v>17</v>
      </c>
      <c r="AM349" s="186" t="s">
        <v>18</v>
      </c>
      <c r="AN349" s="183" t="s">
        <v>17</v>
      </c>
      <c r="AO349" s="184" t="s">
        <v>18</v>
      </c>
      <c r="AP349" s="185" t="s">
        <v>17</v>
      </c>
      <c r="AQ349" s="183" t="s">
        <v>18</v>
      </c>
      <c r="AR349" s="187" t="s">
        <v>17</v>
      </c>
      <c r="AS349" s="188" t="s">
        <v>18</v>
      </c>
      <c r="AT349" s="183" t="s">
        <v>17</v>
      </c>
      <c r="AU349" s="184" t="s">
        <v>18</v>
      </c>
      <c r="AV349" s="185" t="s">
        <v>17</v>
      </c>
      <c r="AW349" s="186" t="s">
        <v>18</v>
      </c>
      <c r="AX349" s="183" t="s">
        <v>17</v>
      </c>
      <c r="AY349" s="184" t="s">
        <v>18</v>
      </c>
      <c r="AZ349" s="185" t="s">
        <v>17</v>
      </c>
      <c r="BA349" s="186" t="s">
        <v>18</v>
      </c>
      <c r="BB349" s="183" t="s">
        <v>17</v>
      </c>
      <c r="BC349" s="184" t="s">
        <v>18</v>
      </c>
      <c r="BD349" s="185" t="s">
        <v>17</v>
      </c>
      <c r="BE349" s="183" t="s">
        <v>18</v>
      </c>
      <c r="BF349" s="189" t="s">
        <v>17</v>
      </c>
      <c r="BG349" s="190" t="s">
        <v>18</v>
      </c>
      <c r="BI349" s="182"/>
      <c r="BJ349" s="183" t="s">
        <v>17</v>
      </c>
      <c r="BK349" s="184" t="s">
        <v>18</v>
      </c>
      <c r="BL349" s="185" t="s">
        <v>17</v>
      </c>
      <c r="BM349" s="186" t="s">
        <v>18</v>
      </c>
      <c r="BN349" s="183" t="s">
        <v>17</v>
      </c>
      <c r="BO349" s="184" t="s">
        <v>18</v>
      </c>
      <c r="BP349" s="185" t="s">
        <v>17</v>
      </c>
      <c r="BQ349" s="186" t="s">
        <v>18</v>
      </c>
      <c r="BR349" s="183" t="s">
        <v>17</v>
      </c>
      <c r="BS349" s="184" t="s">
        <v>18</v>
      </c>
      <c r="BT349" s="185" t="s">
        <v>17</v>
      </c>
      <c r="BU349" s="183" t="s">
        <v>18</v>
      </c>
      <c r="BV349" s="187" t="s">
        <v>17</v>
      </c>
      <c r="BW349" s="188" t="s">
        <v>18</v>
      </c>
      <c r="BX349" s="183" t="s">
        <v>17</v>
      </c>
      <c r="BY349" s="184" t="s">
        <v>18</v>
      </c>
      <c r="BZ349" s="185" t="s">
        <v>17</v>
      </c>
      <c r="CA349" s="186" t="s">
        <v>18</v>
      </c>
      <c r="CB349" s="183" t="s">
        <v>17</v>
      </c>
      <c r="CC349" s="184" t="s">
        <v>18</v>
      </c>
      <c r="CD349" s="185" t="s">
        <v>17</v>
      </c>
      <c r="CE349" s="186" t="s">
        <v>18</v>
      </c>
      <c r="CF349" s="183" t="s">
        <v>17</v>
      </c>
      <c r="CG349" s="184" t="s">
        <v>18</v>
      </c>
      <c r="CH349" s="185" t="s">
        <v>17</v>
      </c>
      <c r="CI349" s="183" t="s">
        <v>18</v>
      </c>
      <c r="CJ349" s="187" t="s">
        <v>17</v>
      </c>
      <c r="CK349" s="188" t="s">
        <v>18</v>
      </c>
    </row>
    <row r="350" spans="1:89" ht="13.5" thickTop="1" x14ac:dyDescent="0.2">
      <c r="A350" s="192" t="s">
        <v>19</v>
      </c>
      <c r="B350" s="193"/>
      <c r="C350" s="194"/>
      <c r="D350" s="195"/>
      <c r="E350" s="196"/>
      <c r="F350" s="193"/>
      <c r="G350" s="197"/>
      <c r="H350" s="195"/>
      <c r="I350" s="196"/>
      <c r="J350" s="193"/>
      <c r="K350" s="197"/>
      <c r="L350" s="195"/>
      <c r="M350" s="193"/>
      <c r="N350" s="198"/>
      <c r="O350" s="199"/>
      <c r="P350" s="193"/>
      <c r="Q350" s="197"/>
      <c r="R350" s="195"/>
      <c r="S350" s="196"/>
      <c r="T350" s="193"/>
      <c r="U350" s="197"/>
      <c r="V350" s="195"/>
      <c r="W350" s="196"/>
      <c r="X350" s="193"/>
      <c r="Y350" s="197"/>
      <c r="Z350" s="195"/>
      <c r="AA350" s="193"/>
      <c r="AB350" s="200">
        <f>B350+D350+F350+H350+J350+L350+N350+P350+R350+T350+V350+X350+Z350</f>
        <v>0</v>
      </c>
      <c r="AC350" s="201">
        <f>C350+E350+G350+I350+K350+M350+O350+Q350+S350+U350+W350+Y350+AA350</f>
        <v>0</v>
      </c>
      <c r="AE350" s="202" t="str">
        <f>$AE$9</f>
        <v>07:00 - 07:59</v>
      </c>
      <c r="AF350" s="193">
        <f>SUMIF($A$9:$A$32,$AE350,B$350:B$373)</f>
        <v>6440</v>
      </c>
      <c r="AG350" s="194">
        <f t="shared" ref="AG350:BE352" si="453">SUMIF($A$9:$A$32,$AE350,C$350:C$373)</f>
        <v>1095</v>
      </c>
      <c r="AH350" s="195">
        <f t="shared" si="453"/>
        <v>2172</v>
      </c>
      <c r="AI350" s="196">
        <f t="shared" si="453"/>
        <v>1398</v>
      </c>
      <c r="AJ350" s="193">
        <f t="shared" si="453"/>
        <v>1060</v>
      </c>
      <c r="AK350" s="197">
        <f t="shared" si="453"/>
        <v>634</v>
      </c>
      <c r="AL350" s="195">
        <f t="shared" si="453"/>
        <v>1230</v>
      </c>
      <c r="AM350" s="196">
        <f t="shared" si="453"/>
        <v>1513</v>
      </c>
      <c r="AN350" s="193">
        <f t="shared" si="453"/>
        <v>496</v>
      </c>
      <c r="AO350" s="197">
        <f t="shared" si="453"/>
        <v>930</v>
      </c>
      <c r="AP350" s="195">
        <f t="shared" si="453"/>
        <v>566</v>
      </c>
      <c r="AQ350" s="193">
        <f t="shared" si="453"/>
        <v>2084</v>
      </c>
      <c r="AR350" s="198">
        <f t="shared" si="453"/>
        <v>2001</v>
      </c>
      <c r="AS350" s="199">
        <f t="shared" si="453"/>
        <v>2552</v>
      </c>
      <c r="AT350" s="193">
        <f t="shared" si="453"/>
        <v>1649</v>
      </c>
      <c r="AU350" s="197">
        <f t="shared" si="453"/>
        <v>1327</v>
      </c>
      <c r="AV350" s="195">
        <f t="shared" si="453"/>
        <v>1880</v>
      </c>
      <c r="AW350" s="196">
        <f t="shared" si="453"/>
        <v>1494</v>
      </c>
      <c r="AX350" s="193">
        <f t="shared" si="453"/>
        <v>379</v>
      </c>
      <c r="AY350" s="197">
        <f t="shared" si="453"/>
        <v>1705</v>
      </c>
      <c r="AZ350" s="195">
        <f t="shared" si="453"/>
        <v>1037</v>
      </c>
      <c r="BA350" s="196">
        <f t="shared" si="453"/>
        <v>2639</v>
      </c>
      <c r="BB350" s="193">
        <f t="shared" si="453"/>
        <v>1606</v>
      </c>
      <c r="BC350" s="197">
        <f t="shared" si="453"/>
        <v>1727</v>
      </c>
      <c r="BD350" s="195">
        <f t="shared" si="453"/>
        <v>4758</v>
      </c>
      <c r="BE350" s="193">
        <f t="shared" si="453"/>
        <v>2290</v>
      </c>
      <c r="BF350" s="200">
        <f>AF350+AH350+AJ350+AL350+AN350+AP350+AR350+AT350+AV350+AX350+AZ350+BB350+BD350</f>
        <v>25274</v>
      </c>
      <c r="BG350" s="201">
        <f>AG350+AI350+AK350+AM350+AO350+AQ350+AS350+AU350+AW350+AY350+BA350+BC350+BE350</f>
        <v>21388</v>
      </c>
      <c r="BI350" s="192" t="s">
        <v>19</v>
      </c>
      <c r="BJ350" s="204">
        <f t="shared" ref="BJ350:CK350" si="454">B350/B374</f>
        <v>0</v>
      </c>
      <c r="BK350" s="205">
        <f t="shared" si="454"/>
        <v>0</v>
      </c>
      <c r="BL350" s="206">
        <f t="shared" si="454"/>
        <v>0</v>
      </c>
      <c r="BM350" s="207">
        <f t="shared" si="454"/>
        <v>0</v>
      </c>
      <c r="BN350" s="204">
        <f t="shared" si="454"/>
        <v>0</v>
      </c>
      <c r="BO350" s="205">
        <f t="shared" si="454"/>
        <v>0</v>
      </c>
      <c r="BP350" s="206">
        <f t="shared" si="454"/>
        <v>0</v>
      </c>
      <c r="BQ350" s="207">
        <f t="shared" si="454"/>
        <v>0</v>
      </c>
      <c r="BR350" s="204">
        <f t="shared" si="454"/>
        <v>0</v>
      </c>
      <c r="BS350" s="205">
        <f t="shared" si="454"/>
        <v>0</v>
      </c>
      <c r="BT350" s="206">
        <f t="shared" si="454"/>
        <v>0</v>
      </c>
      <c r="BU350" s="204">
        <f t="shared" si="454"/>
        <v>0</v>
      </c>
      <c r="BV350" s="208">
        <f t="shared" si="454"/>
        <v>0</v>
      </c>
      <c r="BW350" s="209">
        <f t="shared" si="454"/>
        <v>0</v>
      </c>
      <c r="BX350" s="204">
        <f t="shared" si="454"/>
        <v>0</v>
      </c>
      <c r="BY350" s="205">
        <f t="shared" si="454"/>
        <v>0</v>
      </c>
      <c r="BZ350" s="206">
        <f t="shared" si="454"/>
        <v>0</v>
      </c>
      <c r="CA350" s="207">
        <f t="shared" si="454"/>
        <v>0</v>
      </c>
      <c r="CB350" s="204">
        <f t="shared" si="454"/>
        <v>0</v>
      </c>
      <c r="CC350" s="205">
        <f t="shared" si="454"/>
        <v>0</v>
      </c>
      <c r="CD350" s="206">
        <f t="shared" si="454"/>
        <v>0</v>
      </c>
      <c r="CE350" s="207">
        <f t="shared" si="454"/>
        <v>0</v>
      </c>
      <c r="CF350" s="204">
        <f t="shared" si="454"/>
        <v>0</v>
      </c>
      <c r="CG350" s="205">
        <f t="shared" si="454"/>
        <v>0</v>
      </c>
      <c r="CH350" s="206">
        <f t="shared" si="454"/>
        <v>0</v>
      </c>
      <c r="CI350" s="204">
        <f t="shared" si="454"/>
        <v>0</v>
      </c>
      <c r="CJ350" s="210">
        <f t="shared" si="454"/>
        <v>0</v>
      </c>
      <c r="CK350" s="211">
        <f t="shared" si="454"/>
        <v>0</v>
      </c>
    </row>
    <row r="351" spans="1:89" x14ac:dyDescent="0.2">
      <c r="A351" s="212" t="s">
        <v>21</v>
      </c>
      <c r="B351" s="213">
        <v>673</v>
      </c>
      <c r="C351" s="214">
        <v>0</v>
      </c>
      <c r="D351" s="215">
        <v>207</v>
      </c>
      <c r="E351" s="216">
        <v>0</v>
      </c>
      <c r="F351" s="213">
        <v>87</v>
      </c>
      <c r="G351" s="217">
        <v>0</v>
      </c>
      <c r="H351" s="215">
        <v>312</v>
      </c>
      <c r="I351" s="216">
        <v>9</v>
      </c>
      <c r="J351" s="213">
        <v>14</v>
      </c>
      <c r="K351" s="217">
        <v>4</v>
      </c>
      <c r="L351" s="215">
        <v>8</v>
      </c>
      <c r="M351" s="213">
        <v>19</v>
      </c>
      <c r="N351" s="218">
        <v>49</v>
      </c>
      <c r="O351" s="219">
        <v>30</v>
      </c>
      <c r="P351" s="213">
        <v>17</v>
      </c>
      <c r="Q351" s="217">
        <v>0</v>
      </c>
      <c r="R351" s="215">
        <v>14</v>
      </c>
      <c r="S351" s="216">
        <v>0</v>
      </c>
      <c r="T351" s="213">
        <v>1</v>
      </c>
      <c r="U351" s="217">
        <v>0</v>
      </c>
      <c r="V351" s="215">
        <v>2</v>
      </c>
      <c r="W351" s="216">
        <v>0</v>
      </c>
      <c r="X351" s="213">
        <v>0</v>
      </c>
      <c r="Y351" s="217">
        <v>0</v>
      </c>
      <c r="Z351" s="215">
        <v>0</v>
      </c>
      <c r="AA351" s="213">
        <v>0</v>
      </c>
      <c r="AB351" s="200">
        <v>1384</v>
      </c>
      <c r="AC351" s="221">
        <f t="shared" ref="AC351:AC369" si="455">C351+E351+G351+I351+K351+M351+O351+Q351+S351+U351+W351+Y351+AA351</f>
        <v>62</v>
      </c>
      <c r="AE351" s="212" t="str">
        <f>$AE$10</f>
        <v>08:00 - 08:59</v>
      </c>
      <c r="AF351" s="193">
        <f>SUMIF($A$9:$A$32,$AE351,B$350:B$373)</f>
        <v>5190</v>
      </c>
      <c r="AG351" s="214">
        <f t="shared" si="453"/>
        <v>1264</v>
      </c>
      <c r="AH351" s="215">
        <f t="shared" si="453"/>
        <v>1338</v>
      </c>
      <c r="AI351" s="216">
        <f t="shared" si="453"/>
        <v>1485</v>
      </c>
      <c r="AJ351" s="213">
        <f t="shared" si="453"/>
        <v>938</v>
      </c>
      <c r="AK351" s="217">
        <f t="shared" si="453"/>
        <v>701</v>
      </c>
      <c r="AL351" s="215">
        <f t="shared" si="453"/>
        <v>1362</v>
      </c>
      <c r="AM351" s="216">
        <f t="shared" si="453"/>
        <v>2114</v>
      </c>
      <c r="AN351" s="213">
        <f t="shared" si="453"/>
        <v>438</v>
      </c>
      <c r="AO351" s="217">
        <f t="shared" si="453"/>
        <v>1057</v>
      </c>
      <c r="AP351" s="215">
        <f t="shared" si="453"/>
        <v>545</v>
      </c>
      <c r="AQ351" s="213">
        <f t="shared" si="453"/>
        <v>2694</v>
      </c>
      <c r="AR351" s="218">
        <f t="shared" si="453"/>
        <v>1806</v>
      </c>
      <c r="AS351" s="219">
        <f t="shared" si="453"/>
        <v>3354</v>
      </c>
      <c r="AT351" s="213">
        <f t="shared" si="453"/>
        <v>1395</v>
      </c>
      <c r="AU351" s="217">
        <f t="shared" si="453"/>
        <v>1891</v>
      </c>
      <c r="AV351" s="215">
        <f t="shared" si="453"/>
        <v>1806</v>
      </c>
      <c r="AW351" s="216">
        <f t="shared" si="453"/>
        <v>1532</v>
      </c>
      <c r="AX351" s="213">
        <f t="shared" si="453"/>
        <v>332</v>
      </c>
      <c r="AY351" s="217">
        <f t="shared" si="453"/>
        <v>1830</v>
      </c>
      <c r="AZ351" s="215">
        <f t="shared" si="453"/>
        <v>889</v>
      </c>
      <c r="BA351" s="216">
        <f t="shared" si="453"/>
        <v>2760</v>
      </c>
      <c r="BB351" s="213">
        <f t="shared" si="453"/>
        <v>1435</v>
      </c>
      <c r="BC351" s="217">
        <f t="shared" si="453"/>
        <v>1850</v>
      </c>
      <c r="BD351" s="215">
        <f t="shared" si="453"/>
        <v>4859</v>
      </c>
      <c r="BE351" s="213">
        <f t="shared" si="453"/>
        <v>2804</v>
      </c>
      <c r="BF351" s="220">
        <f>SUM(AF351,AH351,AJ351,AL351,AN351,AP351,AR351,AT351,AV351,AX351,AZ351,BB351,BD351)</f>
        <v>22333</v>
      </c>
      <c r="BG351" s="221">
        <f>SUM(AG351,AI351,AK351,AM351,AO351,AQ351,AS351,AU351,AW351,AY351,BA351,BC351,BE351)</f>
        <v>25336</v>
      </c>
      <c r="BI351" s="212" t="s">
        <v>21</v>
      </c>
      <c r="BJ351" s="204">
        <f t="shared" ref="BJ351:CK351" si="456">B351/B374</f>
        <v>1.1848591549295774E-2</v>
      </c>
      <c r="BK351" s="205">
        <f t="shared" si="456"/>
        <v>0</v>
      </c>
      <c r="BL351" s="206">
        <f t="shared" si="456"/>
        <v>8.7033299697275475E-3</v>
      </c>
      <c r="BM351" s="207">
        <f t="shared" si="456"/>
        <v>0</v>
      </c>
      <c r="BN351" s="204">
        <f t="shared" si="456"/>
        <v>6.6366618353802731E-3</v>
      </c>
      <c r="BO351" s="205">
        <f t="shared" si="456"/>
        <v>0</v>
      </c>
      <c r="BP351" s="206">
        <f t="shared" si="456"/>
        <v>1.1079545454545455E-2</v>
      </c>
      <c r="BQ351" s="207">
        <f t="shared" si="456"/>
        <v>2.2558652496490876E-4</v>
      </c>
      <c r="BR351" s="204">
        <f t="shared" si="456"/>
        <v>2.0348837209302325E-3</v>
      </c>
      <c r="BS351" s="205">
        <f t="shared" si="456"/>
        <v>4.7003525264394829E-4</v>
      </c>
      <c r="BT351" s="206">
        <f t="shared" si="456"/>
        <v>6.2548866301798275E-4</v>
      </c>
      <c r="BU351" s="204">
        <f t="shared" si="456"/>
        <v>8.2479597152283377E-4</v>
      </c>
      <c r="BV351" s="208">
        <f t="shared" si="456"/>
        <v>1.8368571000149947E-3</v>
      </c>
      <c r="BW351" s="209">
        <f t="shared" si="456"/>
        <v>8.272438990762443E-4</v>
      </c>
      <c r="BX351" s="204">
        <f t="shared" si="456"/>
        <v>9.8590732471147717E-4</v>
      </c>
      <c r="BY351" s="205">
        <f t="shared" si="456"/>
        <v>0</v>
      </c>
      <c r="BZ351" s="206">
        <f t="shared" si="456"/>
        <v>6.4305727803040745E-4</v>
      </c>
      <c r="CA351" s="207">
        <f t="shared" si="456"/>
        <v>0</v>
      </c>
      <c r="CB351" s="204">
        <f t="shared" si="456"/>
        <v>1.0366991499066971E-4</v>
      </c>
      <c r="CC351" s="205">
        <f t="shared" si="456"/>
        <v>0</v>
      </c>
      <c r="CD351" s="206">
        <f t="shared" si="456"/>
        <v>7.7372432202406287E-5</v>
      </c>
      <c r="CE351" s="207">
        <f t="shared" si="456"/>
        <v>0</v>
      </c>
      <c r="CF351" s="204">
        <f t="shared" si="456"/>
        <v>0</v>
      </c>
      <c r="CG351" s="205">
        <f t="shared" si="456"/>
        <v>0</v>
      </c>
      <c r="CH351" s="206">
        <f t="shared" si="456"/>
        <v>0</v>
      </c>
      <c r="CI351" s="204">
        <f t="shared" si="456"/>
        <v>0</v>
      </c>
      <c r="CJ351" s="210">
        <f t="shared" si="456"/>
        <v>4.262501077944637E-3</v>
      </c>
      <c r="CK351" s="211">
        <f t="shared" si="456"/>
        <v>1.9127655504754147E-4</v>
      </c>
    </row>
    <row r="352" spans="1:89" ht="13.5" thickBot="1" x14ac:dyDescent="0.25">
      <c r="A352" s="202" t="s">
        <v>23</v>
      </c>
      <c r="B352" s="222">
        <v>3212</v>
      </c>
      <c r="C352" s="223">
        <v>3</v>
      </c>
      <c r="D352" s="224">
        <v>933</v>
      </c>
      <c r="E352" s="225">
        <v>98</v>
      </c>
      <c r="F352" s="222">
        <v>435</v>
      </c>
      <c r="G352" s="226">
        <v>37</v>
      </c>
      <c r="H352" s="224">
        <v>1344</v>
      </c>
      <c r="I352" s="225">
        <v>241</v>
      </c>
      <c r="J352" s="222">
        <v>93</v>
      </c>
      <c r="K352" s="226">
        <v>96</v>
      </c>
      <c r="L352" s="224">
        <v>77</v>
      </c>
      <c r="M352" s="222">
        <v>415</v>
      </c>
      <c r="N352" s="227">
        <v>547</v>
      </c>
      <c r="O352" s="228">
        <v>578</v>
      </c>
      <c r="P352" s="222">
        <v>341</v>
      </c>
      <c r="Q352" s="226">
        <v>271</v>
      </c>
      <c r="R352" s="224">
        <v>497</v>
      </c>
      <c r="S352" s="225">
        <v>396</v>
      </c>
      <c r="T352" s="222">
        <v>62</v>
      </c>
      <c r="U352" s="226">
        <v>321</v>
      </c>
      <c r="V352" s="224">
        <v>243</v>
      </c>
      <c r="W352" s="225">
        <v>728</v>
      </c>
      <c r="X352" s="222">
        <v>384</v>
      </c>
      <c r="Y352" s="226">
        <v>501</v>
      </c>
      <c r="Z352" s="224">
        <v>1304</v>
      </c>
      <c r="AA352" s="222">
        <v>684</v>
      </c>
      <c r="AB352" s="200">
        <v>9472</v>
      </c>
      <c r="AC352" s="221">
        <f t="shared" si="455"/>
        <v>4369</v>
      </c>
      <c r="AE352" s="202" t="str">
        <f>$AE$11</f>
        <v>09:00 - 09:59</v>
      </c>
      <c r="AF352" s="193">
        <f>SUMIF($A$9:$A$32,$AE352,B$350:B$373)</f>
        <v>5006</v>
      </c>
      <c r="AG352" s="223">
        <f t="shared" si="453"/>
        <v>1305</v>
      </c>
      <c r="AH352" s="224">
        <f t="shared" si="453"/>
        <v>1700</v>
      </c>
      <c r="AI352" s="225">
        <f t="shared" si="453"/>
        <v>1175</v>
      </c>
      <c r="AJ352" s="222">
        <f t="shared" si="453"/>
        <v>917</v>
      </c>
      <c r="AK352" s="226">
        <f t="shared" si="453"/>
        <v>552</v>
      </c>
      <c r="AL352" s="224">
        <f t="shared" si="453"/>
        <v>1192</v>
      </c>
      <c r="AM352" s="225">
        <f t="shared" si="453"/>
        <v>1921</v>
      </c>
      <c r="AN352" s="222">
        <f t="shared" si="453"/>
        <v>355</v>
      </c>
      <c r="AO352" s="226">
        <f t="shared" si="453"/>
        <v>995</v>
      </c>
      <c r="AP352" s="224">
        <f t="shared" si="453"/>
        <v>534</v>
      </c>
      <c r="AQ352" s="222">
        <f t="shared" si="453"/>
        <v>2479</v>
      </c>
      <c r="AR352" s="227">
        <f t="shared" si="453"/>
        <v>1520</v>
      </c>
      <c r="AS352" s="228">
        <f t="shared" si="453"/>
        <v>2988</v>
      </c>
      <c r="AT352" s="222">
        <f t="shared" si="453"/>
        <v>1038</v>
      </c>
      <c r="AU352" s="226">
        <f t="shared" si="453"/>
        <v>1495</v>
      </c>
      <c r="AV352" s="224">
        <f t="shared" si="453"/>
        <v>1623</v>
      </c>
      <c r="AW352" s="225">
        <f t="shared" si="453"/>
        <v>1292</v>
      </c>
      <c r="AX352" s="222">
        <f t="shared" si="453"/>
        <v>343</v>
      </c>
      <c r="AY352" s="226">
        <f t="shared" si="453"/>
        <v>1098</v>
      </c>
      <c r="AZ352" s="224">
        <f t="shared" si="453"/>
        <v>844</v>
      </c>
      <c r="BA352" s="225">
        <f t="shared" si="453"/>
        <v>2654</v>
      </c>
      <c r="BB352" s="222">
        <f t="shared" si="453"/>
        <v>1268</v>
      </c>
      <c r="BC352" s="226">
        <f t="shared" si="453"/>
        <v>1444</v>
      </c>
      <c r="BD352" s="224">
        <f t="shared" si="453"/>
        <v>3958</v>
      </c>
      <c r="BE352" s="222">
        <f t="shared" si="453"/>
        <v>2324</v>
      </c>
      <c r="BF352" s="220">
        <f>SUM(AF352,AH352,AJ352,AL352,AN352,AP352,AR352,AT352,AV352,AX352,AZ352,BB352,BD352)</f>
        <v>20298</v>
      </c>
      <c r="BG352" s="221">
        <f>SUM(AG352,AI352,AK352,AM352,AO352,AQ352,AS352,AU352,AW352,AY352,BA352,BC352,BE352)</f>
        <v>21722</v>
      </c>
      <c r="BI352" s="202" t="s">
        <v>23</v>
      </c>
      <c r="BJ352" s="204">
        <f t="shared" ref="BJ352:CK352" si="457">B352/B374</f>
        <v>5.6549295774647887E-2</v>
      </c>
      <c r="BK352" s="205">
        <f t="shared" si="457"/>
        <v>8.4435688150858427E-5</v>
      </c>
      <c r="BL352" s="206">
        <f t="shared" si="457"/>
        <v>3.9228052472250252E-2</v>
      </c>
      <c r="BM352" s="207">
        <f t="shared" si="457"/>
        <v>4.6874252642655568E-3</v>
      </c>
      <c r="BN352" s="204">
        <f t="shared" si="457"/>
        <v>3.3183309176901363E-2</v>
      </c>
      <c r="BO352" s="205">
        <f t="shared" si="457"/>
        <v>4.3781800970299376E-3</v>
      </c>
      <c r="BP352" s="206">
        <f t="shared" si="457"/>
        <v>4.7727272727272729E-2</v>
      </c>
      <c r="BQ352" s="207">
        <f t="shared" si="457"/>
        <v>6.0407058351714454E-3</v>
      </c>
      <c r="BR352" s="204">
        <f t="shared" si="457"/>
        <v>1.3517441860465116E-2</v>
      </c>
      <c r="BS352" s="205">
        <f t="shared" si="457"/>
        <v>1.1280846063454759E-2</v>
      </c>
      <c r="BT352" s="206">
        <f t="shared" si="457"/>
        <v>6.0203283815480841E-3</v>
      </c>
      <c r="BU352" s="204">
        <f t="shared" si="457"/>
        <v>1.8015280430630318E-2</v>
      </c>
      <c r="BV352" s="208">
        <f t="shared" si="457"/>
        <v>2.0505323136902086E-2</v>
      </c>
      <c r="BW352" s="209">
        <f t="shared" si="457"/>
        <v>1.5938232455535641E-2</v>
      </c>
      <c r="BX352" s="204">
        <f t="shared" si="457"/>
        <v>1.9776141042741981E-2</v>
      </c>
      <c r="BY352" s="205">
        <f t="shared" si="457"/>
        <v>1.2801738391043507E-2</v>
      </c>
      <c r="BZ352" s="206">
        <f t="shared" si="457"/>
        <v>2.2828533370079465E-2</v>
      </c>
      <c r="CA352" s="207">
        <f t="shared" si="457"/>
        <v>1.6856802315681933E-2</v>
      </c>
      <c r="CB352" s="204">
        <f t="shared" si="457"/>
        <v>6.4275347294215218E-3</v>
      </c>
      <c r="CC352" s="205">
        <f t="shared" si="457"/>
        <v>2.6193390452876376E-2</v>
      </c>
      <c r="CD352" s="206">
        <f t="shared" si="457"/>
        <v>9.4007505125923638E-3</v>
      </c>
      <c r="CE352" s="207">
        <f t="shared" si="457"/>
        <v>2.4202932278333721E-2</v>
      </c>
      <c r="CF352" s="204">
        <f t="shared" si="457"/>
        <v>1.4819960634479564E-2</v>
      </c>
      <c r="CG352" s="205">
        <f t="shared" si="457"/>
        <v>3.0468892537858054E-2</v>
      </c>
      <c r="CH352" s="206">
        <f t="shared" si="457"/>
        <v>2.3255399211741835E-2</v>
      </c>
      <c r="CI352" s="204">
        <f t="shared" si="457"/>
        <v>1.421889616463985E-2</v>
      </c>
      <c r="CJ352" s="210">
        <f t="shared" si="457"/>
        <v>2.9172261712638439E-2</v>
      </c>
      <c r="CK352" s="211">
        <f t="shared" si="457"/>
        <v>1.3478826919398527E-2</v>
      </c>
    </row>
    <row r="353" spans="1:89" ht="14.25" thickTop="1" thickBot="1" x14ac:dyDescent="0.25">
      <c r="A353" s="212" t="s">
        <v>25</v>
      </c>
      <c r="B353" s="213">
        <v>5635</v>
      </c>
      <c r="C353" s="214">
        <v>621</v>
      </c>
      <c r="D353" s="215">
        <v>2355</v>
      </c>
      <c r="E353" s="216">
        <v>623</v>
      </c>
      <c r="F353" s="213">
        <v>981</v>
      </c>
      <c r="G353" s="217">
        <v>286</v>
      </c>
      <c r="H353" s="215">
        <v>1330</v>
      </c>
      <c r="I353" s="216">
        <v>1059</v>
      </c>
      <c r="J353" s="213">
        <v>268</v>
      </c>
      <c r="K353" s="217">
        <v>366</v>
      </c>
      <c r="L353" s="215">
        <v>312</v>
      </c>
      <c r="M353" s="213">
        <v>1177</v>
      </c>
      <c r="N353" s="218">
        <v>1199</v>
      </c>
      <c r="O353" s="219">
        <v>1883</v>
      </c>
      <c r="P353" s="213">
        <v>1054</v>
      </c>
      <c r="Q353" s="217">
        <v>1090</v>
      </c>
      <c r="R353" s="215">
        <v>1247</v>
      </c>
      <c r="S353" s="216">
        <v>1263</v>
      </c>
      <c r="T353" s="213">
        <v>274</v>
      </c>
      <c r="U353" s="217">
        <v>1068</v>
      </c>
      <c r="V353" s="215">
        <v>702</v>
      </c>
      <c r="W353" s="216">
        <v>2019</v>
      </c>
      <c r="X353" s="213">
        <v>1122</v>
      </c>
      <c r="Y353" s="217">
        <v>1276</v>
      </c>
      <c r="Z353" s="215">
        <v>3428</v>
      </c>
      <c r="AA353" s="213">
        <v>1755</v>
      </c>
      <c r="AB353" s="200">
        <v>19907</v>
      </c>
      <c r="AC353" s="221">
        <f t="shared" si="455"/>
        <v>14486</v>
      </c>
      <c r="AE353" s="229" t="s">
        <v>26</v>
      </c>
      <c r="AF353" s="230">
        <f t="shared" ref="AF353:BG353" si="458">SUM(AF350:AF352)</f>
        <v>16636</v>
      </c>
      <c r="AG353" s="231">
        <f t="shared" si="458"/>
        <v>3664</v>
      </c>
      <c r="AH353" s="230">
        <f t="shared" si="458"/>
        <v>5210</v>
      </c>
      <c r="AI353" s="231">
        <f t="shared" si="458"/>
        <v>4058</v>
      </c>
      <c r="AJ353" s="230">
        <f t="shared" si="458"/>
        <v>2915</v>
      </c>
      <c r="AK353" s="231">
        <f t="shared" si="458"/>
        <v>1887</v>
      </c>
      <c r="AL353" s="230">
        <f t="shared" si="458"/>
        <v>3784</v>
      </c>
      <c r="AM353" s="231">
        <f t="shared" si="458"/>
        <v>5548</v>
      </c>
      <c r="AN353" s="230">
        <f t="shared" si="458"/>
        <v>1289</v>
      </c>
      <c r="AO353" s="231">
        <f t="shared" si="458"/>
        <v>2982</v>
      </c>
      <c r="AP353" s="230">
        <f t="shared" si="458"/>
        <v>1645</v>
      </c>
      <c r="AQ353" s="231">
        <f t="shared" si="458"/>
        <v>7257</v>
      </c>
      <c r="AR353" s="230">
        <f t="shared" si="458"/>
        <v>5327</v>
      </c>
      <c r="AS353" s="231">
        <f t="shared" si="458"/>
        <v>8894</v>
      </c>
      <c r="AT353" s="230">
        <f t="shared" si="458"/>
        <v>4082</v>
      </c>
      <c r="AU353" s="231">
        <f t="shared" si="458"/>
        <v>4713</v>
      </c>
      <c r="AV353" s="230">
        <f t="shared" si="458"/>
        <v>5309</v>
      </c>
      <c r="AW353" s="231">
        <f t="shared" si="458"/>
        <v>4318</v>
      </c>
      <c r="AX353" s="230">
        <f t="shared" si="458"/>
        <v>1054</v>
      </c>
      <c r="AY353" s="231">
        <f t="shared" si="458"/>
        <v>4633</v>
      </c>
      <c r="AZ353" s="230">
        <f t="shared" si="458"/>
        <v>2770</v>
      </c>
      <c r="BA353" s="231">
        <f t="shared" si="458"/>
        <v>8053</v>
      </c>
      <c r="BB353" s="230">
        <f t="shared" si="458"/>
        <v>4309</v>
      </c>
      <c r="BC353" s="231">
        <f t="shared" si="458"/>
        <v>5021</v>
      </c>
      <c r="BD353" s="230">
        <f t="shared" si="458"/>
        <v>13575</v>
      </c>
      <c r="BE353" s="231">
        <f t="shared" si="458"/>
        <v>7418</v>
      </c>
      <c r="BF353" s="232">
        <f t="shared" si="458"/>
        <v>67905</v>
      </c>
      <c r="BG353" s="233">
        <f t="shared" si="458"/>
        <v>68446</v>
      </c>
      <c r="BI353" s="212" t="s">
        <v>25</v>
      </c>
      <c r="BJ353" s="204">
        <f t="shared" ref="BJ353:CK353" si="459">B353/B374</f>
        <v>9.9207746478873246E-2</v>
      </c>
      <c r="BK353" s="205">
        <f t="shared" si="459"/>
        <v>1.7478187447227695E-2</v>
      </c>
      <c r="BL353" s="206">
        <f t="shared" si="459"/>
        <v>9.9016145307769934E-2</v>
      </c>
      <c r="BM353" s="207">
        <f t="shared" si="459"/>
        <v>2.9798632037116756E-2</v>
      </c>
      <c r="BN353" s="204">
        <f t="shared" si="459"/>
        <v>7.4834083454115491E-2</v>
      </c>
      <c r="BO353" s="205">
        <f t="shared" si="459"/>
        <v>3.3842148858123297E-2</v>
      </c>
      <c r="BP353" s="206">
        <f t="shared" si="459"/>
        <v>4.723011363636364E-2</v>
      </c>
      <c r="BQ353" s="207">
        <f t="shared" si="459"/>
        <v>2.6544014437537598E-2</v>
      </c>
      <c r="BR353" s="204">
        <f t="shared" si="459"/>
        <v>3.8953488372093024E-2</v>
      </c>
      <c r="BS353" s="205">
        <f t="shared" si="459"/>
        <v>4.3008225616921268E-2</v>
      </c>
      <c r="BT353" s="206">
        <f t="shared" si="459"/>
        <v>2.439405785770133E-2</v>
      </c>
      <c r="BU353" s="204">
        <f t="shared" si="459"/>
        <v>5.1093939920125023E-2</v>
      </c>
      <c r="BV353" s="208">
        <f t="shared" si="459"/>
        <v>4.4946768630979156E-2</v>
      </c>
      <c r="BW353" s="209">
        <f t="shared" si="459"/>
        <v>5.192334206535227E-2</v>
      </c>
      <c r="BX353" s="204">
        <f t="shared" si="459"/>
        <v>6.1126254132111583E-2</v>
      </c>
      <c r="BY353" s="205">
        <f t="shared" si="459"/>
        <v>5.1490386886484954E-2</v>
      </c>
      <c r="BZ353" s="206">
        <f t="shared" si="459"/>
        <v>5.7278030407422721E-2</v>
      </c>
      <c r="CA353" s="207">
        <f t="shared" si="459"/>
        <v>5.3762983143197683E-2</v>
      </c>
      <c r="CB353" s="204">
        <f t="shared" si="459"/>
        <v>2.8405556707443502E-2</v>
      </c>
      <c r="CC353" s="205">
        <f t="shared" si="459"/>
        <v>8.7148102815177472E-2</v>
      </c>
      <c r="CD353" s="206">
        <f t="shared" si="459"/>
        <v>2.7157723703044607E-2</v>
      </c>
      <c r="CE353" s="207">
        <f t="shared" si="459"/>
        <v>6.7123242129060137E-2</v>
      </c>
      <c r="CF353" s="204">
        <f t="shared" si="459"/>
        <v>4.3302072478869975E-2</v>
      </c>
      <c r="CG353" s="205">
        <f t="shared" si="459"/>
        <v>7.7601410934744264E-2</v>
      </c>
      <c r="CH353" s="206">
        <f t="shared" si="459"/>
        <v>6.1134592406327466E-2</v>
      </c>
      <c r="CI353" s="204">
        <f t="shared" si="459"/>
        <v>3.6482694106641719E-2</v>
      </c>
      <c r="CJ353" s="210">
        <f t="shared" si="459"/>
        <v>6.1310411097286042E-2</v>
      </c>
      <c r="CK353" s="211">
        <f t="shared" si="459"/>
        <v>4.4690841555140096E-2</v>
      </c>
    </row>
    <row r="354" spans="1:89" ht="13.5" thickTop="1" x14ac:dyDescent="0.2">
      <c r="A354" s="202" t="s">
        <v>20</v>
      </c>
      <c r="B354" s="222">
        <v>6440</v>
      </c>
      <c r="C354" s="223">
        <v>1095</v>
      </c>
      <c r="D354" s="224">
        <v>2172</v>
      </c>
      <c r="E354" s="225">
        <v>1398</v>
      </c>
      <c r="F354" s="222">
        <v>1060</v>
      </c>
      <c r="G354" s="226">
        <v>634</v>
      </c>
      <c r="H354" s="224">
        <v>1230</v>
      </c>
      <c r="I354" s="225">
        <v>1513</v>
      </c>
      <c r="J354" s="222">
        <v>496</v>
      </c>
      <c r="K354" s="226">
        <v>930</v>
      </c>
      <c r="L354" s="224">
        <v>566</v>
      </c>
      <c r="M354" s="222">
        <v>2084</v>
      </c>
      <c r="N354" s="227">
        <v>2001</v>
      </c>
      <c r="O354" s="228">
        <v>2552</v>
      </c>
      <c r="P354" s="222">
        <v>1649</v>
      </c>
      <c r="Q354" s="226">
        <v>1327</v>
      </c>
      <c r="R354" s="224">
        <v>1880</v>
      </c>
      <c r="S354" s="225">
        <v>1494</v>
      </c>
      <c r="T354" s="222">
        <v>379</v>
      </c>
      <c r="U354" s="226">
        <v>1705</v>
      </c>
      <c r="V354" s="224">
        <v>1037</v>
      </c>
      <c r="W354" s="225">
        <v>2639</v>
      </c>
      <c r="X354" s="222">
        <v>1606</v>
      </c>
      <c r="Y354" s="226">
        <v>1727</v>
      </c>
      <c r="Z354" s="224">
        <v>4758</v>
      </c>
      <c r="AA354" s="222">
        <v>2290</v>
      </c>
      <c r="AB354" s="200">
        <v>25274</v>
      </c>
      <c r="AC354" s="221">
        <f t="shared" si="455"/>
        <v>21388</v>
      </c>
      <c r="BI354" s="202" t="s">
        <v>20</v>
      </c>
      <c r="BJ354" s="204">
        <f t="shared" ref="BJ354:CK354" si="460">B354/B374</f>
        <v>0.11338028169014085</v>
      </c>
      <c r="BK354" s="205">
        <f t="shared" si="460"/>
        <v>3.0819026175063328E-2</v>
      </c>
      <c r="BL354" s="206">
        <f t="shared" si="460"/>
        <v>9.1321897073662964E-2</v>
      </c>
      <c r="BM354" s="207">
        <f t="shared" si="460"/>
        <v>6.6867556320849481E-2</v>
      </c>
      <c r="BN354" s="204">
        <f t="shared" si="460"/>
        <v>8.0860477534518263E-2</v>
      </c>
      <c r="BO354" s="205">
        <f t="shared" si="460"/>
        <v>7.5020707608567036E-2</v>
      </c>
      <c r="BP354" s="206">
        <f t="shared" si="460"/>
        <v>4.3678977272727272E-2</v>
      </c>
      <c r="BQ354" s="207">
        <f t="shared" si="460"/>
        <v>3.7923601363545216E-2</v>
      </c>
      <c r="BR354" s="204">
        <f t="shared" si="460"/>
        <v>7.2093023255813959E-2</v>
      </c>
      <c r="BS354" s="205">
        <f t="shared" si="460"/>
        <v>0.10928319623971798</v>
      </c>
      <c r="BT354" s="206">
        <f t="shared" si="460"/>
        <v>4.4253322908522283E-2</v>
      </c>
      <c r="BU354" s="204">
        <f t="shared" si="460"/>
        <v>9.0467094981767665E-2</v>
      </c>
      <c r="BV354" s="208">
        <f t="shared" si="460"/>
        <v>7.5011246063877643E-2</v>
      </c>
      <c r="BW354" s="209">
        <f t="shared" si="460"/>
        <v>7.0370881014752515E-2</v>
      </c>
      <c r="BX354" s="204">
        <f t="shared" si="460"/>
        <v>9.5633010497013282E-2</v>
      </c>
      <c r="BY354" s="205">
        <f t="shared" si="460"/>
        <v>6.2686003117766551E-2</v>
      </c>
      <c r="BZ354" s="206">
        <f t="shared" si="460"/>
        <v>8.635340590694042E-2</v>
      </c>
      <c r="CA354" s="207">
        <f t="shared" si="460"/>
        <v>6.3596117827345477E-2</v>
      </c>
      <c r="CB354" s="204">
        <f t="shared" si="460"/>
        <v>3.9290897781463822E-2</v>
      </c>
      <c r="CC354" s="205">
        <f t="shared" si="460"/>
        <v>0.13912688698490411</v>
      </c>
      <c r="CD354" s="206">
        <f t="shared" si="460"/>
        <v>4.0117606096947658E-2</v>
      </c>
      <c r="CE354" s="207">
        <f t="shared" si="460"/>
        <v>8.7735629508959745E-2</v>
      </c>
      <c r="CF354" s="204">
        <f t="shared" si="460"/>
        <v>6.1981397861911931E-2</v>
      </c>
      <c r="CG354" s="205">
        <f t="shared" si="460"/>
        <v>0.10502949583409353</v>
      </c>
      <c r="CH354" s="206">
        <f t="shared" si="460"/>
        <v>8.4853672890696064E-2</v>
      </c>
      <c r="CI354" s="204">
        <f t="shared" si="460"/>
        <v>4.7604199147697743E-2</v>
      </c>
      <c r="CJ354" s="210">
        <f t="shared" si="460"/>
        <v>7.7839922141598808E-2</v>
      </c>
      <c r="CK354" s="211">
        <f t="shared" si="460"/>
        <v>6.5984241279948661E-2</v>
      </c>
    </row>
    <row r="355" spans="1:89" ht="13.5" thickBot="1" x14ac:dyDescent="0.25">
      <c r="A355" s="212" t="s">
        <v>22</v>
      </c>
      <c r="B355" s="213">
        <v>5190</v>
      </c>
      <c r="C355" s="214">
        <v>1264</v>
      </c>
      <c r="D355" s="215">
        <v>1338</v>
      </c>
      <c r="E355" s="216">
        <v>1485</v>
      </c>
      <c r="F355" s="213">
        <v>938</v>
      </c>
      <c r="G355" s="217">
        <v>701</v>
      </c>
      <c r="H355" s="215">
        <v>1362</v>
      </c>
      <c r="I355" s="216">
        <v>2114</v>
      </c>
      <c r="J355" s="213">
        <v>438</v>
      </c>
      <c r="K355" s="217">
        <v>1057</v>
      </c>
      <c r="L355" s="215">
        <v>545</v>
      </c>
      <c r="M355" s="213">
        <v>2694</v>
      </c>
      <c r="N355" s="218">
        <v>1806</v>
      </c>
      <c r="O355" s="219">
        <v>3354</v>
      </c>
      <c r="P355" s="213">
        <v>1395</v>
      </c>
      <c r="Q355" s="217">
        <v>1891</v>
      </c>
      <c r="R355" s="215">
        <v>1806</v>
      </c>
      <c r="S355" s="216">
        <v>1532</v>
      </c>
      <c r="T355" s="213">
        <v>332</v>
      </c>
      <c r="U355" s="217">
        <v>1830</v>
      </c>
      <c r="V355" s="215">
        <v>889</v>
      </c>
      <c r="W355" s="216">
        <v>2760</v>
      </c>
      <c r="X355" s="213">
        <v>1435</v>
      </c>
      <c r="Y355" s="217">
        <v>1850</v>
      </c>
      <c r="Z355" s="215">
        <v>4859</v>
      </c>
      <c r="AA355" s="213">
        <v>2804</v>
      </c>
      <c r="AB355" s="200">
        <v>22333</v>
      </c>
      <c r="AC355" s="221">
        <f t="shared" si="455"/>
        <v>25336</v>
      </c>
      <c r="AE355" s="175" t="s">
        <v>27</v>
      </c>
      <c r="BI355" s="212" t="s">
        <v>22</v>
      </c>
      <c r="BJ355" s="204">
        <f t="shared" ref="BJ355:CK355" si="461">B355/B374</f>
        <v>9.1373239436619721E-2</v>
      </c>
      <c r="BK355" s="205">
        <f t="shared" si="461"/>
        <v>3.5575569940895016E-2</v>
      </c>
      <c r="BL355" s="206">
        <f t="shared" si="461"/>
        <v>5.6256306760847627E-2</v>
      </c>
      <c r="BM355" s="207">
        <f t="shared" si="461"/>
        <v>7.1028842014636245E-2</v>
      </c>
      <c r="BN355" s="204">
        <f t="shared" si="461"/>
        <v>7.1553894271111446E-2</v>
      </c>
      <c r="BO355" s="205">
        <f t="shared" si="461"/>
        <v>8.2948763459945563E-2</v>
      </c>
      <c r="BP355" s="206">
        <f t="shared" si="461"/>
        <v>4.8366477272727269E-2</v>
      </c>
      <c r="BQ355" s="207">
        <f t="shared" si="461"/>
        <v>5.2987768197313011E-2</v>
      </c>
      <c r="BR355" s="204">
        <f t="shared" si="461"/>
        <v>6.3662790697674415E-2</v>
      </c>
      <c r="BS355" s="205">
        <f t="shared" si="461"/>
        <v>0.12420681551116333</v>
      </c>
      <c r="BT355" s="206">
        <f t="shared" si="461"/>
        <v>4.2611415168100075E-2</v>
      </c>
      <c r="BU355" s="204">
        <f t="shared" si="461"/>
        <v>0.1169473866990797</v>
      </c>
      <c r="BV355" s="208">
        <f t="shared" si="461"/>
        <v>6.7701304543409807E-2</v>
      </c>
      <c r="BW355" s="209">
        <f t="shared" si="461"/>
        <v>9.2485867916724113E-2</v>
      </c>
      <c r="BX355" s="204">
        <f t="shared" si="461"/>
        <v>8.0902395174853564E-2</v>
      </c>
      <c r="BY355" s="205">
        <f t="shared" si="461"/>
        <v>8.9328735414993629E-2</v>
      </c>
      <c r="BZ355" s="206">
        <f t="shared" si="461"/>
        <v>8.295438886592256E-2</v>
      </c>
      <c r="CA355" s="207">
        <f t="shared" si="461"/>
        <v>6.5213689766729102E-2</v>
      </c>
      <c r="CB355" s="204">
        <f t="shared" si="461"/>
        <v>3.4418411776902344E-2</v>
      </c>
      <c r="CC355" s="205">
        <f t="shared" si="461"/>
        <v>0.14932680538555693</v>
      </c>
      <c r="CD355" s="206">
        <f t="shared" si="461"/>
        <v>3.4392046113969593E-2</v>
      </c>
      <c r="CE355" s="207">
        <f t="shared" si="461"/>
        <v>9.1758369626649822E-2</v>
      </c>
      <c r="CF355" s="204">
        <f t="shared" si="461"/>
        <v>5.5381884141870251E-2</v>
      </c>
      <c r="CG355" s="205">
        <f t="shared" si="461"/>
        <v>0.11250988262482516</v>
      </c>
      <c r="CH355" s="206">
        <f t="shared" si="461"/>
        <v>8.6654896295899994E-2</v>
      </c>
      <c r="CI355" s="204">
        <f t="shared" si="461"/>
        <v>5.8289159131067456E-2</v>
      </c>
      <c r="CJ355" s="210">
        <f t="shared" si="461"/>
        <v>6.8782107350966459E-2</v>
      </c>
      <c r="CK355" s="211">
        <f t="shared" si="461"/>
        <v>7.8164238688459856E-2</v>
      </c>
    </row>
    <row r="356" spans="1:89" ht="14.25" thickTop="1" thickBot="1" x14ac:dyDescent="0.25">
      <c r="A356" s="202" t="s">
        <v>24</v>
      </c>
      <c r="B356" s="222">
        <v>5006</v>
      </c>
      <c r="C356" s="223">
        <v>1305</v>
      </c>
      <c r="D356" s="224">
        <v>1700</v>
      </c>
      <c r="E356" s="225">
        <v>1175</v>
      </c>
      <c r="F356" s="222">
        <v>917</v>
      </c>
      <c r="G356" s="226">
        <v>552</v>
      </c>
      <c r="H356" s="224">
        <v>1192</v>
      </c>
      <c r="I356" s="225">
        <v>1921</v>
      </c>
      <c r="J356" s="222">
        <v>355</v>
      </c>
      <c r="K356" s="226">
        <v>995</v>
      </c>
      <c r="L356" s="224">
        <v>534</v>
      </c>
      <c r="M356" s="222">
        <v>2479</v>
      </c>
      <c r="N356" s="227">
        <v>1520</v>
      </c>
      <c r="O356" s="228">
        <v>2988</v>
      </c>
      <c r="P356" s="222">
        <v>1038</v>
      </c>
      <c r="Q356" s="226">
        <v>1495</v>
      </c>
      <c r="R356" s="224">
        <v>1623</v>
      </c>
      <c r="S356" s="225">
        <v>1292</v>
      </c>
      <c r="T356" s="222">
        <v>343</v>
      </c>
      <c r="U356" s="226">
        <v>1098</v>
      </c>
      <c r="V356" s="224">
        <v>844</v>
      </c>
      <c r="W356" s="225">
        <v>2654</v>
      </c>
      <c r="X356" s="222">
        <v>1268</v>
      </c>
      <c r="Y356" s="226">
        <v>1444</v>
      </c>
      <c r="Z356" s="224">
        <v>3958</v>
      </c>
      <c r="AA356" s="222">
        <v>2324</v>
      </c>
      <c r="AB356" s="200">
        <v>20298</v>
      </c>
      <c r="AC356" s="221">
        <f t="shared" si="455"/>
        <v>21722</v>
      </c>
      <c r="AE356" s="176" t="s">
        <v>2</v>
      </c>
      <c r="AF356" s="177" t="s">
        <v>3</v>
      </c>
      <c r="AG356" s="178"/>
      <c r="AH356" s="177" t="s">
        <v>4</v>
      </c>
      <c r="AI356" s="178"/>
      <c r="AJ356" s="177" t="s">
        <v>5</v>
      </c>
      <c r="AK356" s="178"/>
      <c r="AL356" s="177" t="s">
        <v>6</v>
      </c>
      <c r="AM356" s="178"/>
      <c r="AN356" s="177" t="s">
        <v>7</v>
      </c>
      <c r="AO356" s="178"/>
      <c r="AP356" s="177" t="s">
        <v>8</v>
      </c>
      <c r="AQ356" s="178"/>
      <c r="AR356" s="177" t="s">
        <v>9</v>
      </c>
      <c r="AS356" s="178"/>
      <c r="AT356" s="177" t="s">
        <v>10</v>
      </c>
      <c r="AU356" s="178"/>
      <c r="AV356" s="177" t="s">
        <v>11</v>
      </c>
      <c r="AW356" s="178"/>
      <c r="AX356" s="177" t="s">
        <v>12</v>
      </c>
      <c r="AY356" s="178"/>
      <c r="AZ356" s="177" t="s">
        <v>13</v>
      </c>
      <c r="BA356" s="178"/>
      <c r="BB356" s="177" t="s">
        <v>14</v>
      </c>
      <c r="BC356" s="178"/>
      <c r="BD356" s="177" t="s">
        <v>15</v>
      </c>
      <c r="BE356" s="178"/>
      <c r="BF356" s="179" t="s">
        <v>16</v>
      </c>
      <c r="BG356" s="180"/>
      <c r="BI356" s="202" t="s">
        <v>24</v>
      </c>
      <c r="BJ356" s="204">
        <f t="shared" ref="BJ356:CK356" si="462">B356/B374</f>
        <v>8.8133802816901405E-2</v>
      </c>
      <c r="BK356" s="205">
        <f t="shared" si="462"/>
        <v>3.6729524345623418E-2</v>
      </c>
      <c r="BL356" s="206">
        <f t="shared" si="462"/>
        <v>7.1476622939791457E-2</v>
      </c>
      <c r="BM356" s="207">
        <f t="shared" si="462"/>
        <v>5.6201272301143156E-2</v>
      </c>
      <c r="BN356" s="204">
        <f t="shared" si="462"/>
        <v>6.9951941414295518E-2</v>
      </c>
      <c r="BO356" s="205">
        <f t="shared" si="462"/>
        <v>6.53177138800142E-2</v>
      </c>
      <c r="BP356" s="206">
        <f t="shared" si="462"/>
        <v>4.2329545454545453E-2</v>
      </c>
      <c r="BQ356" s="207">
        <f t="shared" si="462"/>
        <v>4.8150190495287751E-2</v>
      </c>
      <c r="BR356" s="204">
        <f t="shared" si="462"/>
        <v>5.1598837209302327E-2</v>
      </c>
      <c r="BS356" s="205">
        <f t="shared" si="462"/>
        <v>0.11692126909518213</v>
      </c>
      <c r="BT356" s="206">
        <f t="shared" si="462"/>
        <v>4.1751368256450351E-2</v>
      </c>
      <c r="BU356" s="204">
        <f t="shared" si="462"/>
        <v>0.10761416912658447</v>
      </c>
      <c r="BV356" s="208">
        <f t="shared" si="462"/>
        <v>5.6980056980056981E-2</v>
      </c>
      <c r="BW356" s="209">
        <f t="shared" si="462"/>
        <v>8.2393492347993938E-2</v>
      </c>
      <c r="BX356" s="204">
        <f t="shared" si="462"/>
        <v>6.0198341355912545E-2</v>
      </c>
      <c r="BY356" s="205">
        <f t="shared" si="462"/>
        <v>7.062213614247248E-2</v>
      </c>
      <c r="BZ356" s="206">
        <f t="shared" si="462"/>
        <v>7.4548711588810809E-2</v>
      </c>
      <c r="CA356" s="207">
        <f t="shared" si="462"/>
        <v>5.4997445939043078E-2</v>
      </c>
      <c r="CB356" s="204">
        <f t="shared" si="462"/>
        <v>3.5558780841799711E-2</v>
      </c>
      <c r="CC356" s="205">
        <f t="shared" si="462"/>
        <v>8.9596083231334153E-2</v>
      </c>
      <c r="CD356" s="206">
        <f t="shared" si="462"/>
        <v>3.2651166389415454E-2</v>
      </c>
      <c r="CE356" s="207">
        <f t="shared" si="462"/>
        <v>8.8234316300408927E-2</v>
      </c>
      <c r="CF356" s="204">
        <f t="shared" si="462"/>
        <v>4.893674501177106E-2</v>
      </c>
      <c r="CG356" s="205">
        <f t="shared" si="462"/>
        <v>8.7818524600133799E-2</v>
      </c>
      <c r="CH356" s="206">
        <f t="shared" si="462"/>
        <v>7.0586556809872844E-2</v>
      </c>
      <c r="CI356" s="204">
        <f t="shared" si="462"/>
        <v>4.8310986383951773E-2</v>
      </c>
      <c r="CJ356" s="210">
        <f t="shared" si="462"/>
        <v>6.251462924864179E-2</v>
      </c>
      <c r="CK356" s="211">
        <f t="shared" si="462"/>
        <v>6.7014666592624131E-2</v>
      </c>
    </row>
    <row r="357" spans="1:89" ht="15" thickTop="1" thickBot="1" x14ac:dyDescent="0.3">
      <c r="A357" s="212" t="s">
        <v>28</v>
      </c>
      <c r="B357" s="213">
        <v>3599</v>
      </c>
      <c r="C357" s="214">
        <v>1116</v>
      </c>
      <c r="D357" s="215">
        <v>1540</v>
      </c>
      <c r="E357" s="216">
        <v>926</v>
      </c>
      <c r="F357" s="213">
        <v>899</v>
      </c>
      <c r="G357" s="217">
        <v>553</v>
      </c>
      <c r="H357" s="215">
        <v>1508</v>
      </c>
      <c r="I357" s="216">
        <v>1855</v>
      </c>
      <c r="J357" s="213">
        <v>354</v>
      </c>
      <c r="K357" s="217">
        <v>949</v>
      </c>
      <c r="L357" s="215">
        <v>509</v>
      </c>
      <c r="M357" s="213">
        <v>2244</v>
      </c>
      <c r="N357" s="218">
        <v>1304</v>
      </c>
      <c r="O357" s="219">
        <v>2727</v>
      </c>
      <c r="P357" s="213">
        <v>806</v>
      </c>
      <c r="Q357" s="217">
        <v>1307</v>
      </c>
      <c r="R357" s="215">
        <v>1281</v>
      </c>
      <c r="S357" s="216">
        <v>1334</v>
      </c>
      <c r="T357" s="213">
        <v>353</v>
      </c>
      <c r="U357" s="217">
        <v>842</v>
      </c>
      <c r="V357" s="215">
        <v>780</v>
      </c>
      <c r="W357" s="216">
        <v>2255</v>
      </c>
      <c r="X357" s="213">
        <v>1053</v>
      </c>
      <c r="Y357" s="217">
        <v>1062</v>
      </c>
      <c r="Z357" s="215">
        <v>3178</v>
      </c>
      <c r="AA357" s="213">
        <v>2434</v>
      </c>
      <c r="AB357" s="200">
        <v>17164</v>
      </c>
      <c r="AC357" s="221">
        <f t="shared" si="455"/>
        <v>19604</v>
      </c>
      <c r="AE357" s="182"/>
      <c r="AF357" s="183" t="s">
        <v>17</v>
      </c>
      <c r="AG357" s="184" t="s">
        <v>18</v>
      </c>
      <c r="AH357" s="185" t="s">
        <v>17</v>
      </c>
      <c r="AI357" s="186" t="s">
        <v>18</v>
      </c>
      <c r="AJ357" s="183" t="s">
        <v>17</v>
      </c>
      <c r="AK357" s="184" t="s">
        <v>18</v>
      </c>
      <c r="AL357" s="185" t="s">
        <v>17</v>
      </c>
      <c r="AM357" s="186" t="s">
        <v>18</v>
      </c>
      <c r="AN357" s="183" t="s">
        <v>17</v>
      </c>
      <c r="AO357" s="184" t="s">
        <v>18</v>
      </c>
      <c r="AP357" s="185" t="s">
        <v>17</v>
      </c>
      <c r="AQ357" s="183" t="s">
        <v>18</v>
      </c>
      <c r="AR357" s="187" t="s">
        <v>17</v>
      </c>
      <c r="AS357" s="188" t="s">
        <v>18</v>
      </c>
      <c r="AT357" s="183" t="s">
        <v>17</v>
      </c>
      <c r="AU357" s="184" t="s">
        <v>18</v>
      </c>
      <c r="AV357" s="185" t="s">
        <v>17</v>
      </c>
      <c r="AW357" s="186" t="s">
        <v>18</v>
      </c>
      <c r="AX357" s="183" t="s">
        <v>17</v>
      </c>
      <c r="AY357" s="184" t="s">
        <v>18</v>
      </c>
      <c r="AZ357" s="185" t="s">
        <v>17</v>
      </c>
      <c r="BA357" s="186" t="s">
        <v>18</v>
      </c>
      <c r="BB357" s="183" t="s">
        <v>17</v>
      </c>
      <c r="BC357" s="184" t="s">
        <v>18</v>
      </c>
      <c r="BD357" s="185" t="s">
        <v>17</v>
      </c>
      <c r="BE357" s="183" t="s">
        <v>18</v>
      </c>
      <c r="BF357" s="189" t="s">
        <v>17</v>
      </c>
      <c r="BG357" s="190" t="s">
        <v>18</v>
      </c>
      <c r="BI357" s="212" t="s">
        <v>28</v>
      </c>
      <c r="BJ357" s="204">
        <f t="shared" ref="BJ357:CK357" si="463">B357/B374</f>
        <v>6.3362676056338024E-2</v>
      </c>
      <c r="BK357" s="205">
        <f t="shared" si="463"/>
        <v>3.1410075992119334E-2</v>
      </c>
      <c r="BL357" s="206">
        <f t="shared" si="463"/>
        <v>6.4749411368987556E-2</v>
      </c>
      <c r="BM357" s="207">
        <f t="shared" si="463"/>
        <v>4.429138566030516E-2</v>
      </c>
      <c r="BN357" s="204">
        <f t="shared" si="463"/>
        <v>6.8578838965596162E-2</v>
      </c>
      <c r="BO357" s="205">
        <f t="shared" si="463"/>
        <v>6.5436043071825822E-2</v>
      </c>
      <c r="BP357" s="206">
        <f t="shared" si="463"/>
        <v>5.3551136363636363E-2</v>
      </c>
      <c r="BQ357" s="207">
        <f t="shared" si="463"/>
        <v>4.6495889312211748E-2</v>
      </c>
      <c r="BR357" s="204">
        <f t="shared" si="463"/>
        <v>5.1453488372093022E-2</v>
      </c>
      <c r="BS357" s="205">
        <f t="shared" si="463"/>
        <v>0.11151586368977673</v>
      </c>
      <c r="BT357" s="206">
        <f t="shared" si="463"/>
        <v>3.9796716184519153E-2</v>
      </c>
      <c r="BU357" s="204">
        <f t="shared" si="463"/>
        <v>9.7412745268275744E-2</v>
      </c>
      <c r="BV357" s="208">
        <f t="shared" si="463"/>
        <v>4.8882890988154147E-2</v>
      </c>
      <c r="BW357" s="209">
        <f t="shared" si="463"/>
        <v>7.5196470426030615E-2</v>
      </c>
      <c r="BX357" s="204">
        <f t="shared" si="463"/>
        <v>4.6743606101026507E-2</v>
      </c>
      <c r="BY357" s="205">
        <f t="shared" si="463"/>
        <v>6.1741225376730123E-2</v>
      </c>
      <c r="BZ357" s="206">
        <f t="shared" si="463"/>
        <v>5.8839740939782281E-2</v>
      </c>
      <c r="CA357" s="207">
        <f t="shared" si="463"/>
        <v>5.6785288608888131E-2</v>
      </c>
      <c r="CB357" s="204">
        <f t="shared" si="463"/>
        <v>3.6595479991706405E-2</v>
      </c>
      <c r="CC357" s="205">
        <f t="shared" si="463"/>
        <v>6.8706650346797224E-2</v>
      </c>
      <c r="CD357" s="206">
        <f t="shared" si="463"/>
        <v>3.0175248558938449E-2</v>
      </c>
      <c r="CE357" s="207">
        <f t="shared" si="463"/>
        <v>7.4969247647860629E-2</v>
      </c>
      <c r="CF357" s="204">
        <f t="shared" si="463"/>
        <v>4.0639110802361933E-2</v>
      </c>
      <c r="CG357" s="205">
        <f t="shared" si="463"/>
        <v>6.4586754241926655E-2</v>
      </c>
      <c r="CH357" s="206">
        <f t="shared" si="463"/>
        <v>5.6676118631070214E-2</v>
      </c>
      <c r="CI357" s="204">
        <f t="shared" si="463"/>
        <v>5.0597650971832449E-2</v>
      </c>
      <c r="CJ357" s="210">
        <f t="shared" si="463"/>
        <v>5.2862404986879871E-2</v>
      </c>
      <c r="CK357" s="211">
        <f t="shared" si="463"/>
        <v>6.0480412663741989E-2</v>
      </c>
    </row>
    <row r="358" spans="1:89" ht="13.5" thickTop="1" x14ac:dyDescent="0.2">
      <c r="A358" s="202" t="s">
        <v>29</v>
      </c>
      <c r="B358" s="235">
        <v>3756</v>
      </c>
      <c r="C358" s="223">
        <v>1191</v>
      </c>
      <c r="D358" s="224">
        <v>1379</v>
      </c>
      <c r="E358" s="225">
        <v>783</v>
      </c>
      <c r="F358" s="222">
        <v>928</v>
      </c>
      <c r="G358" s="226">
        <v>463</v>
      </c>
      <c r="H358" s="224">
        <v>2010</v>
      </c>
      <c r="I358" s="225">
        <v>1847</v>
      </c>
      <c r="J358" s="222">
        <v>343</v>
      </c>
      <c r="K358" s="226">
        <v>633</v>
      </c>
      <c r="L358" s="224">
        <v>550</v>
      </c>
      <c r="M358" s="222">
        <v>1648</v>
      </c>
      <c r="N358" s="227">
        <v>1268</v>
      </c>
      <c r="O358" s="236">
        <v>2411</v>
      </c>
      <c r="P358" s="222">
        <v>885</v>
      </c>
      <c r="Q358" s="226">
        <v>1123</v>
      </c>
      <c r="R358" s="224">
        <v>1206</v>
      </c>
      <c r="S358" s="225">
        <v>1316</v>
      </c>
      <c r="T358" s="222">
        <v>466</v>
      </c>
      <c r="U358" s="226">
        <v>799</v>
      </c>
      <c r="V358" s="224">
        <v>883</v>
      </c>
      <c r="W358" s="237">
        <v>2229</v>
      </c>
      <c r="X358" s="222">
        <v>963</v>
      </c>
      <c r="Y358" s="226">
        <v>978</v>
      </c>
      <c r="Z358" s="224">
        <v>3035</v>
      </c>
      <c r="AA358" s="222">
        <v>2418</v>
      </c>
      <c r="AB358" s="200">
        <v>17672</v>
      </c>
      <c r="AC358" s="221">
        <f t="shared" si="455"/>
        <v>17839</v>
      </c>
      <c r="AE358" s="202" t="str">
        <f>$AE$17</f>
        <v>17:00 - 17:59</v>
      </c>
      <c r="AF358" s="193">
        <f t="shared" ref="AF358:AO360" si="464">SUMIF($A$9:$A$32,$AE358,B$350:B$373)</f>
        <v>2519</v>
      </c>
      <c r="AG358" s="194">
        <f t="shared" si="464"/>
        <v>3671</v>
      </c>
      <c r="AH358" s="195">
        <f t="shared" si="464"/>
        <v>1831</v>
      </c>
      <c r="AI358" s="196">
        <f t="shared" si="464"/>
        <v>1519</v>
      </c>
      <c r="AJ358" s="193">
        <f t="shared" si="464"/>
        <v>1036</v>
      </c>
      <c r="AK358" s="197">
        <f t="shared" si="464"/>
        <v>626</v>
      </c>
      <c r="AL358" s="195">
        <f t="shared" si="464"/>
        <v>2197</v>
      </c>
      <c r="AM358" s="196">
        <f t="shared" si="464"/>
        <v>3339</v>
      </c>
      <c r="AN358" s="193">
        <f t="shared" si="464"/>
        <v>816</v>
      </c>
      <c r="AO358" s="197">
        <f t="shared" si="464"/>
        <v>353</v>
      </c>
      <c r="AP358" s="195">
        <f t="shared" ref="AP358:AY360" si="465">SUMIF($A$9:$A$32,$AE358,L$350:L$373)</f>
        <v>1640</v>
      </c>
      <c r="AQ358" s="193">
        <f t="shared" si="465"/>
        <v>1136</v>
      </c>
      <c r="AR358" s="198">
        <f t="shared" si="465"/>
        <v>2200</v>
      </c>
      <c r="AS358" s="199">
        <f t="shared" si="465"/>
        <v>2171</v>
      </c>
      <c r="AT358" s="193">
        <f t="shared" si="465"/>
        <v>1406</v>
      </c>
      <c r="AU358" s="197">
        <f t="shared" si="465"/>
        <v>1402</v>
      </c>
      <c r="AV358" s="195">
        <f t="shared" si="465"/>
        <v>1422</v>
      </c>
      <c r="AW358" s="196">
        <f t="shared" si="465"/>
        <v>1845</v>
      </c>
      <c r="AX358" s="193">
        <f t="shared" si="465"/>
        <v>1290</v>
      </c>
      <c r="AY358" s="197">
        <f t="shared" si="465"/>
        <v>406</v>
      </c>
      <c r="AZ358" s="195">
        <f t="shared" ref="AZ358:BE360" si="466">SUMIF($A$9:$A$32,$AE358,V$350:V$373)</f>
        <v>2661</v>
      </c>
      <c r="BA358" s="196">
        <f t="shared" si="466"/>
        <v>1595</v>
      </c>
      <c r="BB358" s="193">
        <f t="shared" si="466"/>
        <v>2948</v>
      </c>
      <c r="BC358" s="197">
        <f t="shared" si="466"/>
        <v>801</v>
      </c>
      <c r="BD358" s="195">
        <f t="shared" si="466"/>
        <v>4302</v>
      </c>
      <c r="BE358" s="193">
        <f t="shared" si="466"/>
        <v>4144</v>
      </c>
      <c r="BF358" s="200">
        <f>AF358+AH358+AJ358+AL358+AN358+AP358+AR358+AT358+AV358+AX358+AZ358+BB358+BD358</f>
        <v>26268</v>
      </c>
      <c r="BG358" s="201">
        <f>AG358+AI358+AK358+AM358+AO358+AQ358+AS358+AU358+AW358+AY358+BA358+BC358+BE358</f>
        <v>23008</v>
      </c>
      <c r="BI358" s="202" t="s">
        <v>29</v>
      </c>
      <c r="BJ358" s="204">
        <f t="shared" ref="BJ358:CK358" si="467">B358/B374</f>
        <v>6.612676056338028E-2</v>
      </c>
      <c r="BK358" s="205">
        <f t="shared" si="467"/>
        <v>3.3520968195890795E-2</v>
      </c>
      <c r="BL358" s="206">
        <f t="shared" si="467"/>
        <v>5.798015472586613E-2</v>
      </c>
      <c r="BM358" s="207">
        <f t="shared" si="467"/>
        <v>3.7451571244080932E-2</v>
      </c>
      <c r="BN358" s="204">
        <f t="shared" si="467"/>
        <v>7.0791059577389584E-2</v>
      </c>
      <c r="BO358" s="205">
        <f t="shared" si="467"/>
        <v>5.4786415808780027E-2</v>
      </c>
      <c r="BP358" s="206">
        <f t="shared" si="467"/>
        <v>7.1377840909090912E-2</v>
      </c>
      <c r="BQ358" s="207">
        <f t="shared" si="467"/>
        <v>4.6295367956687386E-2</v>
      </c>
      <c r="BR358" s="204">
        <f t="shared" si="467"/>
        <v>4.9854651162790697E-2</v>
      </c>
      <c r="BS358" s="205">
        <f t="shared" si="467"/>
        <v>7.4383078730904814E-2</v>
      </c>
      <c r="BT358" s="206">
        <f t="shared" si="467"/>
        <v>4.300234558248632E-2</v>
      </c>
      <c r="BU358" s="204">
        <f t="shared" si="467"/>
        <v>7.1540197951033169E-2</v>
      </c>
      <c r="BV358" s="208">
        <f t="shared" si="467"/>
        <v>4.7533363322837009E-2</v>
      </c>
      <c r="BW358" s="209">
        <f t="shared" si="467"/>
        <v>6.6482834689094161E-2</v>
      </c>
      <c r="BX358" s="204">
        <f t="shared" si="467"/>
        <v>5.132517543350925E-2</v>
      </c>
      <c r="BY358" s="205">
        <f t="shared" si="467"/>
        <v>5.3049270159195049E-2</v>
      </c>
      <c r="BZ358" s="206">
        <f t="shared" si="467"/>
        <v>5.5394791236047951E-2</v>
      </c>
      <c r="CA358" s="207">
        <f t="shared" si="467"/>
        <v>5.6019070321811679E-2</v>
      </c>
      <c r="CB358" s="204">
        <f t="shared" si="467"/>
        <v>4.8310180385652081E-2</v>
      </c>
      <c r="CC358" s="205">
        <f t="shared" si="467"/>
        <v>6.5197878416972666E-2</v>
      </c>
      <c r="CD358" s="206">
        <f t="shared" si="467"/>
        <v>3.4159928817362371E-2</v>
      </c>
      <c r="CE358" s="207">
        <f t="shared" si="467"/>
        <v>7.4104857209348715E-2</v>
      </c>
      <c r="CF358" s="204">
        <f t="shared" si="467"/>
        <v>3.7165682528655784E-2</v>
      </c>
      <c r="CG358" s="205">
        <f t="shared" si="467"/>
        <v>5.9478197409231895E-2</v>
      </c>
      <c r="CH358" s="206">
        <f t="shared" si="467"/>
        <v>5.4125871631623065E-2</v>
      </c>
      <c r="CI358" s="204">
        <f t="shared" si="467"/>
        <v>5.0265045213595261E-2</v>
      </c>
      <c r="CJ358" s="210">
        <f t="shared" si="467"/>
        <v>5.4426964631096544E-2</v>
      </c>
      <c r="CK358" s="211">
        <f t="shared" si="467"/>
        <v>5.5035201056340202E-2</v>
      </c>
    </row>
    <row r="359" spans="1:89" x14ac:dyDescent="0.2">
      <c r="A359" s="212" t="s">
        <v>31</v>
      </c>
      <c r="B359" s="238">
        <v>3406</v>
      </c>
      <c r="C359" s="214">
        <v>1399</v>
      </c>
      <c r="D359" s="215">
        <v>1337</v>
      </c>
      <c r="E359" s="216">
        <v>932</v>
      </c>
      <c r="F359" s="213">
        <v>883</v>
      </c>
      <c r="G359" s="217">
        <v>457</v>
      </c>
      <c r="H359" s="215">
        <v>1810</v>
      </c>
      <c r="I359" s="216">
        <v>2129</v>
      </c>
      <c r="J359" s="213">
        <v>382</v>
      </c>
      <c r="K359" s="214">
        <v>545</v>
      </c>
      <c r="L359" s="215">
        <v>552</v>
      </c>
      <c r="M359" s="213">
        <v>1455</v>
      </c>
      <c r="N359" s="218">
        <v>1382</v>
      </c>
      <c r="O359" s="239">
        <v>2200</v>
      </c>
      <c r="P359" s="213">
        <v>812</v>
      </c>
      <c r="Q359" s="214">
        <v>921</v>
      </c>
      <c r="R359" s="215">
        <v>1170</v>
      </c>
      <c r="S359" s="216">
        <v>1089</v>
      </c>
      <c r="T359" s="224">
        <v>449</v>
      </c>
      <c r="U359" s="213">
        <v>551</v>
      </c>
      <c r="V359" s="215">
        <v>1000</v>
      </c>
      <c r="W359" s="240">
        <v>1918</v>
      </c>
      <c r="X359" s="213">
        <v>1022</v>
      </c>
      <c r="Y359" s="217">
        <v>756</v>
      </c>
      <c r="Z359" s="215">
        <v>2823</v>
      </c>
      <c r="AA359" s="213">
        <v>2480</v>
      </c>
      <c r="AB359" s="200">
        <v>17028</v>
      </c>
      <c r="AC359" s="221">
        <f t="shared" si="455"/>
        <v>16832</v>
      </c>
      <c r="AE359" s="212" t="str">
        <f>$AE$18</f>
        <v>18:00 - 18:59</v>
      </c>
      <c r="AF359" s="193">
        <f t="shared" si="464"/>
        <v>2428</v>
      </c>
      <c r="AG359" s="214">
        <f t="shared" si="464"/>
        <v>4849</v>
      </c>
      <c r="AH359" s="215">
        <f t="shared" si="464"/>
        <v>1683</v>
      </c>
      <c r="AI359" s="216">
        <f t="shared" si="464"/>
        <v>2046</v>
      </c>
      <c r="AJ359" s="213">
        <f t="shared" si="464"/>
        <v>881</v>
      </c>
      <c r="AK359" s="217">
        <f t="shared" si="464"/>
        <v>617</v>
      </c>
      <c r="AL359" s="215">
        <f t="shared" si="464"/>
        <v>2235</v>
      </c>
      <c r="AM359" s="216">
        <f t="shared" si="464"/>
        <v>4044</v>
      </c>
      <c r="AN359" s="213">
        <f t="shared" si="464"/>
        <v>728</v>
      </c>
      <c r="AO359" s="217">
        <f t="shared" si="464"/>
        <v>323</v>
      </c>
      <c r="AP359" s="215">
        <f t="shared" si="465"/>
        <v>1748</v>
      </c>
      <c r="AQ359" s="213">
        <f t="shared" si="465"/>
        <v>905</v>
      </c>
      <c r="AR359" s="218">
        <f t="shared" si="465"/>
        <v>2433</v>
      </c>
      <c r="AS359" s="219">
        <f t="shared" si="465"/>
        <v>2097</v>
      </c>
      <c r="AT359" s="213">
        <f t="shared" si="465"/>
        <v>1351</v>
      </c>
      <c r="AU359" s="217">
        <f t="shared" si="465"/>
        <v>1476</v>
      </c>
      <c r="AV359" s="215">
        <f t="shared" si="465"/>
        <v>1372</v>
      </c>
      <c r="AW359" s="216">
        <f t="shared" si="465"/>
        <v>1997</v>
      </c>
      <c r="AX359" s="213">
        <f t="shared" si="465"/>
        <v>1131</v>
      </c>
      <c r="AY359" s="217">
        <f t="shared" si="465"/>
        <v>454</v>
      </c>
      <c r="AZ359" s="215">
        <f t="shared" si="466"/>
        <v>2447</v>
      </c>
      <c r="BA359" s="216">
        <f t="shared" si="466"/>
        <v>1428</v>
      </c>
      <c r="BB359" s="213">
        <f t="shared" si="466"/>
        <v>2891</v>
      </c>
      <c r="BC359" s="217">
        <f t="shared" si="466"/>
        <v>820</v>
      </c>
      <c r="BD359" s="215">
        <f t="shared" si="466"/>
        <v>3852</v>
      </c>
      <c r="BE359" s="213">
        <f t="shared" si="466"/>
        <v>4664</v>
      </c>
      <c r="BF359" s="220">
        <f>SUM(AF359,AH359,AJ359,AL359,AN359,AP359,AR359,AT359,AV359,AX359,AZ359,BB359,BD359)</f>
        <v>25180</v>
      </c>
      <c r="BG359" s="221">
        <f>SUM(AG359,AI359,AK359,AM359,AO359,AQ359,AS359,AU359,AW359,AY359,BA359,BC359,BE359)</f>
        <v>25720</v>
      </c>
      <c r="BI359" s="212" t="s">
        <v>31</v>
      </c>
      <c r="BJ359" s="204">
        <f t="shared" ref="BJ359:CK359" si="468">B359/B374</f>
        <v>5.9964788732394365E-2</v>
      </c>
      <c r="BK359" s="205">
        <f t="shared" si="468"/>
        <v>3.9375175907683649E-2</v>
      </c>
      <c r="BL359" s="206">
        <f t="shared" si="468"/>
        <v>5.6214261688530102E-2</v>
      </c>
      <c r="BM359" s="207">
        <f t="shared" si="468"/>
        <v>4.457837088056632E-2</v>
      </c>
      <c r="BN359" s="204">
        <f t="shared" si="468"/>
        <v>6.7358303455641158E-2</v>
      </c>
      <c r="BO359" s="205">
        <f t="shared" si="468"/>
        <v>5.4076440657910306E-2</v>
      </c>
      <c r="BP359" s="206">
        <f t="shared" si="468"/>
        <v>6.4275568181818177E-2</v>
      </c>
      <c r="BQ359" s="207">
        <f t="shared" si="468"/>
        <v>5.3363745738921192E-2</v>
      </c>
      <c r="BR359" s="204">
        <f t="shared" si="468"/>
        <v>5.5523255813953488E-2</v>
      </c>
      <c r="BS359" s="205">
        <f t="shared" si="468"/>
        <v>6.4042303172737958E-2</v>
      </c>
      <c r="BT359" s="206">
        <f t="shared" si="468"/>
        <v>4.3158717748240816E-2</v>
      </c>
      <c r="BU359" s="204">
        <f t="shared" si="468"/>
        <v>6.3162007292932795E-2</v>
      </c>
      <c r="BV359" s="208">
        <f t="shared" si="468"/>
        <v>5.1806867596341281E-2</v>
      </c>
      <c r="BW359" s="209">
        <f t="shared" si="468"/>
        <v>6.066455259892458E-2</v>
      </c>
      <c r="BX359" s="204">
        <f t="shared" si="468"/>
        <v>4.7091573392101141E-2</v>
      </c>
      <c r="BY359" s="205">
        <f t="shared" si="468"/>
        <v>4.3507014974727198E-2</v>
      </c>
      <c r="BZ359" s="206">
        <f t="shared" si="468"/>
        <v>5.3741215378255477E-2</v>
      </c>
      <c r="CA359" s="207">
        <f t="shared" si="468"/>
        <v>4.6356206368125319E-2</v>
      </c>
      <c r="CB359" s="204">
        <f t="shared" si="468"/>
        <v>4.6547791830810696E-2</v>
      </c>
      <c r="CC359" s="205">
        <f t="shared" si="468"/>
        <v>4.4961240310077519E-2</v>
      </c>
      <c r="CD359" s="206">
        <f t="shared" si="468"/>
        <v>3.8686216101203139E-2</v>
      </c>
      <c r="CE359" s="207">
        <f t="shared" si="468"/>
        <v>6.3765417733302299E-2</v>
      </c>
      <c r="CF359" s="204">
        <f t="shared" si="468"/>
        <v>3.9442707730307593E-2</v>
      </c>
      <c r="CG359" s="205">
        <f t="shared" si="468"/>
        <v>4.5977011494252873E-2</v>
      </c>
      <c r="CH359" s="206">
        <f t="shared" si="468"/>
        <v>5.0345085870204913E-2</v>
      </c>
      <c r="CI359" s="204">
        <f t="shared" si="468"/>
        <v>5.1553892526764372E-2</v>
      </c>
      <c r="CJ359" s="210">
        <f t="shared" si="468"/>
        <v>5.2443546499451786E-2</v>
      </c>
      <c r="CK359" s="211">
        <f t="shared" si="468"/>
        <v>5.1928499589680939E-2</v>
      </c>
    </row>
    <row r="360" spans="1:89" ht="13.5" thickBot="1" x14ac:dyDescent="0.25">
      <c r="A360" s="202" t="s">
        <v>33</v>
      </c>
      <c r="B360" s="235">
        <v>2933</v>
      </c>
      <c r="C360" s="223">
        <v>1237</v>
      </c>
      <c r="D360" s="224">
        <v>1368</v>
      </c>
      <c r="E360" s="225">
        <v>881</v>
      </c>
      <c r="F360" s="222">
        <v>730</v>
      </c>
      <c r="G360" s="226">
        <v>435</v>
      </c>
      <c r="H360" s="224">
        <v>1885</v>
      </c>
      <c r="I360" s="225">
        <v>1787</v>
      </c>
      <c r="J360" s="222">
        <v>345</v>
      </c>
      <c r="K360" s="223">
        <v>438</v>
      </c>
      <c r="L360" s="224">
        <v>546</v>
      </c>
      <c r="M360" s="222">
        <v>1442</v>
      </c>
      <c r="N360" s="227">
        <v>1282</v>
      </c>
      <c r="O360" s="236">
        <v>1986</v>
      </c>
      <c r="P360" s="222">
        <v>844</v>
      </c>
      <c r="Q360" s="223">
        <v>1208</v>
      </c>
      <c r="R360" s="224">
        <v>1224</v>
      </c>
      <c r="S360" s="225">
        <v>1340</v>
      </c>
      <c r="T360" s="222">
        <v>446</v>
      </c>
      <c r="U360" s="226">
        <v>728</v>
      </c>
      <c r="V360" s="224">
        <v>1015</v>
      </c>
      <c r="W360" s="237">
        <v>2066</v>
      </c>
      <c r="X360" s="222">
        <v>1076</v>
      </c>
      <c r="Y360" s="226">
        <v>817</v>
      </c>
      <c r="Z360" s="224">
        <v>2837</v>
      </c>
      <c r="AA360" s="222">
        <v>3224</v>
      </c>
      <c r="AB360" s="200">
        <v>16531</v>
      </c>
      <c r="AC360" s="221">
        <f t="shared" si="455"/>
        <v>17589</v>
      </c>
      <c r="AE360" s="202" t="str">
        <f>$AE$19</f>
        <v>19:00 - 19:59</v>
      </c>
      <c r="AF360" s="193">
        <f t="shared" si="464"/>
        <v>2562</v>
      </c>
      <c r="AG360" s="223">
        <f t="shared" si="464"/>
        <v>3760</v>
      </c>
      <c r="AH360" s="224">
        <f t="shared" si="464"/>
        <v>1229</v>
      </c>
      <c r="AI360" s="225">
        <f t="shared" si="464"/>
        <v>1760</v>
      </c>
      <c r="AJ360" s="222">
        <f t="shared" si="464"/>
        <v>659</v>
      </c>
      <c r="AK360" s="226">
        <f t="shared" si="464"/>
        <v>694</v>
      </c>
      <c r="AL360" s="224">
        <f t="shared" si="464"/>
        <v>2023</v>
      </c>
      <c r="AM360" s="225">
        <f t="shared" si="464"/>
        <v>3565</v>
      </c>
      <c r="AN360" s="222">
        <f t="shared" si="464"/>
        <v>442</v>
      </c>
      <c r="AO360" s="226">
        <f t="shared" si="464"/>
        <v>278</v>
      </c>
      <c r="AP360" s="224">
        <f t="shared" si="465"/>
        <v>1178</v>
      </c>
      <c r="AQ360" s="222">
        <f t="shared" si="465"/>
        <v>918</v>
      </c>
      <c r="AR360" s="227">
        <f t="shared" si="465"/>
        <v>1975</v>
      </c>
      <c r="AS360" s="228">
        <f t="shared" si="465"/>
        <v>2400</v>
      </c>
      <c r="AT360" s="222">
        <f t="shared" si="465"/>
        <v>1084</v>
      </c>
      <c r="AU360" s="226">
        <f t="shared" si="465"/>
        <v>1798</v>
      </c>
      <c r="AV360" s="224">
        <f t="shared" si="465"/>
        <v>1269</v>
      </c>
      <c r="AW360" s="225">
        <f t="shared" si="465"/>
        <v>1898</v>
      </c>
      <c r="AX360" s="222">
        <f t="shared" si="465"/>
        <v>809</v>
      </c>
      <c r="AY360" s="226">
        <f t="shared" si="465"/>
        <v>427</v>
      </c>
      <c r="AZ360" s="224">
        <f t="shared" si="466"/>
        <v>2733</v>
      </c>
      <c r="BA360" s="225">
        <f t="shared" si="466"/>
        <v>1346</v>
      </c>
      <c r="BB360" s="222">
        <f t="shared" si="466"/>
        <v>2474</v>
      </c>
      <c r="BC360" s="226">
        <f t="shared" si="466"/>
        <v>848</v>
      </c>
      <c r="BD360" s="224">
        <f t="shared" si="466"/>
        <v>3326</v>
      </c>
      <c r="BE360" s="222">
        <f t="shared" si="466"/>
        <v>4119</v>
      </c>
      <c r="BF360" s="220">
        <f>SUM(AF360,AH360,AJ360,AL360,AN360,AP360,AR360,AT360,AV360,AX360,AZ360,BB360,BD360)</f>
        <v>21763</v>
      </c>
      <c r="BG360" s="221">
        <f>SUM(AG360,AI360,AK360,AM360,AO360,AQ360,AS360,AU360,AW360,AY360,BA360,BC360,BE360)</f>
        <v>23811</v>
      </c>
      <c r="BI360" s="202" t="s">
        <v>33</v>
      </c>
      <c r="BJ360" s="204">
        <f t="shared" ref="BJ360:CK360" si="469">B360/B374</f>
        <v>5.1637323943661974E-2</v>
      </c>
      <c r="BK360" s="205">
        <f t="shared" si="469"/>
        <v>3.4815648747537294E-2</v>
      </c>
      <c r="BL360" s="206">
        <f t="shared" si="469"/>
        <v>5.7517658930373361E-2</v>
      </c>
      <c r="BM360" s="207">
        <f t="shared" si="469"/>
        <v>4.2138996508346488E-2</v>
      </c>
      <c r="BN360" s="204">
        <f t="shared" si="469"/>
        <v>5.5686932641696545E-2</v>
      </c>
      <c r="BO360" s="205">
        <f t="shared" si="469"/>
        <v>5.1473198438054667E-2</v>
      </c>
      <c r="BP360" s="206">
        <f t="shared" si="469"/>
        <v>6.6938920454545456E-2</v>
      </c>
      <c r="BQ360" s="207">
        <f t="shared" si="469"/>
        <v>4.479145779025466E-2</v>
      </c>
      <c r="BR360" s="204">
        <f t="shared" si="469"/>
        <v>5.0145348837209301E-2</v>
      </c>
      <c r="BS360" s="205">
        <f t="shared" si="469"/>
        <v>5.1468860164512339E-2</v>
      </c>
      <c r="BT360" s="206">
        <f t="shared" si="469"/>
        <v>4.2689601250977323E-2</v>
      </c>
      <c r="BU360" s="204">
        <f t="shared" si="469"/>
        <v>6.2597673207154023E-2</v>
      </c>
      <c r="BV360" s="208">
        <f t="shared" si="469"/>
        <v>4.8058179637127003E-2</v>
      </c>
      <c r="BW360" s="209">
        <f t="shared" si="469"/>
        <v>5.4763546118847373E-2</v>
      </c>
      <c r="BX360" s="204">
        <f t="shared" si="469"/>
        <v>4.8947398944499218E-2</v>
      </c>
      <c r="BY360" s="205">
        <f t="shared" si="469"/>
        <v>5.7064575558599839E-2</v>
      </c>
      <c r="BZ360" s="206">
        <f t="shared" si="469"/>
        <v>5.6221579164944191E-2</v>
      </c>
      <c r="CA360" s="207">
        <f t="shared" si="469"/>
        <v>5.7040694704580286E-2</v>
      </c>
      <c r="CB360" s="204">
        <f t="shared" si="469"/>
        <v>4.6236782085838687E-2</v>
      </c>
      <c r="CC360" s="205">
        <f t="shared" si="469"/>
        <v>5.9404324765401875E-2</v>
      </c>
      <c r="CD360" s="206">
        <f t="shared" si="469"/>
        <v>3.926650934272119E-2</v>
      </c>
      <c r="CE360" s="207">
        <f t="shared" si="469"/>
        <v>6.8685794075600923E-2</v>
      </c>
      <c r="CF360" s="204">
        <f t="shared" si="469"/>
        <v>4.152676469453128E-2</v>
      </c>
      <c r="CG360" s="205">
        <f t="shared" si="469"/>
        <v>4.9686796813233597E-2</v>
      </c>
      <c r="CH360" s="206">
        <f t="shared" si="469"/>
        <v>5.0594760401619317E-2</v>
      </c>
      <c r="CI360" s="204">
        <f t="shared" si="469"/>
        <v>6.7020060284793681E-2</v>
      </c>
      <c r="CJ360" s="210">
        <f t="shared" si="469"/>
        <v>5.0912865115247681E-2</v>
      </c>
      <c r="CK360" s="211">
        <f t="shared" si="469"/>
        <v>5.426392462469689E-2</v>
      </c>
    </row>
    <row r="361" spans="1:89" ht="14.25" thickTop="1" thickBot="1" x14ac:dyDescent="0.25">
      <c r="A361" s="212" t="s">
        <v>35</v>
      </c>
      <c r="B361" s="238">
        <v>2227</v>
      </c>
      <c r="C361" s="214">
        <v>1746</v>
      </c>
      <c r="D361" s="215">
        <v>1076</v>
      </c>
      <c r="E361" s="216">
        <v>968</v>
      </c>
      <c r="F361" s="213">
        <v>589</v>
      </c>
      <c r="G361" s="217">
        <v>483</v>
      </c>
      <c r="H361" s="215">
        <v>1945</v>
      </c>
      <c r="I361" s="216">
        <v>2207</v>
      </c>
      <c r="J361" s="213">
        <v>409</v>
      </c>
      <c r="K361" s="214">
        <v>430</v>
      </c>
      <c r="L361" s="215">
        <v>665</v>
      </c>
      <c r="M361" s="213">
        <v>1061</v>
      </c>
      <c r="N361" s="218">
        <v>1506</v>
      </c>
      <c r="O361" s="239">
        <v>1858</v>
      </c>
      <c r="P361" s="213">
        <v>870</v>
      </c>
      <c r="Q361" s="214">
        <v>974</v>
      </c>
      <c r="R361" s="215">
        <v>1224</v>
      </c>
      <c r="S361" s="216">
        <v>1349</v>
      </c>
      <c r="T361" s="213">
        <v>532</v>
      </c>
      <c r="U361" s="217">
        <v>591</v>
      </c>
      <c r="V361" s="215">
        <v>1402</v>
      </c>
      <c r="W361" s="240">
        <v>1637</v>
      </c>
      <c r="X361" s="213">
        <v>1151</v>
      </c>
      <c r="Y361" s="217">
        <v>701</v>
      </c>
      <c r="Z361" s="215">
        <v>3066</v>
      </c>
      <c r="AA361" s="213">
        <v>2674</v>
      </c>
      <c r="AB361" s="200">
        <v>16662</v>
      </c>
      <c r="AC361" s="221">
        <f t="shared" si="455"/>
        <v>16679</v>
      </c>
      <c r="AE361" s="229" t="s">
        <v>26</v>
      </c>
      <c r="AF361" s="230">
        <f t="shared" ref="AF361:BG361" si="470">SUM(AF358:AF360)</f>
        <v>7509</v>
      </c>
      <c r="AG361" s="231">
        <f t="shared" si="470"/>
        <v>12280</v>
      </c>
      <c r="AH361" s="230">
        <f t="shared" si="470"/>
        <v>4743</v>
      </c>
      <c r="AI361" s="231">
        <f t="shared" si="470"/>
        <v>5325</v>
      </c>
      <c r="AJ361" s="230">
        <f t="shared" si="470"/>
        <v>2576</v>
      </c>
      <c r="AK361" s="231">
        <f t="shared" si="470"/>
        <v>1937</v>
      </c>
      <c r="AL361" s="230">
        <f t="shared" si="470"/>
        <v>6455</v>
      </c>
      <c r="AM361" s="231">
        <f t="shared" si="470"/>
        <v>10948</v>
      </c>
      <c r="AN361" s="230">
        <f t="shared" si="470"/>
        <v>1986</v>
      </c>
      <c r="AO361" s="231">
        <f t="shared" si="470"/>
        <v>954</v>
      </c>
      <c r="AP361" s="230">
        <f t="shared" si="470"/>
        <v>4566</v>
      </c>
      <c r="AQ361" s="231">
        <f t="shared" si="470"/>
        <v>2959</v>
      </c>
      <c r="AR361" s="230">
        <f t="shared" si="470"/>
        <v>6608</v>
      </c>
      <c r="AS361" s="231">
        <f t="shared" si="470"/>
        <v>6668</v>
      </c>
      <c r="AT361" s="230">
        <f t="shared" si="470"/>
        <v>3841</v>
      </c>
      <c r="AU361" s="231">
        <f t="shared" si="470"/>
        <v>4676</v>
      </c>
      <c r="AV361" s="230">
        <f t="shared" si="470"/>
        <v>4063</v>
      </c>
      <c r="AW361" s="231">
        <f t="shared" si="470"/>
        <v>5740</v>
      </c>
      <c r="AX361" s="230">
        <f t="shared" si="470"/>
        <v>3230</v>
      </c>
      <c r="AY361" s="231">
        <f t="shared" si="470"/>
        <v>1287</v>
      </c>
      <c r="AZ361" s="230">
        <f t="shared" si="470"/>
        <v>7841</v>
      </c>
      <c r="BA361" s="231">
        <f t="shared" si="470"/>
        <v>4369</v>
      </c>
      <c r="BB361" s="230">
        <f t="shared" si="470"/>
        <v>8313</v>
      </c>
      <c r="BC361" s="231">
        <f t="shared" si="470"/>
        <v>2469</v>
      </c>
      <c r="BD361" s="230">
        <f t="shared" si="470"/>
        <v>11480</v>
      </c>
      <c r="BE361" s="231">
        <f t="shared" si="470"/>
        <v>12927</v>
      </c>
      <c r="BF361" s="232">
        <f t="shared" si="470"/>
        <v>73211</v>
      </c>
      <c r="BG361" s="233">
        <f t="shared" si="470"/>
        <v>72539</v>
      </c>
      <c r="BI361" s="212" t="s">
        <v>35</v>
      </c>
      <c r="BJ361" s="204">
        <f t="shared" ref="BJ361:CK361" si="471">B361/B374</f>
        <v>3.9207746478873241E-2</v>
      </c>
      <c r="BK361" s="205">
        <f t="shared" si="471"/>
        <v>4.9141570503799609E-2</v>
      </c>
      <c r="BL361" s="206">
        <f t="shared" si="471"/>
        <v>4.5240497813656237E-2</v>
      </c>
      <c r="BM361" s="207">
        <f t="shared" si="471"/>
        <v>4.630028220213326E-2</v>
      </c>
      <c r="BN361" s="204">
        <f t="shared" si="471"/>
        <v>4.4930963460218173E-2</v>
      </c>
      <c r="BO361" s="205">
        <f t="shared" si="471"/>
        <v>5.7152999645012421E-2</v>
      </c>
      <c r="BP361" s="206">
        <f t="shared" si="471"/>
        <v>6.9069602272727279E-2</v>
      </c>
      <c r="BQ361" s="207">
        <f t="shared" si="471"/>
        <v>5.5318828955283735E-2</v>
      </c>
      <c r="BR361" s="204">
        <f t="shared" si="471"/>
        <v>5.944767441860465E-2</v>
      </c>
      <c r="BS361" s="205">
        <f t="shared" si="471"/>
        <v>5.0528789659224443E-2</v>
      </c>
      <c r="BT361" s="206">
        <f t="shared" si="471"/>
        <v>5.1993745113369821E-2</v>
      </c>
      <c r="BU361" s="204">
        <f t="shared" si="471"/>
        <v>4.605834346240667E-2</v>
      </c>
      <c r="BV361" s="208">
        <f t="shared" si="471"/>
        <v>5.645524066576698E-2</v>
      </c>
      <c r="BW361" s="209">
        <f t="shared" si="471"/>
        <v>5.1233972149455395E-2</v>
      </c>
      <c r="BX361" s="204">
        <f t="shared" si="471"/>
        <v>5.0455257205822654E-2</v>
      </c>
      <c r="BY361" s="205">
        <f t="shared" si="471"/>
        <v>4.6010675988473713E-2</v>
      </c>
      <c r="BZ361" s="206">
        <f t="shared" si="471"/>
        <v>5.6221579164944191E-2</v>
      </c>
      <c r="CA361" s="207">
        <f t="shared" si="471"/>
        <v>5.7423803848118508E-2</v>
      </c>
      <c r="CB361" s="204">
        <f t="shared" si="471"/>
        <v>5.5152394775036286E-2</v>
      </c>
      <c r="CC361" s="205">
        <f t="shared" si="471"/>
        <v>4.822521419828641E-2</v>
      </c>
      <c r="CD361" s="206">
        <f t="shared" si="471"/>
        <v>5.4238074973886802E-2</v>
      </c>
      <c r="CE361" s="207">
        <f t="shared" si="471"/>
        <v>5.442335184015426E-2</v>
      </c>
      <c r="CF361" s="204">
        <f t="shared" si="471"/>
        <v>4.4421288255953068E-2</v>
      </c>
      <c r="CG361" s="205">
        <f t="shared" si="471"/>
        <v>4.2632123091893209E-2</v>
      </c>
      <c r="CH361" s="206">
        <f t="shared" si="471"/>
        <v>5.4678722379754963E-2</v>
      </c>
      <c r="CI361" s="204">
        <f t="shared" si="471"/>
        <v>5.558673734539029E-2</v>
      </c>
      <c r="CJ361" s="210">
        <f t="shared" si="471"/>
        <v>5.1316324393579145E-2</v>
      </c>
      <c r="CK361" s="211">
        <f t="shared" si="471"/>
        <v>5.1456478413515229E-2</v>
      </c>
    </row>
    <row r="362" spans="1:89" ht="13.5" thickTop="1" x14ac:dyDescent="0.2">
      <c r="A362" s="202" t="s">
        <v>36</v>
      </c>
      <c r="B362" s="235">
        <v>2056</v>
      </c>
      <c r="C362" s="223">
        <v>1711</v>
      </c>
      <c r="D362" s="224">
        <v>1044</v>
      </c>
      <c r="E362" s="225">
        <v>1095</v>
      </c>
      <c r="F362" s="222">
        <v>581</v>
      </c>
      <c r="G362" s="226">
        <v>405</v>
      </c>
      <c r="H362" s="224">
        <v>1789</v>
      </c>
      <c r="I362" s="225">
        <v>2279</v>
      </c>
      <c r="J362" s="222">
        <v>406</v>
      </c>
      <c r="K362" s="223">
        <v>313</v>
      </c>
      <c r="L362" s="224">
        <v>1005</v>
      </c>
      <c r="M362" s="222">
        <v>968</v>
      </c>
      <c r="N362" s="227">
        <v>1683</v>
      </c>
      <c r="O362" s="236">
        <v>1774</v>
      </c>
      <c r="P362" s="222">
        <v>1014</v>
      </c>
      <c r="Q362" s="223">
        <v>1068</v>
      </c>
      <c r="R362" s="224">
        <v>1265</v>
      </c>
      <c r="S362" s="225">
        <v>1395</v>
      </c>
      <c r="T362" s="222">
        <v>699</v>
      </c>
      <c r="U362" s="226">
        <v>386</v>
      </c>
      <c r="V362" s="224">
        <v>1971</v>
      </c>
      <c r="W362" s="237">
        <v>1348</v>
      </c>
      <c r="X362" s="222">
        <v>1453</v>
      </c>
      <c r="Y362" s="226">
        <v>592</v>
      </c>
      <c r="Z362" s="224">
        <v>3057</v>
      </c>
      <c r="AA362" s="222">
        <v>2748</v>
      </c>
      <c r="AB362" s="200">
        <v>18023</v>
      </c>
      <c r="AC362" s="221">
        <f t="shared" si="455"/>
        <v>16082</v>
      </c>
      <c r="BI362" s="202" t="s">
        <v>36</v>
      </c>
      <c r="BJ362" s="204">
        <f t="shared" ref="BJ362:CK362" si="472">B362/B374</f>
        <v>3.6197183098591552E-2</v>
      </c>
      <c r="BK362" s="205">
        <f t="shared" si="472"/>
        <v>4.8156487475372926E-2</v>
      </c>
      <c r="BL362" s="206">
        <f t="shared" si="472"/>
        <v>4.3895055499495461E-2</v>
      </c>
      <c r="BM362" s="207">
        <f t="shared" si="472"/>
        <v>5.2374802697661073E-2</v>
      </c>
      <c r="BN362" s="204">
        <f t="shared" si="472"/>
        <v>4.4320695705240672E-2</v>
      </c>
      <c r="BO362" s="205">
        <f t="shared" si="472"/>
        <v>4.7923322683706068E-2</v>
      </c>
      <c r="BP362" s="206">
        <f t="shared" si="472"/>
        <v>6.3529829545454539E-2</v>
      </c>
      <c r="BQ362" s="207">
        <f t="shared" si="472"/>
        <v>5.7123521155003007E-2</v>
      </c>
      <c r="BR362" s="204">
        <f t="shared" si="472"/>
        <v>5.9011627906976741E-2</v>
      </c>
      <c r="BS362" s="205">
        <f t="shared" si="472"/>
        <v>3.6780258519388952E-2</v>
      </c>
      <c r="BT362" s="206">
        <f t="shared" si="472"/>
        <v>7.8577013291634093E-2</v>
      </c>
      <c r="BU362" s="204">
        <f t="shared" si="472"/>
        <v>4.2021184233373851E-2</v>
      </c>
      <c r="BV362" s="208">
        <f t="shared" si="472"/>
        <v>6.3090418353576247E-2</v>
      </c>
      <c r="BW362" s="209">
        <f t="shared" si="472"/>
        <v>4.8917689232041914E-2</v>
      </c>
      <c r="BX362" s="204">
        <f t="shared" si="472"/>
        <v>5.8806472191613987E-2</v>
      </c>
      <c r="BY362" s="205">
        <f t="shared" si="472"/>
        <v>5.0451131371344889E-2</v>
      </c>
      <c r="BZ362" s="206">
        <f t="shared" si="472"/>
        <v>5.8104818336318954E-2</v>
      </c>
      <c r="CA362" s="207">
        <f t="shared" si="472"/>
        <v>5.9381917248424995E-2</v>
      </c>
      <c r="CB362" s="204">
        <f t="shared" si="472"/>
        <v>7.2465270578478125E-2</v>
      </c>
      <c r="CC362" s="205">
        <f t="shared" si="472"/>
        <v>3.1497348021215829E-2</v>
      </c>
      <c r="CD362" s="206">
        <f t="shared" si="472"/>
        <v>7.6250531935471391E-2</v>
      </c>
      <c r="CE362" s="207">
        <f t="shared" si="472"/>
        <v>4.4815319658233321E-2</v>
      </c>
      <c r="CF362" s="204">
        <f t="shared" si="472"/>
        <v>5.6076569796611478E-2</v>
      </c>
      <c r="CG362" s="205">
        <f t="shared" si="472"/>
        <v>3.6003162439944052E-2</v>
      </c>
      <c r="CH362" s="206">
        <f t="shared" si="472"/>
        <v>5.4518217323845701E-2</v>
      </c>
      <c r="CI362" s="204">
        <f t="shared" si="472"/>
        <v>5.7125038977237294E-2</v>
      </c>
      <c r="CJ362" s="210">
        <f t="shared" si="472"/>
        <v>5.5507989109679329E-2</v>
      </c>
      <c r="CK362" s="211">
        <f t="shared" si="472"/>
        <v>4.9614670294751001E-2</v>
      </c>
    </row>
    <row r="363" spans="1:89" x14ac:dyDescent="0.2">
      <c r="A363" s="212" t="s">
        <v>37</v>
      </c>
      <c r="B363" s="238">
        <v>2177</v>
      </c>
      <c r="C363" s="214">
        <v>3199</v>
      </c>
      <c r="D363" s="215">
        <v>1366</v>
      </c>
      <c r="E363" s="216">
        <v>1600</v>
      </c>
      <c r="F363" s="213">
        <v>862</v>
      </c>
      <c r="G363" s="217">
        <v>471</v>
      </c>
      <c r="H363" s="215">
        <v>1979</v>
      </c>
      <c r="I363" s="216">
        <v>3509</v>
      </c>
      <c r="J363" s="213">
        <v>536</v>
      </c>
      <c r="K363" s="214">
        <v>352</v>
      </c>
      <c r="L363" s="215">
        <v>1119</v>
      </c>
      <c r="M363" s="213">
        <v>923</v>
      </c>
      <c r="N363" s="218">
        <v>1915</v>
      </c>
      <c r="O363" s="239">
        <v>1756</v>
      </c>
      <c r="P363" s="213">
        <v>1015</v>
      </c>
      <c r="Q363" s="214">
        <v>1041</v>
      </c>
      <c r="R363" s="215">
        <v>1370</v>
      </c>
      <c r="S363" s="216">
        <v>1549</v>
      </c>
      <c r="T363" s="213">
        <v>790</v>
      </c>
      <c r="U363" s="217">
        <v>339</v>
      </c>
      <c r="V363" s="215">
        <v>2456</v>
      </c>
      <c r="W363" s="240">
        <v>939</v>
      </c>
      <c r="X363" s="213">
        <v>2232</v>
      </c>
      <c r="Y363" s="217">
        <v>553</v>
      </c>
      <c r="Z363" s="215">
        <v>3737</v>
      </c>
      <c r="AA363" s="213">
        <v>3396</v>
      </c>
      <c r="AB363" s="200">
        <v>21554</v>
      </c>
      <c r="AC363" s="221">
        <f t="shared" si="455"/>
        <v>19627</v>
      </c>
      <c r="BI363" s="212" t="s">
        <v>37</v>
      </c>
      <c r="BJ363" s="204">
        <f t="shared" ref="BJ363:CK363" si="473">B363/B374</f>
        <v>3.8327464788732397E-2</v>
      </c>
      <c r="BK363" s="205">
        <f t="shared" si="473"/>
        <v>9.0036588798198702E-2</v>
      </c>
      <c r="BL363" s="206">
        <f t="shared" si="473"/>
        <v>5.7433568785738312E-2</v>
      </c>
      <c r="BM363" s="207">
        <f t="shared" si="473"/>
        <v>7.6529392069641752E-2</v>
      </c>
      <c r="BN363" s="204">
        <f t="shared" si="473"/>
        <v>6.5756350598825231E-2</v>
      </c>
      <c r="BO363" s="205">
        <f t="shared" si="473"/>
        <v>5.5733049343272986E-2</v>
      </c>
      <c r="BP363" s="206">
        <f t="shared" si="473"/>
        <v>7.0276988636363641E-2</v>
      </c>
      <c r="BQ363" s="207">
        <f t="shared" si="473"/>
        <v>8.7953679566873874E-2</v>
      </c>
      <c r="BR363" s="204">
        <f t="shared" si="473"/>
        <v>7.7906976744186049E-2</v>
      </c>
      <c r="BS363" s="205">
        <f t="shared" si="473"/>
        <v>4.1363102232667447E-2</v>
      </c>
      <c r="BT363" s="206">
        <f t="shared" si="473"/>
        <v>8.7490226739640339E-2</v>
      </c>
      <c r="BU363" s="204">
        <f t="shared" si="473"/>
        <v>4.0067720090293454E-2</v>
      </c>
      <c r="BV363" s="208">
        <f t="shared" si="473"/>
        <v>7.1787374418953373E-2</v>
      </c>
      <c r="BW363" s="209">
        <f t="shared" si="473"/>
        <v>4.842134289259617E-2</v>
      </c>
      <c r="BX363" s="204">
        <f t="shared" si="473"/>
        <v>5.886446674012643E-2</v>
      </c>
      <c r="BY363" s="205">
        <f t="shared" si="473"/>
        <v>4.9175681420945722E-2</v>
      </c>
      <c r="BZ363" s="206">
        <f t="shared" si="473"/>
        <v>6.2927747921547011E-2</v>
      </c>
      <c r="CA363" s="207">
        <f t="shared" si="473"/>
        <v>6.5937340371190187E-2</v>
      </c>
      <c r="CB363" s="204">
        <f t="shared" si="473"/>
        <v>8.1899232842629066E-2</v>
      </c>
      <c r="CC363" s="205">
        <f t="shared" si="473"/>
        <v>2.7662178702570379E-2</v>
      </c>
      <c r="CD363" s="206">
        <f t="shared" si="473"/>
        <v>9.5013346744554916E-2</v>
      </c>
      <c r="CE363" s="207">
        <f t="shared" si="473"/>
        <v>3.1217793144718908E-2</v>
      </c>
      <c r="CF363" s="204">
        <f t="shared" si="473"/>
        <v>8.6141021187912475E-2</v>
      </c>
      <c r="CG363" s="205">
        <f t="shared" si="473"/>
        <v>3.3631332481907195E-2</v>
      </c>
      <c r="CH363" s="206">
        <f t="shared" si="473"/>
        <v>6.664526599254543E-2</v>
      </c>
      <c r="CI363" s="204">
        <f t="shared" si="473"/>
        <v>7.0595572185843461E-2</v>
      </c>
      <c r="CJ363" s="210">
        <f t="shared" si="473"/>
        <v>6.6382910573712928E-2</v>
      </c>
      <c r="CK363" s="211">
        <f t="shared" si="473"/>
        <v>6.0551370095453173E-2</v>
      </c>
    </row>
    <row r="364" spans="1:89" x14ac:dyDescent="0.2">
      <c r="A364" s="202" t="s">
        <v>30</v>
      </c>
      <c r="B364" s="235">
        <v>2519</v>
      </c>
      <c r="C364" s="223">
        <v>3671</v>
      </c>
      <c r="D364" s="224">
        <v>1831</v>
      </c>
      <c r="E364" s="225">
        <v>1519</v>
      </c>
      <c r="F364" s="222">
        <v>1036</v>
      </c>
      <c r="G364" s="226">
        <v>626</v>
      </c>
      <c r="H364" s="224">
        <v>2197</v>
      </c>
      <c r="I364" s="225">
        <v>3339</v>
      </c>
      <c r="J364" s="222">
        <v>816</v>
      </c>
      <c r="K364" s="223">
        <v>353</v>
      </c>
      <c r="L364" s="224">
        <v>1640</v>
      </c>
      <c r="M364" s="222">
        <v>1136</v>
      </c>
      <c r="N364" s="227">
        <v>2200</v>
      </c>
      <c r="O364" s="236">
        <v>2171</v>
      </c>
      <c r="P364" s="222">
        <v>1406</v>
      </c>
      <c r="Q364" s="223">
        <v>1402</v>
      </c>
      <c r="R364" s="224">
        <v>1422</v>
      </c>
      <c r="S364" s="225">
        <v>1845</v>
      </c>
      <c r="T364" s="222">
        <v>1290</v>
      </c>
      <c r="U364" s="226">
        <v>406</v>
      </c>
      <c r="V364" s="224">
        <v>2661</v>
      </c>
      <c r="W364" s="237">
        <v>1595</v>
      </c>
      <c r="X364" s="222">
        <v>2948</v>
      </c>
      <c r="Y364" s="226">
        <v>801</v>
      </c>
      <c r="Z364" s="224">
        <v>4302</v>
      </c>
      <c r="AA364" s="222">
        <v>4144</v>
      </c>
      <c r="AB364" s="200">
        <v>26268</v>
      </c>
      <c r="AC364" s="221">
        <f t="shared" si="455"/>
        <v>23008</v>
      </c>
      <c r="BI364" s="202" t="s">
        <v>30</v>
      </c>
      <c r="BJ364" s="204">
        <f t="shared" ref="BJ364:CK364" si="474">B364/B374</f>
        <v>4.4348591549295775E-2</v>
      </c>
      <c r="BK364" s="205">
        <f t="shared" si="474"/>
        <v>0.1033211370672671</v>
      </c>
      <c r="BL364" s="206">
        <f t="shared" si="474"/>
        <v>7.6984527413387155E-2</v>
      </c>
      <c r="BM364" s="207">
        <f t="shared" si="474"/>
        <v>7.2655091596116134E-2</v>
      </c>
      <c r="BN364" s="204">
        <f t="shared" si="474"/>
        <v>7.9029674269585778E-2</v>
      </c>
      <c r="BO364" s="205">
        <f t="shared" si="474"/>
        <v>7.407407407407407E-2</v>
      </c>
      <c r="BP364" s="206">
        <f t="shared" si="474"/>
        <v>7.8018465909090909E-2</v>
      </c>
      <c r="BQ364" s="207">
        <f t="shared" si="474"/>
        <v>8.3692600761981151E-2</v>
      </c>
      <c r="BR364" s="204">
        <f t="shared" si="474"/>
        <v>0.1186046511627907</v>
      </c>
      <c r="BS364" s="205">
        <f t="shared" si="474"/>
        <v>4.1480611045828439E-2</v>
      </c>
      <c r="BT364" s="206">
        <f t="shared" si="474"/>
        <v>0.12822517591868648</v>
      </c>
      <c r="BU364" s="204">
        <f t="shared" si="474"/>
        <v>4.9314117034207329E-2</v>
      </c>
      <c r="BV364" s="208">
        <f t="shared" si="474"/>
        <v>8.2471135102714047E-2</v>
      </c>
      <c r="BW364" s="209">
        <f t="shared" si="474"/>
        <v>5.9864883496484216E-2</v>
      </c>
      <c r="BX364" s="204">
        <f t="shared" si="474"/>
        <v>8.1540335208490397E-2</v>
      </c>
      <c r="BY364" s="205">
        <f t="shared" si="474"/>
        <v>6.6228919646653131E-2</v>
      </c>
      <c r="BZ364" s="206">
        <f t="shared" si="474"/>
        <v>6.5316246382802812E-2</v>
      </c>
      <c r="CA364" s="207">
        <f t="shared" si="474"/>
        <v>7.8537374425336287E-2</v>
      </c>
      <c r="CB364" s="204">
        <f t="shared" si="474"/>
        <v>0.13373419033796391</v>
      </c>
      <c r="CC364" s="205">
        <f t="shared" si="474"/>
        <v>3.3129334965320278E-2</v>
      </c>
      <c r="CD364" s="206">
        <f t="shared" si="474"/>
        <v>0.10294402104530156</v>
      </c>
      <c r="CE364" s="207">
        <f t="shared" si="474"/>
        <v>5.3027028824096545E-2</v>
      </c>
      <c r="CF364" s="204">
        <f t="shared" si="474"/>
        <v>0.11377407278761915</v>
      </c>
      <c r="CG364" s="205">
        <f t="shared" si="474"/>
        <v>4.8713738368910783E-2</v>
      </c>
      <c r="CH364" s="206">
        <f t="shared" si="474"/>
        <v>7.6721416724626831E-2</v>
      </c>
      <c r="CI364" s="204">
        <f t="shared" si="474"/>
        <v>8.6144891383432079E-2</v>
      </c>
      <c r="CJ364" s="210">
        <f t="shared" si="474"/>
        <v>8.0901284910007018E-2</v>
      </c>
      <c r="CK364" s="211">
        <f t="shared" si="474"/>
        <v>7.0982112556997323E-2</v>
      </c>
    </row>
    <row r="365" spans="1:89" x14ac:dyDescent="0.2">
      <c r="A365" s="212" t="s">
        <v>32</v>
      </c>
      <c r="B365" s="238">
        <v>2428</v>
      </c>
      <c r="C365" s="214">
        <v>4849</v>
      </c>
      <c r="D365" s="215">
        <v>1683</v>
      </c>
      <c r="E365" s="216">
        <v>2046</v>
      </c>
      <c r="F365" s="213">
        <v>881</v>
      </c>
      <c r="G365" s="217">
        <v>617</v>
      </c>
      <c r="H365" s="215">
        <v>2235</v>
      </c>
      <c r="I365" s="216">
        <v>4044</v>
      </c>
      <c r="J365" s="213">
        <v>728</v>
      </c>
      <c r="K365" s="214">
        <v>323</v>
      </c>
      <c r="L365" s="215">
        <v>1748</v>
      </c>
      <c r="M365" s="213">
        <v>905</v>
      </c>
      <c r="N365" s="218">
        <v>2433</v>
      </c>
      <c r="O365" s="239">
        <v>2097</v>
      </c>
      <c r="P365" s="213">
        <v>1351</v>
      </c>
      <c r="Q365" s="214">
        <v>1476</v>
      </c>
      <c r="R365" s="215">
        <v>1372</v>
      </c>
      <c r="S365" s="216">
        <v>1997</v>
      </c>
      <c r="T365" s="213">
        <v>1131</v>
      </c>
      <c r="U365" s="217">
        <v>454</v>
      </c>
      <c r="V365" s="215">
        <v>2447</v>
      </c>
      <c r="W365" s="240">
        <v>1428</v>
      </c>
      <c r="X365" s="213">
        <v>2891</v>
      </c>
      <c r="Y365" s="217">
        <v>820</v>
      </c>
      <c r="Z365" s="215">
        <v>3852</v>
      </c>
      <c r="AA365" s="213">
        <v>4664</v>
      </c>
      <c r="AB365" s="200">
        <v>25180</v>
      </c>
      <c r="AC365" s="221">
        <f t="shared" si="455"/>
        <v>25720</v>
      </c>
      <c r="BI365" s="212" t="s">
        <v>32</v>
      </c>
      <c r="BJ365" s="204">
        <f t="shared" ref="BJ365:CK365" si="475">B365/B374</f>
        <v>4.2746478873239437E-2</v>
      </c>
      <c r="BK365" s="205">
        <f t="shared" si="475"/>
        <v>0.13647621728117085</v>
      </c>
      <c r="BL365" s="206">
        <f t="shared" si="475"/>
        <v>7.0761856710393548E-2</v>
      </c>
      <c r="BM365" s="207">
        <f t="shared" si="475"/>
        <v>9.7861960109054388E-2</v>
      </c>
      <c r="BN365" s="204">
        <f t="shared" si="475"/>
        <v>6.7205736516896791E-2</v>
      </c>
      <c r="BO365" s="205">
        <f t="shared" si="475"/>
        <v>7.3009111347769495E-2</v>
      </c>
      <c r="BP365" s="206">
        <f t="shared" si="475"/>
        <v>7.9367897727272721E-2</v>
      </c>
      <c r="BQ365" s="207">
        <f t="shared" si="475"/>
        <v>0.10136354521756567</v>
      </c>
      <c r="BR365" s="204">
        <f t="shared" si="475"/>
        <v>0.1058139534883721</v>
      </c>
      <c r="BS365" s="205">
        <f t="shared" si="475"/>
        <v>3.7955346650998825E-2</v>
      </c>
      <c r="BT365" s="206">
        <f t="shared" si="475"/>
        <v>0.13666927286942923</v>
      </c>
      <c r="BU365" s="204">
        <f t="shared" si="475"/>
        <v>3.9286334433061294E-2</v>
      </c>
      <c r="BV365" s="208">
        <f t="shared" si="475"/>
        <v>9.1205578047683311E-2</v>
      </c>
      <c r="BW365" s="209">
        <f t="shared" si="475"/>
        <v>5.7824348545429477E-2</v>
      </c>
      <c r="BX365" s="204">
        <f t="shared" si="475"/>
        <v>7.8350635040306205E-2</v>
      </c>
      <c r="BY365" s="205">
        <f t="shared" si="475"/>
        <v>6.9724597288487886E-2</v>
      </c>
      <c r="BZ365" s="206">
        <f t="shared" si="475"/>
        <v>6.3019613246979925E-2</v>
      </c>
      <c r="CA365" s="207">
        <f t="shared" si="475"/>
        <v>8.5007662182870758E-2</v>
      </c>
      <c r="CB365" s="204">
        <f t="shared" si="475"/>
        <v>0.11725067385444744</v>
      </c>
      <c r="CC365" s="205">
        <f t="shared" si="475"/>
        <v>3.7046103631170953E-2</v>
      </c>
      <c r="CD365" s="206">
        <f t="shared" si="475"/>
        <v>9.466517079964408E-2</v>
      </c>
      <c r="CE365" s="207">
        <f t="shared" si="475"/>
        <v>4.7474982545962302E-2</v>
      </c>
      <c r="CF365" s="204">
        <f t="shared" si="475"/>
        <v>0.11157423488093859</v>
      </c>
      <c r="CG365" s="205">
        <f t="shared" si="475"/>
        <v>4.986924527154412E-2</v>
      </c>
      <c r="CH365" s="206">
        <f t="shared" si="475"/>
        <v>6.8696163929163764E-2</v>
      </c>
      <c r="CI365" s="204">
        <f t="shared" si="475"/>
        <v>9.6954578526140728E-2</v>
      </c>
      <c r="CJ365" s="210">
        <f t="shared" si="475"/>
        <v>7.7550417010582337E-2</v>
      </c>
      <c r="CK365" s="211">
        <f t="shared" si="475"/>
        <v>7.9348919287463987E-2</v>
      </c>
    </row>
    <row r="366" spans="1:89" x14ac:dyDescent="0.2">
      <c r="A366" s="202" t="s">
        <v>34</v>
      </c>
      <c r="B366" s="235">
        <v>2562</v>
      </c>
      <c r="C366" s="223">
        <v>3760</v>
      </c>
      <c r="D366" s="224">
        <v>1229</v>
      </c>
      <c r="E366" s="225">
        <v>1760</v>
      </c>
      <c r="F366" s="222">
        <v>659</v>
      </c>
      <c r="G366" s="226">
        <v>694</v>
      </c>
      <c r="H366" s="224">
        <v>2023</v>
      </c>
      <c r="I366" s="225">
        <v>3565</v>
      </c>
      <c r="J366" s="222">
        <v>442</v>
      </c>
      <c r="K366" s="223">
        <v>278</v>
      </c>
      <c r="L366" s="224">
        <v>1178</v>
      </c>
      <c r="M366" s="222">
        <v>918</v>
      </c>
      <c r="N366" s="227">
        <v>1975</v>
      </c>
      <c r="O366" s="236">
        <v>2400</v>
      </c>
      <c r="P366" s="222">
        <v>1084</v>
      </c>
      <c r="Q366" s="223">
        <v>1798</v>
      </c>
      <c r="R366" s="224">
        <v>1269</v>
      </c>
      <c r="S366" s="225">
        <v>1898</v>
      </c>
      <c r="T366" s="222">
        <v>809</v>
      </c>
      <c r="U366" s="226">
        <v>427</v>
      </c>
      <c r="V366" s="224">
        <v>2733</v>
      </c>
      <c r="W366" s="237">
        <v>1346</v>
      </c>
      <c r="X366" s="222">
        <v>2474</v>
      </c>
      <c r="Y366" s="226">
        <v>848</v>
      </c>
      <c r="Z366" s="224">
        <v>3326</v>
      </c>
      <c r="AA366" s="222">
        <v>4119</v>
      </c>
      <c r="AB366" s="200">
        <v>21763</v>
      </c>
      <c r="AC366" s="221">
        <f t="shared" si="455"/>
        <v>23811</v>
      </c>
      <c r="BI366" s="202" t="s">
        <v>34</v>
      </c>
      <c r="BJ366" s="204">
        <f t="shared" ref="BJ366:CK366" si="476">B366/B374</f>
        <v>4.5105633802816902E-2</v>
      </c>
      <c r="BK366" s="205">
        <f t="shared" si="476"/>
        <v>0.10582606248240924</v>
      </c>
      <c r="BL366" s="206">
        <f t="shared" si="476"/>
        <v>5.1673393878237474E-2</v>
      </c>
      <c r="BM366" s="207">
        <f t="shared" si="476"/>
        <v>8.4182331276605918E-2</v>
      </c>
      <c r="BN366" s="204">
        <f t="shared" si="476"/>
        <v>5.0270806316271267E-2</v>
      </c>
      <c r="BO366" s="205">
        <f t="shared" si="476"/>
        <v>8.2120459117264233E-2</v>
      </c>
      <c r="BP366" s="206">
        <f t="shared" si="476"/>
        <v>7.1839488636363635E-2</v>
      </c>
      <c r="BQ366" s="207">
        <f t="shared" si="476"/>
        <v>8.9357329055544416E-2</v>
      </c>
      <c r="BR366" s="204">
        <f t="shared" si="476"/>
        <v>6.4244186046511623E-2</v>
      </c>
      <c r="BS366" s="205">
        <f t="shared" si="476"/>
        <v>3.2667450058754405E-2</v>
      </c>
      <c r="BT366" s="206">
        <f t="shared" si="476"/>
        <v>9.2103205629397972E-2</v>
      </c>
      <c r="BU366" s="204">
        <f t="shared" si="476"/>
        <v>3.9850668518840074E-2</v>
      </c>
      <c r="BV366" s="208">
        <f t="shared" si="476"/>
        <v>7.4036587194481931E-2</v>
      </c>
      <c r="BW366" s="209">
        <f t="shared" si="476"/>
        <v>6.6179511926099541E-2</v>
      </c>
      <c r="BX366" s="204">
        <f t="shared" si="476"/>
        <v>6.2866090587484783E-2</v>
      </c>
      <c r="BY366" s="205">
        <f t="shared" si="476"/>
        <v>8.4935518919174266E-2</v>
      </c>
      <c r="BZ366" s="206">
        <f t="shared" si="476"/>
        <v>5.8288548987184788E-2</v>
      </c>
      <c r="CA366" s="207">
        <f t="shared" si="476"/>
        <v>8.0793461603950276E-2</v>
      </c>
      <c r="CB366" s="204">
        <f t="shared" si="476"/>
        <v>8.3868961227451799E-2</v>
      </c>
      <c r="CC366" s="205">
        <f t="shared" si="476"/>
        <v>3.4842921256629945E-2</v>
      </c>
      <c r="CD366" s="206">
        <f t="shared" si="476"/>
        <v>0.10572942860458819</v>
      </c>
      <c r="CE366" s="207">
        <f t="shared" si="476"/>
        <v>4.4748828086040096E-2</v>
      </c>
      <c r="CF366" s="204">
        <f t="shared" si="476"/>
        <v>9.5480683879433439E-2</v>
      </c>
      <c r="CG366" s="205">
        <f t="shared" si="476"/>
        <v>5.157209754910904E-2</v>
      </c>
      <c r="CH366" s="206">
        <f t="shared" si="476"/>
        <v>5.9315535106022506E-2</v>
      </c>
      <c r="CI366" s="204">
        <f t="shared" si="476"/>
        <v>8.5625194886186473E-2</v>
      </c>
      <c r="CJ366" s="210">
        <f t="shared" si="476"/>
        <v>6.702659751395168E-2</v>
      </c>
      <c r="CK366" s="211">
        <f t="shared" si="476"/>
        <v>7.3459452455435642E-2</v>
      </c>
    </row>
    <row r="367" spans="1:89" x14ac:dyDescent="0.2">
      <c r="A367" s="212" t="s">
        <v>38</v>
      </c>
      <c r="B367" s="238">
        <v>2576</v>
      </c>
      <c r="C367" s="214">
        <v>3918</v>
      </c>
      <c r="D367" s="215">
        <v>1007</v>
      </c>
      <c r="E367" s="216">
        <v>1842</v>
      </c>
      <c r="F367" s="213">
        <v>477</v>
      </c>
      <c r="G367" s="217">
        <v>505</v>
      </c>
      <c r="H367" s="215">
        <v>1523</v>
      </c>
      <c r="I367" s="216">
        <v>3379</v>
      </c>
      <c r="J367" s="213">
        <v>261</v>
      </c>
      <c r="K367" s="214">
        <v>226</v>
      </c>
      <c r="L367" s="215">
        <v>803</v>
      </c>
      <c r="M367" s="213">
        <v>840</v>
      </c>
      <c r="N367" s="218">
        <v>1512</v>
      </c>
      <c r="O367" s="239">
        <v>1865</v>
      </c>
      <c r="P367" s="213">
        <v>920</v>
      </c>
      <c r="Q367" s="214">
        <v>1538</v>
      </c>
      <c r="R367" s="215">
        <v>993</v>
      </c>
      <c r="S367" s="216">
        <v>1374</v>
      </c>
      <c r="T367" s="213">
        <v>665</v>
      </c>
      <c r="U367" s="217">
        <v>429</v>
      </c>
      <c r="V367" s="215">
        <v>2521</v>
      </c>
      <c r="W367" s="240">
        <v>1497</v>
      </c>
      <c r="X367" s="213">
        <v>1630</v>
      </c>
      <c r="Y367" s="217">
        <v>892</v>
      </c>
      <c r="Z367" s="215">
        <v>2615</v>
      </c>
      <c r="AA367" s="213">
        <v>3580</v>
      </c>
      <c r="AB367" s="200">
        <v>17503</v>
      </c>
      <c r="AC367" s="221">
        <f t="shared" si="455"/>
        <v>21885</v>
      </c>
      <c r="BI367" s="212" t="s">
        <v>38</v>
      </c>
      <c r="BJ367" s="204">
        <f t="shared" ref="BJ367:CK367" si="477">B367/B374</f>
        <v>4.5352112676056336E-2</v>
      </c>
      <c r="BK367" s="205">
        <f t="shared" si="477"/>
        <v>0.1102730087250211</v>
      </c>
      <c r="BL367" s="206">
        <f t="shared" si="477"/>
        <v>4.2339387823747056E-2</v>
      </c>
      <c r="BM367" s="207">
        <f t="shared" si="477"/>
        <v>8.8104462620175059E-2</v>
      </c>
      <c r="BN367" s="204">
        <f t="shared" si="477"/>
        <v>3.6387214890533225E-2</v>
      </c>
      <c r="BO367" s="205">
        <f t="shared" si="477"/>
        <v>5.9756241864868061E-2</v>
      </c>
      <c r="BP367" s="206">
        <f t="shared" si="477"/>
        <v>5.4083806818181819E-2</v>
      </c>
      <c r="BQ367" s="207">
        <f t="shared" si="477"/>
        <v>8.4695207539602968E-2</v>
      </c>
      <c r="BR367" s="204">
        <f t="shared" si="477"/>
        <v>3.7936046511627908E-2</v>
      </c>
      <c r="BS367" s="205">
        <f t="shared" si="477"/>
        <v>2.6556991774383077E-2</v>
      </c>
      <c r="BT367" s="206">
        <f t="shared" si="477"/>
        <v>6.2783424550430025E-2</v>
      </c>
      <c r="BU367" s="204">
        <f t="shared" si="477"/>
        <v>3.6464664004167389E-2</v>
      </c>
      <c r="BV367" s="208">
        <f t="shared" si="477"/>
        <v>5.6680161943319839E-2</v>
      </c>
      <c r="BW367" s="209">
        <f t="shared" si="477"/>
        <v>5.1426995725906519E-2</v>
      </c>
      <c r="BX367" s="204">
        <f t="shared" si="477"/>
        <v>5.3354984631444641E-2</v>
      </c>
      <c r="BY367" s="205">
        <f t="shared" si="477"/>
        <v>7.2653408285700785E-2</v>
      </c>
      <c r="BZ367" s="206">
        <f t="shared" si="477"/>
        <v>4.5611134077442467E-2</v>
      </c>
      <c r="CA367" s="207">
        <f t="shared" si="477"/>
        <v>5.8487995913502469E-2</v>
      </c>
      <c r="CB367" s="204">
        <f t="shared" si="477"/>
        <v>6.8940493468795355E-2</v>
      </c>
      <c r="CC367" s="205">
        <f t="shared" si="477"/>
        <v>3.5006119951040394E-2</v>
      </c>
      <c r="CD367" s="206">
        <f t="shared" si="477"/>
        <v>9.7527950791133119E-2</v>
      </c>
      <c r="CE367" s="207">
        <f t="shared" si="477"/>
        <v>4.9768941786628544E-2</v>
      </c>
      <c r="CF367" s="204">
        <f t="shared" si="477"/>
        <v>6.2907645401566903E-2</v>
      </c>
      <c r="CG367" s="205">
        <f t="shared" si="477"/>
        <v>5.4248008270996774E-2</v>
      </c>
      <c r="CH367" s="206">
        <f t="shared" si="477"/>
        <v>4.663563568919088E-2</v>
      </c>
      <c r="CI367" s="204">
        <f t="shared" si="477"/>
        <v>7.4420538405571141E-2</v>
      </c>
      <c r="CJ367" s="210">
        <f t="shared" si="477"/>
        <v>5.3906471363630762E-2</v>
      </c>
      <c r="CK367" s="211">
        <f t="shared" si="477"/>
        <v>6.7517538826055573E-2</v>
      </c>
    </row>
    <row r="368" spans="1:89" x14ac:dyDescent="0.2">
      <c r="A368" s="202" t="s">
        <v>39</v>
      </c>
      <c r="B368" s="235">
        <v>405</v>
      </c>
      <c r="C368" s="223">
        <v>2115</v>
      </c>
      <c r="D368" s="224">
        <v>214</v>
      </c>
      <c r="E368" s="225">
        <v>1241</v>
      </c>
      <c r="F368" s="222">
        <v>156</v>
      </c>
      <c r="G368" s="226">
        <v>375</v>
      </c>
      <c r="H368" s="224">
        <v>467</v>
      </c>
      <c r="I368" s="225">
        <v>2227</v>
      </c>
      <c r="J368" s="222">
        <v>173</v>
      </c>
      <c r="K368" s="223">
        <v>171</v>
      </c>
      <c r="L368" s="224">
        <v>373</v>
      </c>
      <c r="M368" s="222">
        <v>527</v>
      </c>
      <c r="N368" s="227">
        <v>981</v>
      </c>
      <c r="O368" s="236">
        <v>1425</v>
      </c>
      <c r="P368" s="222">
        <v>593</v>
      </c>
      <c r="Q368" s="223">
        <v>1091</v>
      </c>
      <c r="R368" s="224">
        <v>795</v>
      </c>
      <c r="S368" s="225">
        <v>962</v>
      </c>
      <c r="T368" s="222">
        <v>553</v>
      </c>
      <c r="U368" s="226">
        <v>271</v>
      </c>
      <c r="V368" s="224">
        <v>2196</v>
      </c>
      <c r="W368" s="237">
        <v>979</v>
      </c>
      <c r="X368" s="222">
        <v>1073</v>
      </c>
      <c r="Y368" s="226">
        <v>801</v>
      </c>
      <c r="Z368" s="224">
        <v>1896</v>
      </c>
      <c r="AA368" s="222">
        <v>2289</v>
      </c>
      <c r="AB368" s="200">
        <v>9875</v>
      </c>
      <c r="AC368" s="221">
        <f t="shared" si="455"/>
        <v>14474</v>
      </c>
      <c r="BI368" s="202" t="s">
        <v>39</v>
      </c>
      <c r="BJ368" s="204">
        <f t="shared" ref="BJ368:CK368" si="478">B368/B374</f>
        <v>7.1302816901408451E-3</v>
      </c>
      <c r="BK368" s="205">
        <f t="shared" si="478"/>
        <v>5.9527160146355194E-2</v>
      </c>
      <c r="BL368" s="206">
        <f t="shared" si="478"/>
        <v>8.9976454759502188E-3</v>
      </c>
      <c r="BM368" s="207">
        <f t="shared" si="478"/>
        <v>5.9358109724015881E-2</v>
      </c>
      <c r="BN368" s="204">
        <f t="shared" si="478"/>
        <v>1.1900221222061179E-2</v>
      </c>
      <c r="BO368" s="205">
        <f t="shared" si="478"/>
        <v>4.437344692935747E-2</v>
      </c>
      <c r="BP368" s="206">
        <f t="shared" si="478"/>
        <v>1.6583806818181817E-2</v>
      </c>
      <c r="BQ368" s="207">
        <f t="shared" si="478"/>
        <v>5.5820132344094643E-2</v>
      </c>
      <c r="BR368" s="204">
        <f t="shared" si="478"/>
        <v>2.5145348837209303E-2</v>
      </c>
      <c r="BS368" s="205">
        <f t="shared" si="478"/>
        <v>2.009400705052879E-2</v>
      </c>
      <c r="BT368" s="206">
        <f t="shared" si="478"/>
        <v>2.9163408913213448E-2</v>
      </c>
      <c r="BU368" s="204">
        <f t="shared" si="478"/>
        <v>2.2877235631185971E-2</v>
      </c>
      <c r="BV368" s="208">
        <f t="shared" si="478"/>
        <v>3.6774628879892038E-2</v>
      </c>
      <c r="BW368" s="209">
        <f t="shared" si="478"/>
        <v>3.9294085206121605E-2</v>
      </c>
      <c r="BX368" s="204">
        <f t="shared" si="478"/>
        <v>3.4390767267876821E-2</v>
      </c>
      <c r="BY368" s="205">
        <f t="shared" si="478"/>
        <v>5.1537625773536773E-2</v>
      </c>
      <c r="BZ368" s="206">
        <f t="shared" si="478"/>
        <v>3.6516466859583853E-2</v>
      </c>
      <c r="CA368" s="207">
        <f t="shared" si="478"/>
        <v>4.0950110675974802E-2</v>
      </c>
      <c r="CB368" s="204">
        <f t="shared" si="478"/>
        <v>5.7329462989840346E-2</v>
      </c>
      <c r="CC368" s="205">
        <f t="shared" si="478"/>
        <v>2.2113423092615259E-2</v>
      </c>
      <c r="CD368" s="206">
        <f t="shared" si="478"/>
        <v>8.4954930558242103E-2</v>
      </c>
      <c r="CE368" s="207">
        <f t="shared" si="478"/>
        <v>3.2547624588583395E-2</v>
      </c>
      <c r="CF368" s="204">
        <f t="shared" si="478"/>
        <v>4.1410983752074408E-2</v>
      </c>
      <c r="CG368" s="205">
        <f t="shared" si="478"/>
        <v>4.8713738368910783E-2</v>
      </c>
      <c r="CH368" s="206">
        <f t="shared" si="478"/>
        <v>3.3813065111551015E-2</v>
      </c>
      <c r="CI368" s="204">
        <f t="shared" si="478"/>
        <v>4.7583411287807922E-2</v>
      </c>
      <c r="CJ368" s="210">
        <f t="shared" si="478"/>
        <v>3.0413437965826077E-2</v>
      </c>
      <c r="CK368" s="211">
        <f t="shared" si="478"/>
        <v>4.4653820286421217E-2</v>
      </c>
    </row>
    <row r="369" spans="1:89" x14ac:dyDescent="0.2">
      <c r="A369" s="212" t="s">
        <v>40</v>
      </c>
      <c r="B369" s="238">
        <v>0</v>
      </c>
      <c r="C369" s="214">
        <v>1330</v>
      </c>
      <c r="D369" s="215">
        <v>5</v>
      </c>
      <c r="E369" s="216">
        <v>535</v>
      </c>
      <c r="F369" s="213">
        <v>10</v>
      </c>
      <c r="G369" s="217">
        <v>157</v>
      </c>
      <c r="H369" s="215">
        <v>19</v>
      </c>
      <c r="I369" s="216">
        <v>872</v>
      </c>
      <c r="J369" s="213">
        <v>21</v>
      </c>
      <c r="K369" s="214">
        <v>51</v>
      </c>
      <c r="L369" s="215">
        <v>60</v>
      </c>
      <c r="M369" s="213">
        <v>101</v>
      </c>
      <c r="N369" s="218">
        <v>113</v>
      </c>
      <c r="O369" s="239">
        <v>210</v>
      </c>
      <c r="P369" s="213">
        <v>149</v>
      </c>
      <c r="Q369" s="214">
        <v>148</v>
      </c>
      <c r="R369" s="215">
        <v>113</v>
      </c>
      <c r="S369" s="216">
        <v>67</v>
      </c>
      <c r="T369" s="213">
        <v>72</v>
      </c>
      <c r="U369" s="217">
        <v>10</v>
      </c>
      <c r="V369" s="215">
        <v>67</v>
      </c>
      <c r="W369" s="240">
        <v>42</v>
      </c>
      <c r="X369" s="213">
        <v>130</v>
      </c>
      <c r="Y369" s="217">
        <v>24</v>
      </c>
      <c r="Z369" s="215">
        <v>42</v>
      </c>
      <c r="AA369" s="213">
        <v>78</v>
      </c>
      <c r="AB369" s="200">
        <v>801</v>
      </c>
      <c r="AC369" s="221">
        <f t="shared" si="455"/>
        <v>3625</v>
      </c>
      <c r="BI369" s="212" t="s">
        <v>40</v>
      </c>
      <c r="BJ369" s="204">
        <f t="shared" ref="BJ369:CK369" si="479">B369/B374</f>
        <v>0</v>
      </c>
      <c r="BK369" s="205">
        <f t="shared" si="479"/>
        <v>3.7433155080213901E-2</v>
      </c>
      <c r="BL369" s="206">
        <f t="shared" si="479"/>
        <v>2.1022536158762193E-4</v>
      </c>
      <c r="BM369" s="207">
        <f t="shared" si="479"/>
        <v>2.5589515473286459E-2</v>
      </c>
      <c r="BN369" s="204">
        <f t="shared" si="479"/>
        <v>7.6283469372187052E-4</v>
      </c>
      <c r="BO369" s="205">
        <f t="shared" si="479"/>
        <v>1.8577683114424329E-2</v>
      </c>
      <c r="BP369" s="206">
        <f t="shared" si="479"/>
        <v>6.747159090909091E-4</v>
      </c>
      <c r="BQ369" s="207">
        <f t="shared" si="479"/>
        <v>2.1856827752155604E-2</v>
      </c>
      <c r="BR369" s="204">
        <f t="shared" si="479"/>
        <v>3.0523255813953488E-3</v>
      </c>
      <c r="BS369" s="205">
        <f t="shared" si="479"/>
        <v>5.9929494712103407E-3</v>
      </c>
      <c r="BT369" s="206">
        <f t="shared" si="479"/>
        <v>4.6911649726348714E-3</v>
      </c>
      <c r="BU369" s="204">
        <f t="shared" si="479"/>
        <v>4.3844417433582215E-3</v>
      </c>
      <c r="BV369" s="208">
        <f t="shared" si="479"/>
        <v>4.2360173939121311E-3</v>
      </c>
      <c r="BW369" s="209">
        <f t="shared" si="479"/>
        <v>5.7907072935337103E-3</v>
      </c>
      <c r="BX369" s="204">
        <f t="shared" si="479"/>
        <v>8.6411877283535353E-3</v>
      </c>
      <c r="BY369" s="205">
        <f t="shared" si="479"/>
        <v>6.991355283669517E-3</v>
      </c>
      <c r="BZ369" s="206">
        <f t="shared" si="479"/>
        <v>5.1903908869597171E-3</v>
      </c>
      <c r="CA369" s="207">
        <f t="shared" si="479"/>
        <v>2.8520347352290142E-3</v>
      </c>
      <c r="CB369" s="204">
        <f t="shared" si="479"/>
        <v>7.4642338793282186E-3</v>
      </c>
      <c r="CC369" s="205">
        <f t="shared" si="479"/>
        <v>8.1599347205222358E-4</v>
      </c>
      <c r="CD369" s="206">
        <f t="shared" si="479"/>
        <v>2.5919764787806104E-3</v>
      </c>
      <c r="CE369" s="207">
        <f t="shared" si="479"/>
        <v>1.3963230160577147E-3</v>
      </c>
      <c r="CF369" s="204">
        <f t="shared" si="479"/>
        <v>5.0171741731311024E-3</v>
      </c>
      <c r="CG369" s="205">
        <f t="shared" si="479"/>
        <v>1.4595876664842181E-3</v>
      </c>
      <c r="CH369" s="206">
        <f t="shared" si="479"/>
        <v>7.4902359424321868E-4</v>
      </c>
      <c r="CI369" s="204">
        <f t="shared" si="479"/>
        <v>1.6214530714062988E-3</v>
      </c>
      <c r="CJ369" s="210">
        <f t="shared" si="479"/>
        <v>2.4669532972786518E-3</v>
      </c>
      <c r="CK369" s="211">
        <f t="shared" si="479"/>
        <v>1.118350825882803E-2</v>
      </c>
    </row>
    <row r="370" spans="1:89" x14ac:dyDescent="0.2">
      <c r="A370" s="202" t="s">
        <v>41</v>
      </c>
      <c r="B370" s="235">
        <v>0</v>
      </c>
      <c r="C370" s="223">
        <v>0</v>
      </c>
      <c r="D370" s="224">
        <v>0</v>
      </c>
      <c r="E370" s="225">
        <v>0</v>
      </c>
      <c r="F370" s="222">
        <v>0</v>
      </c>
      <c r="G370" s="226">
        <v>0</v>
      </c>
      <c r="H370" s="224">
        <v>0</v>
      </c>
      <c r="I370" s="225">
        <v>0</v>
      </c>
      <c r="J370" s="222">
        <v>0</v>
      </c>
      <c r="K370" s="226">
        <v>0</v>
      </c>
      <c r="L370" s="224">
        <v>0</v>
      </c>
      <c r="M370" s="222">
        <v>0</v>
      </c>
      <c r="N370" s="227">
        <v>0</v>
      </c>
      <c r="O370" s="236">
        <v>0</v>
      </c>
      <c r="P370" s="222">
        <v>0</v>
      </c>
      <c r="Q370" s="226">
        <v>0</v>
      </c>
      <c r="R370" s="224">
        <v>0</v>
      </c>
      <c r="S370" s="225">
        <v>0</v>
      </c>
      <c r="T370" s="222">
        <v>0</v>
      </c>
      <c r="U370" s="226">
        <v>0</v>
      </c>
      <c r="V370" s="224">
        <v>0</v>
      </c>
      <c r="W370" s="225">
        <v>0</v>
      </c>
      <c r="X370" s="222">
        <v>0</v>
      </c>
      <c r="Y370" s="226">
        <v>0</v>
      </c>
      <c r="Z370" s="224">
        <v>0</v>
      </c>
      <c r="AA370" s="222">
        <v>0</v>
      </c>
      <c r="AB370" s="200">
        <v>0</v>
      </c>
      <c r="AC370" s="221">
        <f>C370+E370+G370+I370+K370+M370+O370+Q370+S370+U370+W370+Y370+AA370</f>
        <v>0</v>
      </c>
      <c r="BI370" s="202" t="s">
        <v>41</v>
      </c>
      <c r="BJ370" s="204">
        <f t="shared" ref="BJ370:CK370" si="480">B370/B374</f>
        <v>0</v>
      </c>
      <c r="BK370" s="205">
        <f t="shared" si="480"/>
        <v>0</v>
      </c>
      <c r="BL370" s="206">
        <f t="shared" si="480"/>
        <v>0</v>
      </c>
      <c r="BM370" s="207">
        <f t="shared" si="480"/>
        <v>0</v>
      </c>
      <c r="BN370" s="204">
        <f t="shared" si="480"/>
        <v>0</v>
      </c>
      <c r="BO370" s="205">
        <f t="shared" si="480"/>
        <v>0</v>
      </c>
      <c r="BP370" s="206">
        <f t="shared" si="480"/>
        <v>0</v>
      </c>
      <c r="BQ370" s="207">
        <f t="shared" si="480"/>
        <v>0</v>
      </c>
      <c r="BR370" s="204">
        <f t="shared" si="480"/>
        <v>0</v>
      </c>
      <c r="BS370" s="205">
        <f t="shared" si="480"/>
        <v>0</v>
      </c>
      <c r="BT370" s="206">
        <f t="shared" si="480"/>
        <v>0</v>
      </c>
      <c r="BU370" s="204">
        <f t="shared" si="480"/>
        <v>0</v>
      </c>
      <c r="BV370" s="208">
        <f t="shared" si="480"/>
        <v>0</v>
      </c>
      <c r="BW370" s="209">
        <f t="shared" si="480"/>
        <v>0</v>
      </c>
      <c r="BX370" s="204">
        <f t="shared" si="480"/>
        <v>0</v>
      </c>
      <c r="BY370" s="205">
        <f t="shared" si="480"/>
        <v>0</v>
      </c>
      <c r="BZ370" s="206">
        <f t="shared" si="480"/>
        <v>0</v>
      </c>
      <c r="CA370" s="207">
        <f t="shared" si="480"/>
        <v>0</v>
      </c>
      <c r="CB370" s="204">
        <f t="shared" si="480"/>
        <v>0</v>
      </c>
      <c r="CC370" s="205">
        <f t="shared" si="480"/>
        <v>0</v>
      </c>
      <c r="CD370" s="206">
        <f t="shared" si="480"/>
        <v>0</v>
      </c>
      <c r="CE370" s="207">
        <f t="shared" si="480"/>
        <v>0</v>
      </c>
      <c r="CF370" s="204">
        <f t="shared" si="480"/>
        <v>0</v>
      </c>
      <c r="CG370" s="205">
        <f t="shared" si="480"/>
        <v>0</v>
      </c>
      <c r="CH370" s="206">
        <f t="shared" si="480"/>
        <v>0</v>
      </c>
      <c r="CI370" s="204">
        <f t="shared" si="480"/>
        <v>0</v>
      </c>
      <c r="CJ370" s="210">
        <f t="shared" si="480"/>
        <v>0</v>
      </c>
      <c r="CK370" s="211">
        <f t="shared" si="480"/>
        <v>0</v>
      </c>
    </row>
    <row r="371" spans="1:89" x14ac:dyDescent="0.2">
      <c r="A371" s="212" t="s">
        <v>42</v>
      </c>
      <c r="B371" s="238"/>
      <c r="C371" s="214"/>
      <c r="D371" s="215"/>
      <c r="E371" s="216"/>
      <c r="F371" s="213"/>
      <c r="G371" s="217"/>
      <c r="H371" s="215"/>
      <c r="I371" s="216"/>
      <c r="J371" s="213"/>
      <c r="K371" s="217"/>
      <c r="L371" s="215"/>
      <c r="M371" s="213"/>
      <c r="N371" s="218"/>
      <c r="O371" s="219"/>
      <c r="P371" s="213"/>
      <c r="Q371" s="217"/>
      <c r="R371" s="215"/>
      <c r="S371" s="216"/>
      <c r="T371" s="213"/>
      <c r="U371" s="217"/>
      <c r="V371" s="215"/>
      <c r="W371" s="216"/>
      <c r="X371" s="213"/>
      <c r="Y371" s="217"/>
      <c r="Z371" s="215"/>
      <c r="AA371" s="213"/>
      <c r="AB371" s="200">
        <v>0</v>
      </c>
      <c r="AC371" s="221"/>
      <c r="BI371" s="212" t="s">
        <v>42</v>
      </c>
      <c r="BJ371" s="204">
        <f t="shared" ref="BJ371:CK371" si="481">B371/B374</f>
        <v>0</v>
      </c>
      <c r="BK371" s="205">
        <f t="shared" si="481"/>
        <v>0</v>
      </c>
      <c r="BL371" s="206">
        <f t="shared" si="481"/>
        <v>0</v>
      </c>
      <c r="BM371" s="207">
        <f t="shared" si="481"/>
        <v>0</v>
      </c>
      <c r="BN371" s="204">
        <f t="shared" si="481"/>
        <v>0</v>
      </c>
      <c r="BO371" s="205">
        <f t="shared" si="481"/>
        <v>0</v>
      </c>
      <c r="BP371" s="206">
        <f t="shared" si="481"/>
        <v>0</v>
      </c>
      <c r="BQ371" s="207">
        <f t="shared" si="481"/>
        <v>0</v>
      </c>
      <c r="BR371" s="204">
        <f t="shared" si="481"/>
        <v>0</v>
      </c>
      <c r="BS371" s="205">
        <f t="shared" si="481"/>
        <v>0</v>
      </c>
      <c r="BT371" s="206">
        <f t="shared" si="481"/>
        <v>0</v>
      </c>
      <c r="BU371" s="204">
        <f t="shared" si="481"/>
        <v>0</v>
      </c>
      <c r="BV371" s="208">
        <f t="shared" si="481"/>
        <v>0</v>
      </c>
      <c r="BW371" s="209">
        <f t="shared" si="481"/>
        <v>0</v>
      </c>
      <c r="BX371" s="204">
        <f t="shared" si="481"/>
        <v>0</v>
      </c>
      <c r="BY371" s="205">
        <f t="shared" si="481"/>
        <v>0</v>
      </c>
      <c r="BZ371" s="206">
        <f t="shared" si="481"/>
        <v>0</v>
      </c>
      <c r="CA371" s="207">
        <f t="shared" si="481"/>
        <v>0</v>
      </c>
      <c r="CB371" s="204">
        <f t="shared" si="481"/>
        <v>0</v>
      </c>
      <c r="CC371" s="205">
        <f t="shared" si="481"/>
        <v>0</v>
      </c>
      <c r="CD371" s="206">
        <f t="shared" si="481"/>
        <v>0</v>
      </c>
      <c r="CE371" s="207">
        <f t="shared" si="481"/>
        <v>0</v>
      </c>
      <c r="CF371" s="204">
        <f t="shared" si="481"/>
        <v>0</v>
      </c>
      <c r="CG371" s="205">
        <f t="shared" si="481"/>
        <v>0</v>
      </c>
      <c r="CH371" s="206">
        <f t="shared" si="481"/>
        <v>0</v>
      </c>
      <c r="CI371" s="204">
        <f t="shared" si="481"/>
        <v>0</v>
      </c>
      <c r="CJ371" s="210">
        <f t="shared" si="481"/>
        <v>0</v>
      </c>
      <c r="CK371" s="211">
        <f t="shared" si="481"/>
        <v>0</v>
      </c>
    </row>
    <row r="372" spans="1:89" x14ac:dyDescent="0.2">
      <c r="A372" s="202" t="s">
        <v>43</v>
      </c>
      <c r="B372" s="235"/>
      <c r="C372" s="223"/>
      <c r="D372" s="224"/>
      <c r="E372" s="225"/>
      <c r="F372" s="222"/>
      <c r="G372" s="226"/>
      <c r="H372" s="224"/>
      <c r="I372" s="225"/>
      <c r="J372" s="222"/>
      <c r="K372" s="226"/>
      <c r="L372" s="224"/>
      <c r="M372" s="222"/>
      <c r="N372" s="227"/>
      <c r="O372" s="228"/>
      <c r="P372" s="222"/>
      <c r="Q372" s="226"/>
      <c r="R372" s="224"/>
      <c r="S372" s="225"/>
      <c r="T372" s="222"/>
      <c r="U372" s="226"/>
      <c r="V372" s="224"/>
      <c r="W372" s="225"/>
      <c r="X372" s="222"/>
      <c r="Y372" s="226"/>
      <c r="Z372" s="224"/>
      <c r="AA372" s="222"/>
      <c r="AB372" s="200"/>
      <c r="AC372" s="221"/>
      <c r="BI372" s="202" t="s">
        <v>43</v>
      </c>
      <c r="BJ372" s="204">
        <f t="shared" ref="BJ372:CK372" si="482">B372/B374</f>
        <v>0</v>
      </c>
      <c r="BK372" s="205">
        <f t="shared" si="482"/>
        <v>0</v>
      </c>
      <c r="BL372" s="206">
        <f t="shared" si="482"/>
        <v>0</v>
      </c>
      <c r="BM372" s="207">
        <f t="shared" si="482"/>
        <v>0</v>
      </c>
      <c r="BN372" s="204">
        <f t="shared" si="482"/>
        <v>0</v>
      </c>
      <c r="BO372" s="205">
        <f t="shared" si="482"/>
        <v>0</v>
      </c>
      <c r="BP372" s="206">
        <f t="shared" si="482"/>
        <v>0</v>
      </c>
      <c r="BQ372" s="207">
        <f t="shared" si="482"/>
        <v>0</v>
      </c>
      <c r="BR372" s="204">
        <f t="shared" si="482"/>
        <v>0</v>
      </c>
      <c r="BS372" s="205">
        <f t="shared" si="482"/>
        <v>0</v>
      </c>
      <c r="BT372" s="206">
        <f t="shared" si="482"/>
        <v>0</v>
      </c>
      <c r="BU372" s="204">
        <f t="shared" si="482"/>
        <v>0</v>
      </c>
      <c r="BV372" s="208">
        <f t="shared" si="482"/>
        <v>0</v>
      </c>
      <c r="BW372" s="209">
        <f t="shared" si="482"/>
        <v>0</v>
      </c>
      <c r="BX372" s="204">
        <f t="shared" si="482"/>
        <v>0</v>
      </c>
      <c r="BY372" s="205">
        <f t="shared" si="482"/>
        <v>0</v>
      </c>
      <c r="BZ372" s="206">
        <f t="shared" si="482"/>
        <v>0</v>
      </c>
      <c r="CA372" s="207">
        <f t="shared" si="482"/>
        <v>0</v>
      </c>
      <c r="CB372" s="204">
        <f t="shared" si="482"/>
        <v>0</v>
      </c>
      <c r="CC372" s="205">
        <f t="shared" si="482"/>
        <v>0</v>
      </c>
      <c r="CD372" s="206">
        <f t="shared" si="482"/>
        <v>0</v>
      </c>
      <c r="CE372" s="207">
        <f t="shared" si="482"/>
        <v>0</v>
      </c>
      <c r="CF372" s="204">
        <f t="shared" si="482"/>
        <v>0</v>
      </c>
      <c r="CG372" s="205">
        <f t="shared" si="482"/>
        <v>0</v>
      </c>
      <c r="CH372" s="206">
        <f t="shared" si="482"/>
        <v>0</v>
      </c>
      <c r="CI372" s="204">
        <f t="shared" si="482"/>
        <v>0</v>
      </c>
      <c r="CJ372" s="210">
        <f t="shared" si="482"/>
        <v>0</v>
      </c>
      <c r="CK372" s="211">
        <f t="shared" si="482"/>
        <v>0</v>
      </c>
    </row>
    <row r="373" spans="1:89" ht="13.5" thickBot="1" x14ac:dyDescent="0.25">
      <c r="A373" s="212" t="s">
        <v>44</v>
      </c>
      <c r="B373" s="238"/>
      <c r="C373" s="214"/>
      <c r="D373" s="215"/>
      <c r="E373" s="216"/>
      <c r="F373" s="213"/>
      <c r="G373" s="217"/>
      <c r="H373" s="215"/>
      <c r="I373" s="216"/>
      <c r="J373" s="213"/>
      <c r="K373" s="217"/>
      <c r="L373" s="215"/>
      <c r="M373" s="213"/>
      <c r="N373" s="218"/>
      <c r="O373" s="219"/>
      <c r="P373" s="213"/>
      <c r="Q373" s="217"/>
      <c r="R373" s="215"/>
      <c r="S373" s="216"/>
      <c r="T373" s="213"/>
      <c r="U373" s="217"/>
      <c r="V373" s="215"/>
      <c r="W373" s="216"/>
      <c r="X373" s="213"/>
      <c r="Y373" s="217"/>
      <c r="Z373" s="215"/>
      <c r="AA373" s="213"/>
      <c r="AB373" s="200">
        <f>B373+D373+F373+H373+J373+L373+N373+P373+R373+T373+V373+X373+Z373</f>
        <v>0</v>
      </c>
      <c r="AC373" s="221"/>
      <c r="BI373" s="212" t="s">
        <v>44</v>
      </c>
      <c r="BJ373" s="204">
        <f t="shared" ref="BJ373:CK373" si="483">B373/B374</f>
        <v>0</v>
      </c>
      <c r="BK373" s="205">
        <f t="shared" si="483"/>
        <v>0</v>
      </c>
      <c r="BL373" s="206">
        <f t="shared" si="483"/>
        <v>0</v>
      </c>
      <c r="BM373" s="207">
        <f t="shared" si="483"/>
        <v>0</v>
      </c>
      <c r="BN373" s="204">
        <f t="shared" si="483"/>
        <v>0</v>
      </c>
      <c r="BO373" s="205">
        <f t="shared" si="483"/>
        <v>0</v>
      </c>
      <c r="BP373" s="206">
        <f t="shared" si="483"/>
        <v>0</v>
      </c>
      <c r="BQ373" s="207">
        <f t="shared" si="483"/>
        <v>0</v>
      </c>
      <c r="BR373" s="204">
        <f t="shared" si="483"/>
        <v>0</v>
      </c>
      <c r="BS373" s="205">
        <f t="shared" si="483"/>
        <v>0</v>
      </c>
      <c r="BT373" s="206">
        <f t="shared" si="483"/>
        <v>0</v>
      </c>
      <c r="BU373" s="204">
        <f t="shared" si="483"/>
        <v>0</v>
      </c>
      <c r="BV373" s="208">
        <f t="shared" si="483"/>
        <v>0</v>
      </c>
      <c r="BW373" s="209">
        <f t="shared" si="483"/>
        <v>0</v>
      </c>
      <c r="BX373" s="204">
        <f t="shared" si="483"/>
        <v>0</v>
      </c>
      <c r="BY373" s="205">
        <f t="shared" si="483"/>
        <v>0</v>
      </c>
      <c r="BZ373" s="206">
        <f t="shared" si="483"/>
        <v>0</v>
      </c>
      <c r="CA373" s="207">
        <f t="shared" si="483"/>
        <v>0</v>
      </c>
      <c r="CB373" s="204">
        <f t="shared" si="483"/>
        <v>0</v>
      </c>
      <c r="CC373" s="205">
        <f t="shared" si="483"/>
        <v>0</v>
      </c>
      <c r="CD373" s="206">
        <f t="shared" si="483"/>
        <v>0</v>
      </c>
      <c r="CE373" s="207">
        <f t="shared" si="483"/>
        <v>0</v>
      </c>
      <c r="CF373" s="204">
        <f t="shared" si="483"/>
        <v>0</v>
      </c>
      <c r="CG373" s="205">
        <f t="shared" si="483"/>
        <v>0</v>
      </c>
      <c r="CH373" s="206">
        <f t="shared" si="483"/>
        <v>0</v>
      </c>
      <c r="CI373" s="204">
        <f t="shared" si="483"/>
        <v>0</v>
      </c>
      <c r="CJ373" s="210">
        <f t="shared" si="483"/>
        <v>0</v>
      </c>
      <c r="CK373" s="211">
        <f t="shared" si="483"/>
        <v>0</v>
      </c>
    </row>
    <row r="374" spans="1:89" ht="14.25" thickTop="1" thickBot="1" x14ac:dyDescent="0.25">
      <c r="A374" s="229" t="s">
        <v>26</v>
      </c>
      <c r="B374" s="144">
        <f>SUM(B350:B373)</f>
        <v>56800</v>
      </c>
      <c r="C374" s="144">
        <f t="shared" ref="C374:AA374" si="484">SUM(C350:C373)</f>
        <v>35530</v>
      </c>
      <c r="D374" s="144">
        <f t="shared" si="484"/>
        <v>23784</v>
      </c>
      <c r="E374" s="144">
        <f t="shared" si="484"/>
        <v>20907</v>
      </c>
      <c r="F374" s="144">
        <f t="shared" si="484"/>
        <v>13109</v>
      </c>
      <c r="G374" s="144">
        <f t="shared" si="484"/>
        <v>8451</v>
      </c>
      <c r="H374" s="144">
        <f t="shared" si="484"/>
        <v>28160</v>
      </c>
      <c r="I374" s="144">
        <f t="shared" si="484"/>
        <v>39896</v>
      </c>
      <c r="J374" s="144">
        <f t="shared" si="484"/>
        <v>6880</v>
      </c>
      <c r="K374" s="144">
        <f t="shared" si="484"/>
        <v>8510</v>
      </c>
      <c r="L374" s="144">
        <f t="shared" si="484"/>
        <v>12790</v>
      </c>
      <c r="M374" s="144">
        <f t="shared" si="484"/>
        <v>23036</v>
      </c>
      <c r="N374" s="144">
        <f t="shared" si="484"/>
        <v>26676</v>
      </c>
      <c r="O374" s="144">
        <f t="shared" si="484"/>
        <v>36265</v>
      </c>
      <c r="P374" s="144">
        <f t="shared" si="484"/>
        <v>17243</v>
      </c>
      <c r="Q374" s="144">
        <f t="shared" si="484"/>
        <v>21169</v>
      </c>
      <c r="R374" s="144">
        <f t="shared" si="484"/>
        <v>21771</v>
      </c>
      <c r="S374" s="144">
        <f t="shared" si="484"/>
        <v>23492</v>
      </c>
      <c r="T374" s="144">
        <f t="shared" si="484"/>
        <v>9646</v>
      </c>
      <c r="U374" s="144">
        <f t="shared" si="484"/>
        <v>12255</v>
      </c>
      <c r="V374" s="144">
        <f t="shared" si="484"/>
        <v>25849</v>
      </c>
      <c r="W374" s="144">
        <f t="shared" si="484"/>
        <v>30079</v>
      </c>
      <c r="X374" s="144">
        <f t="shared" si="484"/>
        <v>25911</v>
      </c>
      <c r="Y374" s="144">
        <f t="shared" si="484"/>
        <v>16443</v>
      </c>
      <c r="Z374" s="144">
        <f t="shared" si="484"/>
        <v>56073</v>
      </c>
      <c r="AA374" s="144">
        <f t="shared" si="484"/>
        <v>48105</v>
      </c>
      <c r="AB374" s="232">
        <f>SUM(AB350:AB373)</f>
        <v>324692</v>
      </c>
      <c r="AC374" s="233">
        <f>SUM(AC350:AC373)</f>
        <v>324138</v>
      </c>
      <c r="BI374" s="229" t="s">
        <v>26</v>
      </c>
      <c r="BJ374" s="241">
        <f>SUM(BJ350:BJ373)</f>
        <v>1.0000000000000002</v>
      </c>
      <c r="BK374" s="242">
        <f t="shared" ref="BK374:CK374" si="485">SUM(BK350:BK373)</f>
        <v>1</v>
      </c>
      <c r="BL374" s="241">
        <f t="shared" si="485"/>
        <v>1</v>
      </c>
      <c r="BM374" s="242">
        <f t="shared" si="485"/>
        <v>1</v>
      </c>
      <c r="BN374" s="241">
        <f t="shared" si="485"/>
        <v>0.99999999999999978</v>
      </c>
      <c r="BO374" s="242">
        <f t="shared" si="485"/>
        <v>0.99999999999999989</v>
      </c>
      <c r="BP374" s="241">
        <f t="shared" si="485"/>
        <v>1</v>
      </c>
      <c r="BQ374" s="242">
        <f t="shared" si="485"/>
        <v>0.99999999999999989</v>
      </c>
      <c r="BR374" s="241">
        <f t="shared" si="485"/>
        <v>0.99999999999999989</v>
      </c>
      <c r="BS374" s="242">
        <f t="shared" si="485"/>
        <v>1</v>
      </c>
      <c r="BT374" s="241">
        <f t="shared" si="485"/>
        <v>1</v>
      </c>
      <c r="BU374" s="242">
        <f t="shared" si="485"/>
        <v>1</v>
      </c>
      <c r="BV374" s="241">
        <f t="shared" si="485"/>
        <v>1</v>
      </c>
      <c r="BW374" s="242">
        <f t="shared" si="485"/>
        <v>0.99999999999999989</v>
      </c>
      <c r="BX374" s="241">
        <f t="shared" si="485"/>
        <v>1</v>
      </c>
      <c r="BY374" s="242">
        <f t="shared" si="485"/>
        <v>1.0000000000000002</v>
      </c>
      <c r="BZ374" s="241">
        <f t="shared" si="485"/>
        <v>1</v>
      </c>
      <c r="CA374" s="242">
        <f t="shared" si="485"/>
        <v>0.99999999999999989</v>
      </c>
      <c r="CB374" s="241">
        <f t="shared" si="485"/>
        <v>1</v>
      </c>
      <c r="CC374" s="242">
        <f t="shared" si="485"/>
        <v>1</v>
      </c>
      <c r="CD374" s="241">
        <f t="shared" si="485"/>
        <v>1</v>
      </c>
      <c r="CE374" s="242">
        <f t="shared" si="485"/>
        <v>0.99999999999999989</v>
      </c>
      <c r="CF374" s="241">
        <f t="shared" si="485"/>
        <v>0.99999999999999989</v>
      </c>
      <c r="CG374" s="242">
        <f t="shared" si="485"/>
        <v>1.0000000000000002</v>
      </c>
      <c r="CH374" s="241">
        <f t="shared" si="485"/>
        <v>1</v>
      </c>
      <c r="CI374" s="242">
        <f t="shared" si="485"/>
        <v>1</v>
      </c>
      <c r="CJ374" s="241">
        <f t="shared" si="485"/>
        <v>1</v>
      </c>
      <c r="CK374" s="242">
        <f t="shared" si="485"/>
        <v>0.99999999999999989</v>
      </c>
    </row>
    <row r="375" spans="1:89" ht="13.5" thickTop="1" x14ac:dyDescent="0.2">
      <c r="A375" s="244"/>
    </row>
    <row r="377" spans="1:89" x14ac:dyDescent="0.2">
      <c r="A377" s="172">
        <f>+A346+1</f>
        <v>43509</v>
      </c>
      <c r="B377" s="172"/>
      <c r="C377" s="172"/>
      <c r="D377" s="172"/>
      <c r="BI377" s="174">
        <f>+BI346+1</f>
        <v>43509</v>
      </c>
      <c r="BJ377" s="174"/>
      <c r="BK377" s="174"/>
      <c r="BL377" s="174"/>
    </row>
    <row r="378" spans="1:89" ht="13.5" thickBot="1" x14ac:dyDescent="0.25">
      <c r="AE378" s="175" t="s">
        <v>1</v>
      </c>
    </row>
    <row r="379" spans="1:89" ht="14.25" thickTop="1" thickBot="1" x14ac:dyDescent="0.25">
      <c r="A379" s="176" t="s">
        <v>2</v>
      </c>
      <c r="B379" s="177" t="s">
        <v>3</v>
      </c>
      <c r="C379" s="178"/>
      <c r="D379" s="177" t="s">
        <v>4</v>
      </c>
      <c r="E379" s="178"/>
      <c r="F379" s="177" t="s">
        <v>5</v>
      </c>
      <c r="G379" s="178"/>
      <c r="H379" s="177" t="s">
        <v>6</v>
      </c>
      <c r="I379" s="178"/>
      <c r="J379" s="177" t="s">
        <v>7</v>
      </c>
      <c r="K379" s="178"/>
      <c r="L379" s="177" t="s">
        <v>8</v>
      </c>
      <c r="M379" s="178"/>
      <c r="N379" s="177" t="s">
        <v>9</v>
      </c>
      <c r="O379" s="178"/>
      <c r="P379" s="177" t="s">
        <v>10</v>
      </c>
      <c r="Q379" s="178"/>
      <c r="R379" s="177" t="s">
        <v>11</v>
      </c>
      <c r="S379" s="178"/>
      <c r="T379" s="177" t="s">
        <v>12</v>
      </c>
      <c r="U379" s="178"/>
      <c r="V379" s="177" t="s">
        <v>13</v>
      </c>
      <c r="W379" s="178"/>
      <c r="X379" s="177" t="s">
        <v>14</v>
      </c>
      <c r="Y379" s="178"/>
      <c r="Z379" s="177" t="s">
        <v>15</v>
      </c>
      <c r="AA379" s="178"/>
      <c r="AB379" s="179" t="s">
        <v>16</v>
      </c>
      <c r="AC379" s="180"/>
      <c r="AE379" s="176" t="s">
        <v>2</v>
      </c>
      <c r="AF379" s="177" t="s">
        <v>3</v>
      </c>
      <c r="AG379" s="178"/>
      <c r="AH379" s="177" t="s">
        <v>4</v>
      </c>
      <c r="AI379" s="178"/>
      <c r="AJ379" s="177" t="s">
        <v>5</v>
      </c>
      <c r="AK379" s="178"/>
      <c r="AL379" s="177" t="s">
        <v>6</v>
      </c>
      <c r="AM379" s="178"/>
      <c r="AN379" s="177" t="s">
        <v>7</v>
      </c>
      <c r="AO379" s="178"/>
      <c r="AP379" s="177" t="s">
        <v>8</v>
      </c>
      <c r="AQ379" s="178"/>
      <c r="AR379" s="177" t="s">
        <v>9</v>
      </c>
      <c r="AS379" s="178"/>
      <c r="AT379" s="177" t="s">
        <v>10</v>
      </c>
      <c r="AU379" s="178"/>
      <c r="AV379" s="177" t="s">
        <v>11</v>
      </c>
      <c r="AW379" s="178"/>
      <c r="AX379" s="177" t="s">
        <v>12</v>
      </c>
      <c r="AY379" s="178"/>
      <c r="AZ379" s="177" t="s">
        <v>13</v>
      </c>
      <c r="BA379" s="178"/>
      <c r="BB379" s="177" t="s">
        <v>14</v>
      </c>
      <c r="BC379" s="178"/>
      <c r="BD379" s="177" t="s">
        <v>15</v>
      </c>
      <c r="BE379" s="178"/>
      <c r="BF379" s="179" t="s">
        <v>16</v>
      </c>
      <c r="BG379" s="180"/>
      <c r="BI379" s="176" t="s">
        <v>2</v>
      </c>
      <c r="BJ379" s="177" t="s">
        <v>3</v>
      </c>
      <c r="BK379" s="178"/>
      <c r="BL379" s="177" t="s">
        <v>4</v>
      </c>
      <c r="BM379" s="178"/>
      <c r="BN379" s="177" t="s">
        <v>5</v>
      </c>
      <c r="BO379" s="178"/>
      <c r="BP379" s="177" t="s">
        <v>6</v>
      </c>
      <c r="BQ379" s="178"/>
      <c r="BR379" s="177" t="s">
        <v>7</v>
      </c>
      <c r="BS379" s="178"/>
      <c r="BT379" s="177" t="s">
        <v>8</v>
      </c>
      <c r="BU379" s="178"/>
      <c r="BV379" s="177" t="s">
        <v>9</v>
      </c>
      <c r="BW379" s="178"/>
      <c r="BX379" s="177" t="s">
        <v>10</v>
      </c>
      <c r="BY379" s="178"/>
      <c r="BZ379" s="177" t="s">
        <v>11</v>
      </c>
      <c r="CA379" s="178"/>
      <c r="CB379" s="177" t="s">
        <v>12</v>
      </c>
      <c r="CC379" s="178"/>
      <c r="CD379" s="177" t="s">
        <v>13</v>
      </c>
      <c r="CE379" s="178"/>
      <c r="CF379" s="177" t="s">
        <v>14</v>
      </c>
      <c r="CG379" s="178"/>
      <c r="CH379" s="177" t="s">
        <v>15</v>
      </c>
      <c r="CI379" s="178"/>
      <c r="CJ379" s="177" t="s">
        <v>16</v>
      </c>
      <c r="CK379" s="178"/>
    </row>
    <row r="380" spans="1:89" ht="15" thickTop="1" thickBot="1" x14ac:dyDescent="0.3">
      <c r="A380" s="182"/>
      <c r="B380" s="183" t="s">
        <v>17</v>
      </c>
      <c r="C380" s="184" t="s">
        <v>18</v>
      </c>
      <c r="D380" s="185" t="s">
        <v>17</v>
      </c>
      <c r="E380" s="186" t="s">
        <v>18</v>
      </c>
      <c r="F380" s="183" t="s">
        <v>17</v>
      </c>
      <c r="G380" s="184" t="s">
        <v>18</v>
      </c>
      <c r="H380" s="185" t="s">
        <v>17</v>
      </c>
      <c r="I380" s="186" t="s">
        <v>18</v>
      </c>
      <c r="J380" s="183" t="s">
        <v>17</v>
      </c>
      <c r="K380" s="184" t="s">
        <v>18</v>
      </c>
      <c r="L380" s="185" t="s">
        <v>17</v>
      </c>
      <c r="M380" s="183" t="s">
        <v>18</v>
      </c>
      <c r="N380" s="187" t="s">
        <v>17</v>
      </c>
      <c r="O380" s="188" t="s">
        <v>18</v>
      </c>
      <c r="P380" s="183" t="s">
        <v>17</v>
      </c>
      <c r="Q380" s="184" t="s">
        <v>18</v>
      </c>
      <c r="R380" s="185" t="s">
        <v>17</v>
      </c>
      <c r="S380" s="186" t="s">
        <v>18</v>
      </c>
      <c r="T380" s="183" t="s">
        <v>17</v>
      </c>
      <c r="U380" s="184" t="s">
        <v>18</v>
      </c>
      <c r="V380" s="185" t="s">
        <v>17</v>
      </c>
      <c r="W380" s="186" t="s">
        <v>18</v>
      </c>
      <c r="X380" s="183" t="s">
        <v>17</v>
      </c>
      <c r="Y380" s="184" t="s">
        <v>18</v>
      </c>
      <c r="Z380" s="185" t="s">
        <v>17</v>
      </c>
      <c r="AA380" s="183" t="s">
        <v>18</v>
      </c>
      <c r="AB380" s="189" t="s">
        <v>17</v>
      </c>
      <c r="AC380" s="190" t="s">
        <v>18</v>
      </c>
      <c r="AE380" s="182"/>
      <c r="AF380" s="183" t="s">
        <v>17</v>
      </c>
      <c r="AG380" s="184" t="s">
        <v>18</v>
      </c>
      <c r="AH380" s="185" t="s">
        <v>17</v>
      </c>
      <c r="AI380" s="186" t="s">
        <v>18</v>
      </c>
      <c r="AJ380" s="183" t="s">
        <v>17</v>
      </c>
      <c r="AK380" s="184" t="s">
        <v>18</v>
      </c>
      <c r="AL380" s="185" t="s">
        <v>17</v>
      </c>
      <c r="AM380" s="186" t="s">
        <v>18</v>
      </c>
      <c r="AN380" s="183" t="s">
        <v>17</v>
      </c>
      <c r="AO380" s="184" t="s">
        <v>18</v>
      </c>
      <c r="AP380" s="185" t="s">
        <v>17</v>
      </c>
      <c r="AQ380" s="183" t="s">
        <v>18</v>
      </c>
      <c r="AR380" s="187" t="s">
        <v>17</v>
      </c>
      <c r="AS380" s="188" t="s">
        <v>18</v>
      </c>
      <c r="AT380" s="183" t="s">
        <v>17</v>
      </c>
      <c r="AU380" s="184" t="s">
        <v>18</v>
      </c>
      <c r="AV380" s="185" t="s">
        <v>17</v>
      </c>
      <c r="AW380" s="186" t="s">
        <v>18</v>
      </c>
      <c r="AX380" s="183" t="s">
        <v>17</v>
      </c>
      <c r="AY380" s="184" t="s">
        <v>18</v>
      </c>
      <c r="AZ380" s="185" t="s">
        <v>17</v>
      </c>
      <c r="BA380" s="186" t="s">
        <v>18</v>
      </c>
      <c r="BB380" s="183" t="s">
        <v>17</v>
      </c>
      <c r="BC380" s="184" t="s">
        <v>18</v>
      </c>
      <c r="BD380" s="185" t="s">
        <v>17</v>
      </c>
      <c r="BE380" s="183" t="s">
        <v>18</v>
      </c>
      <c r="BF380" s="189" t="s">
        <v>17</v>
      </c>
      <c r="BG380" s="190" t="s">
        <v>18</v>
      </c>
      <c r="BI380" s="182"/>
      <c r="BJ380" s="183" t="s">
        <v>17</v>
      </c>
      <c r="BK380" s="184" t="s">
        <v>18</v>
      </c>
      <c r="BL380" s="185" t="s">
        <v>17</v>
      </c>
      <c r="BM380" s="186" t="s">
        <v>18</v>
      </c>
      <c r="BN380" s="183" t="s">
        <v>17</v>
      </c>
      <c r="BO380" s="184" t="s">
        <v>18</v>
      </c>
      <c r="BP380" s="185" t="s">
        <v>17</v>
      </c>
      <c r="BQ380" s="186" t="s">
        <v>18</v>
      </c>
      <c r="BR380" s="183" t="s">
        <v>17</v>
      </c>
      <c r="BS380" s="184" t="s">
        <v>18</v>
      </c>
      <c r="BT380" s="185" t="s">
        <v>17</v>
      </c>
      <c r="BU380" s="183" t="s">
        <v>18</v>
      </c>
      <c r="BV380" s="187" t="s">
        <v>17</v>
      </c>
      <c r="BW380" s="188" t="s">
        <v>18</v>
      </c>
      <c r="BX380" s="183" t="s">
        <v>17</v>
      </c>
      <c r="BY380" s="184" t="s">
        <v>18</v>
      </c>
      <c r="BZ380" s="185" t="s">
        <v>17</v>
      </c>
      <c r="CA380" s="186" t="s">
        <v>18</v>
      </c>
      <c r="CB380" s="183" t="s">
        <v>17</v>
      </c>
      <c r="CC380" s="184" t="s">
        <v>18</v>
      </c>
      <c r="CD380" s="185" t="s">
        <v>17</v>
      </c>
      <c r="CE380" s="186" t="s">
        <v>18</v>
      </c>
      <c r="CF380" s="183" t="s">
        <v>17</v>
      </c>
      <c r="CG380" s="184" t="s">
        <v>18</v>
      </c>
      <c r="CH380" s="185" t="s">
        <v>17</v>
      </c>
      <c r="CI380" s="183" t="s">
        <v>18</v>
      </c>
      <c r="CJ380" s="187" t="s">
        <v>17</v>
      </c>
      <c r="CK380" s="188" t="s">
        <v>18</v>
      </c>
    </row>
    <row r="381" spans="1:89" ht="13.5" thickTop="1" x14ac:dyDescent="0.2">
      <c r="A381" s="192" t="s">
        <v>19</v>
      </c>
      <c r="B381" s="193"/>
      <c r="C381" s="194"/>
      <c r="D381" s="195"/>
      <c r="E381" s="196"/>
      <c r="F381" s="193"/>
      <c r="G381" s="197"/>
      <c r="H381" s="195"/>
      <c r="I381" s="196"/>
      <c r="J381" s="193"/>
      <c r="K381" s="197"/>
      <c r="L381" s="195"/>
      <c r="M381" s="193"/>
      <c r="N381" s="198"/>
      <c r="O381" s="199"/>
      <c r="P381" s="193"/>
      <c r="Q381" s="197"/>
      <c r="R381" s="195"/>
      <c r="S381" s="196"/>
      <c r="T381" s="193"/>
      <c r="U381" s="197"/>
      <c r="V381" s="195"/>
      <c r="W381" s="196"/>
      <c r="X381" s="193"/>
      <c r="Y381" s="197"/>
      <c r="Z381" s="195"/>
      <c r="AA381" s="193"/>
      <c r="AB381" s="200">
        <f>B381+D381+F381+H381+J381+L381+N381+P381+R381+T381+V381+X381+Z381</f>
        <v>0</v>
      </c>
      <c r="AC381" s="201">
        <f>C381+E381+G381+I381+K381+M381+O381+Q381+S381+U381+W381+Y381+AA381</f>
        <v>0</v>
      </c>
      <c r="AE381" s="202" t="str">
        <f>$AE$9</f>
        <v>07:00 - 07:59</v>
      </c>
      <c r="AF381" s="193">
        <f>SUMIF($A$9:$A$32,$AE381,B$381:B$404)</f>
        <v>5754</v>
      </c>
      <c r="AG381" s="194">
        <f t="shared" ref="AG381:BE383" si="486">SUMIF($A$9:$A$32,$AE381,C$381:C$404)</f>
        <v>1055</v>
      </c>
      <c r="AH381" s="195">
        <f t="shared" si="486"/>
        <v>1575</v>
      </c>
      <c r="AI381" s="196">
        <f t="shared" si="486"/>
        <v>1504</v>
      </c>
      <c r="AJ381" s="193">
        <f t="shared" si="486"/>
        <v>1002</v>
      </c>
      <c r="AK381" s="197">
        <f t="shared" si="486"/>
        <v>643</v>
      </c>
      <c r="AL381" s="195">
        <f t="shared" si="486"/>
        <v>1271</v>
      </c>
      <c r="AM381" s="196">
        <f t="shared" si="486"/>
        <v>1648</v>
      </c>
      <c r="AN381" s="193">
        <f t="shared" si="486"/>
        <v>481</v>
      </c>
      <c r="AO381" s="197">
        <f t="shared" si="486"/>
        <v>887</v>
      </c>
      <c r="AP381" s="195">
        <f t="shared" si="486"/>
        <v>576</v>
      </c>
      <c r="AQ381" s="193">
        <f t="shared" si="486"/>
        <v>2100</v>
      </c>
      <c r="AR381" s="198">
        <f t="shared" si="486"/>
        <v>1922</v>
      </c>
      <c r="AS381" s="199">
        <f t="shared" si="486"/>
        <v>2924</v>
      </c>
      <c r="AT381" s="193">
        <f t="shared" si="486"/>
        <v>1754</v>
      </c>
      <c r="AU381" s="197">
        <f t="shared" si="486"/>
        <v>1625</v>
      </c>
      <c r="AV381" s="195">
        <f t="shared" si="486"/>
        <v>2109</v>
      </c>
      <c r="AW381" s="196">
        <f t="shared" si="486"/>
        <v>1696</v>
      </c>
      <c r="AX381" s="193">
        <f t="shared" si="486"/>
        <v>374</v>
      </c>
      <c r="AY381" s="197">
        <f t="shared" si="486"/>
        <v>1824</v>
      </c>
      <c r="AZ381" s="195">
        <f t="shared" si="486"/>
        <v>1167</v>
      </c>
      <c r="BA381" s="196">
        <f t="shared" si="486"/>
        <v>2767</v>
      </c>
      <c r="BB381" s="193">
        <f t="shared" si="486"/>
        <v>1531</v>
      </c>
      <c r="BC381" s="197">
        <f t="shared" si="486"/>
        <v>1743</v>
      </c>
      <c r="BD381" s="195">
        <f t="shared" si="486"/>
        <v>5018</v>
      </c>
      <c r="BE381" s="193">
        <f t="shared" si="486"/>
        <v>2666</v>
      </c>
      <c r="BF381" s="200">
        <f>AF381+AH381+AJ381+AL381+AN381+AP381+AR381+AT381+AV381+AX381+AZ381+BB381+BD381</f>
        <v>24534</v>
      </c>
      <c r="BG381" s="201">
        <f>AG381+AI381+AK381+AM381+AO381+AQ381+AS381+AU381+AW381+AY381+BA381+BC381+BE381</f>
        <v>23082</v>
      </c>
      <c r="BI381" s="192" t="s">
        <v>19</v>
      </c>
      <c r="BJ381" s="204">
        <f t="shared" ref="BJ381:CK381" si="487">B381/B405</f>
        <v>0</v>
      </c>
      <c r="BK381" s="205">
        <f t="shared" si="487"/>
        <v>0</v>
      </c>
      <c r="BL381" s="206">
        <f t="shared" si="487"/>
        <v>0</v>
      </c>
      <c r="BM381" s="207">
        <f t="shared" si="487"/>
        <v>0</v>
      </c>
      <c r="BN381" s="204">
        <f t="shared" si="487"/>
        <v>0</v>
      </c>
      <c r="BO381" s="205">
        <f t="shared" si="487"/>
        <v>0</v>
      </c>
      <c r="BP381" s="206">
        <f t="shared" si="487"/>
        <v>0</v>
      </c>
      <c r="BQ381" s="207">
        <f t="shared" si="487"/>
        <v>0</v>
      </c>
      <c r="BR381" s="204">
        <f t="shared" si="487"/>
        <v>0</v>
      </c>
      <c r="BS381" s="205">
        <f t="shared" si="487"/>
        <v>0</v>
      </c>
      <c r="BT381" s="206">
        <f t="shared" si="487"/>
        <v>0</v>
      </c>
      <c r="BU381" s="204">
        <f t="shared" si="487"/>
        <v>0</v>
      </c>
      <c r="BV381" s="208">
        <f t="shared" si="487"/>
        <v>0</v>
      </c>
      <c r="BW381" s="209">
        <f t="shared" si="487"/>
        <v>0</v>
      </c>
      <c r="BX381" s="204">
        <f t="shared" si="487"/>
        <v>0</v>
      </c>
      <c r="BY381" s="205">
        <f t="shared" si="487"/>
        <v>0</v>
      </c>
      <c r="BZ381" s="206">
        <f t="shared" si="487"/>
        <v>0</v>
      </c>
      <c r="CA381" s="207">
        <f t="shared" si="487"/>
        <v>0</v>
      </c>
      <c r="CB381" s="204">
        <f t="shared" si="487"/>
        <v>0</v>
      </c>
      <c r="CC381" s="205">
        <f t="shared" si="487"/>
        <v>0</v>
      </c>
      <c r="CD381" s="206">
        <f t="shared" si="487"/>
        <v>0</v>
      </c>
      <c r="CE381" s="207">
        <f t="shared" si="487"/>
        <v>0</v>
      </c>
      <c r="CF381" s="204">
        <f t="shared" si="487"/>
        <v>0</v>
      </c>
      <c r="CG381" s="205">
        <f t="shared" si="487"/>
        <v>0</v>
      </c>
      <c r="CH381" s="206">
        <f t="shared" si="487"/>
        <v>0</v>
      </c>
      <c r="CI381" s="204">
        <f t="shared" si="487"/>
        <v>0</v>
      </c>
      <c r="CJ381" s="210">
        <f t="shared" si="487"/>
        <v>0</v>
      </c>
      <c r="CK381" s="211">
        <f t="shared" si="487"/>
        <v>0</v>
      </c>
    </row>
    <row r="382" spans="1:89" x14ac:dyDescent="0.2">
      <c r="A382" s="212" t="s">
        <v>21</v>
      </c>
      <c r="B382" s="213">
        <v>660</v>
      </c>
      <c r="C382" s="214">
        <v>0</v>
      </c>
      <c r="D382" s="215">
        <v>189</v>
      </c>
      <c r="E382" s="216">
        <v>0</v>
      </c>
      <c r="F382" s="213">
        <v>97</v>
      </c>
      <c r="G382" s="217">
        <v>0</v>
      </c>
      <c r="H382" s="215">
        <v>254</v>
      </c>
      <c r="I382" s="216">
        <v>8</v>
      </c>
      <c r="J382" s="213">
        <v>12</v>
      </c>
      <c r="K382" s="217">
        <v>2</v>
      </c>
      <c r="L382" s="215">
        <v>10</v>
      </c>
      <c r="M382" s="213">
        <v>30</v>
      </c>
      <c r="N382" s="218">
        <v>51</v>
      </c>
      <c r="O382" s="219">
        <v>34</v>
      </c>
      <c r="P382" s="213">
        <v>23</v>
      </c>
      <c r="Q382" s="217">
        <v>21</v>
      </c>
      <c r="R382" s="215">
        <v>11</v>
      </c>
      <c r="S382" s="216">
        <v>0</v>
      </c>
      <c r="T382" s="213">
        <v>1</v>
      </c>
      <c r="U382" s="217">
        <v>0</v>
      </c>
      <c r="V382" s="215">
        <v>2</v>
      </c>
      <c r="W382" s="216">
        <v>0</v>
      </c>
      <c r="X382" s="213">
        <v>4</v>
      </c>
      <c r="Y382" s="217">
        <v>0</v>
      </c>
      <c r="Z382" s="215">
        <v>0</v>
      </c>
      <c r="AA382" s="213">
        <v>0</v>
      </c>
      <c r="AB382" s="220">
        <f t="shared" ref="AB382:AC397" si="488">B382+D382+F382+H382+J382+L382+N382+P382+R382+T382+V382+X382+Z382</f>
        <v>1314</v>
      </c>
      <c r="AC382" s="221">
        <f t="shared" si="488"/>
        <v>95</v>
      </c>
      <c r="AE382" s="212" t="str">
        <f>$AE$10</f>
        <v>08:00 - 08:59</v>
      </c>
      <c r="AF382" s="193">
        <f>SUMIF($A$9:$A$32,$AE382,B$381:B$404)</f>
        <v>6241</v>
      </c>
      <c r="AG382" s="214">
        <f t="shared" si="486"/>
        <v>1142</v>
      </c>
      <c r="AH382" s="215">
        <f t="shared" si="486"/>
        <v>2052</v>
      </c>
      <c r="AI382" s="216">
        <f t="shared" si="486"/>
        <v>1400</v>
      </c>
      <c r="AJ382" s="213">
        <f t="shared" si="486"/>
        <v>886</v>
      </c>
      <c r="AK382" s="217">
        <f t="shared" si="486"/>
        <v>678</v>
      </c>
      <c r="AL382" s="215">
        <f t="shared" si="486"/>
        <v>1021</v>
      </c>
      <c r="AM382" s="216">
        <f t="shared" si="486"/>
        <v>2104</v>
      </c>
      <c r="AN382" s="213">
        <f t="shared" si="486"/>
        <v>389</v>
      </c>
      <c r="AO382" s="217">
        <f t="shared" si="486"/>
        <v>1186</v>
      </c>
      <c r="AP382" s="215">
        <f t="shared" si="486"/>
        <v>492</v>
      </c>
      <c r="AQ382" s="213">
        <f t="shared" si="486"/>
        <v>2834</v>
      </c>
      <c r="AR382" s="218">
        <f t="shared" si="486"/>
        <v>1747</v>
      </c>
      <c r="AS382" s="219">
        <f t="shared" si="486"/>
        <v>3330</v>
      </c>
      <c r="AT382" s="213">
        <f t="shared" si="486"/>
        <v>1315</v>
      </c>
      <c r="AU382" s="217">
        <f t="shared" si="486"/>
        <v>1468</v>
      </c>
      <c r="AV382" s="215">
        <f t="shared" si="486"/>
        <v>1907</v>
      </c>
      <c r="AW382" s="216">
        <f t="shared" si="486"/>
        <v>1375</v>
      </c>
      <c r="AX382" s="213">
        <f t="shared" si="486"/>
        <v>340</v>
      </c>
      <c r="AY382" s="217">
        <f t="shared" si="486"/>
        <v>1756</v>
      </c>
      <c r="AZ382" s="215">
        <f t="shared" si="486"/>
        <v>867</v>
      </c>
      <c r="BA382" s="216">
        <f t="shared" si="486"/>
        <v>2617</v>
      </c>
      <c r="BB382" s="213">
        <f t="shared" si="486"/>
        <v>1460</v>
      </c>
      <c r="BC382" s="217">
        <f t="shared" si="486"/>
        <v>1628</v>
      </c>
      <c r="BD382" s="215">
        <f t="shared" si="486"/>
        <v>4833</v>
      </c>
      <c r="BE382" s="213">
        <f t="shared" si="486"/>
        <v>2472</v>
      </c>
      <c r="BF382" s="220">
        <f>SUM(AF382,AH382,AJ382,AL382,AN382,AP382,AR382,AT382,AV382,AX382,AZ382,BB382,BD382)</f>
        <v>23550</v>
      </c>
      <c r="BG382" s="221">
        <f>SUM(AG382,AI382,AK382,AM382,AO382,AQ382,AS382,AU382,AW382,AY382,BA382,BC382,BE382)</f>
        <v>23990</v>
      </c>
      <c r="BI382" s="212" t="s">
        <v>21</v>
      </c>
      <c r="BJ382" s="204">
        <f t="shared" ref="BJ382:CK382" si="489">B382/B405</f>
        <v>1.146450346540673E-2</v>
      </c>
      <c r="BK382" s="205">
        <f t="shared" si="489"/>
        <v>0</v>
      </c>
      <c r="BL382" s="206">
        <f t="shared" si="489"/>
        <v>7.7035950110051358E-3</v>
      </c>
      <c r="BM382" s="207">
        <f t="shared" si="489"/>
        <v>0</v>
      </c>
      <c r="BN382" s="204">
        <f t="shared" si="489"/>
        <v>7.7581380468687514E-3</v>
      </c>
      <c r="BO382" s="205">
        <f t="shared" si="489"/>
        <v>0</v>
      </c>
      <c r="BP382" s="206">
        <f t="shared" si="489"/>
        <v>8.7486653118864742E-3</v>
      </c>
      <c r="BQ382" s="207">
        <f t="shared" si="489"/>
        <v>1.924881499482688E-4</v>
      </c>
      <c r="BR382" s="204">
        <f t="shared" si="489"/>
        <v>1.739382519205682E-3</v>
      </c>
      <c r="BS382" s="205">
        <f t="shared" si="489"/>
        <v>2.3806689679800025E-4</v>
      </c>
      <c r="BT382" s="206">
        <f t="shared" si="489"/>
        <v>7.6952674105425169E-4</v>
      </c>
      <c r="BU382" s="204">
        <f t="shared" si="489"/>
        <v>1.277139208173691E-3</v>
      </c>
      <c r="BV382" s="208">
        <f t="shared" si="489"/>
        <v>1.8628095551172475E-3</v>
      </c>
      <c r="BW382" s="209">
        <f t="shared" si="489"/>
        <v>9.1523324988559583E-4</v>
      </c>
      <c r="BX382" s="204">
        <f t="shared" si="489"/>
        <v>1.3171458023135952E-3</v>
      </c>
      <c r="BY382" s="205">
        <f t="shared" si="489"/>
        <v>9.9014569286623596E-4</v>
      </c>
      <c r="BZ382" s="206">
        <f t="shared" si="489"/>
        <v>4.8936738143962987E-4</v>
      </c>
      <c r="CA382" s="207">
        <f t="shared" si="489"/>
        <v>0</v>
      </c>
      <c r="CB382" s="204">
        <f t="shared" si="489"/>
        <v>9.7106234220236944E-5</v>
      </c>
      <c r="CC382" s="205">
        <f t="shared" si="489"/>
        <v>0</v>
      </c>
      <c r="CD382" s="206">
        <f t="shared" si="489"/>
        <v>7.4847498222371911E-5</v>
      </c>
      <c r="CE382" s="207">
        <f t="shared" si="489"/>
        <v>0</v>
      </c>
      <c r="CF382" s="204">
        <f t="shared" si="489"/>
        <v>1.5173931186222072E-4</v>
      </c>
      <c r="CG382" s="205">
        <f t="shared" si="489"/>
        <v>0</v>
      </c>
      <c r="CH382" s="206">
        <f t="shared" si="489"/>
        <v>0</v>
      </c>
      <c r="CI382" s="204">
        <f t="shared" si="489"/>
        <v>0</v>
      </c>
      <c r="CJ382" s="210">
        <f t="shared" si="489"/>
        <v>3.9686494812667056E-3</v>
      </c>
      <c r="CK382" s="211">
        <f t="shared" si="489"/>
        <v>2.8735023759327542E-4</v>
      </c>
    </row>
    <row r="383" spans="1:89" ht="13.5" thickBot="1" x14ac:dyDescent="0.25">
      <c r="A383" s="202" t="s">
        <v>23</v>
      </c>
      <c r="B383" s="222">
        <v>3354</v>
      </c>
      <c r="C383" s="223">
        <v>0</v>
      </c>
      <c r="D383" s="224">
        <v>1269</v>
      </c>
      <c r="E383" s="225">
        <v>77</v>
      </c>
      <c r="F383" s="222">
        <v>428</v>
      </c>
      <c r="G383" s="226">
        <v>17</v>
      </c>
      <c r="H383" s="224">
        <v>1325</v>
      </c>
      <c r="I383" s="225">
        <v>340</v>
      </c>
      <c r="J383" s="222">
        <v>79</v>
      </c>
      <c r="K383" s="226">
        <v>110</v>
      </c>
      <c r="L383" s="224">
        <v>64</v>
      </c>
      <c r="M383" s="222">
        <v>454</v>
      </c>
      <c r="N383" s="227">
        <v>512</v>
      </c>
      <c r="O383" s="228">
        <v>677</v>
      </c>
      <c r="P383" s="222">
        <v>299</v>
      </c>
      <c r="Q383" s="226">
        <v>425</v>
      </c>
      <c r="R383" s="224">
        <v>513</v>
      </c>
      <c r="S383" s="225">
        <v>468</v>
      </c>
      <c r="T383" s="222">
        <v>63</v>
      </c>
      <c r="U383" s="226">
        <v>335</v>
      </c>
      <c r="V383" s="224">
        <v>249</v>
      </c>
      <c r="W383" s="225">
        <v>793</v>
      </c>
      <c r="X383" s="222">
        <v>361</v>
      </c>
      <c r="Y383" s="226">
        <v>521</v>
      </c>
      <c r="Z383" s="224">
        <v>1348</v>
      </c>
      <c r="AA383" s="222">
        <v>602</v>
      </c>
      <c r="AB383" s="220">
        <f t="shared" si="488"/>
        <v>9864</v>
      </c>
      <c r="AC383" s="221">
        <f t="shared" si="488"/>
        <v>4819</v>
      </c>
      <c r="AE383" s="202" t="str">
        <f>$AE$11</f>
        <v>09:00 - 09:59</v>
      </c>
      <c r="AF383" s="193">
        <f>SUMIF($A$9:$A$32,$AE383,B$381:B$404)</f>
        <v>4279</v>
      </c>
      <c r="AG383" s="223">
        <f t="shared" si="486"/>
        <v>1330</v>
      </c>
      <c r="AH383" s="224">
        <f t="shared" si="486"/>
        <v>1696</v>
      </c>
      <c r="AI383" s="225">
        <f t="shared" si="486"/>
        <v>1231</v>
      </c>
      <c r="AJ383" s="222">
        <f t="shared" si="486"/>
        <v>849</v>
      </c>
      <c r="AK383" s="226">
        <f t="shared" si="486"/>
        <v>609</v>
      </c>
      <c r="AL383" s="224">
        <f t="shared" si="486"/>
        <v>1744</v>
      </c>
      <c r="AM383" s="225">
        <f t="shared" si="486"/>
        <v>1961</v>
      </c>
      <c r="AN383" s="222">
        <f t="shared" si="486"/>
        <v>386</v>
      </c>
      <c r="AO383" s="226">
        <f t="shared" si="486"/>
        <v>1030</v>
      </c>
      <c r="AP383" s="224">
        <f t="shared" si="486"/>
        <v>497</v>
      </c>
      <c r="AQ383" s="222">
        <f t="shared" si="486"/>
        <v>2899</v>
      </c>
      <c r="AR383" s="227">
        <f t="shared" si="486"/>
        <v>1531</v>
      </c>
      <c r="AS383" s="228">
        <f t="shared" si="486"/>
        <v>3625</v>
      </c>
      <c r="AT383" s="222">
        <f t="shared" si="486"/>
        <v>993</v>
      </c>
      <c r="AU383" s="226">
        <f t="shared" si="486"/>
        <v>1759</v>
      </c>
      <c r="AV383" s="224">
        <f t="shared" si="486"/>
        <v>1505</v>
      </c>
      <c r="AW383" s="225">
        <f t="shared" si="486"/>
        <v>1637</v>
      </c>
      <c r="AX383" s="222">
        <f t="shared" si="486"/>
        <v>317</v>
      </c>
      <c r="AY383" s="226">
        <f t="shared" si="486"/>
        <v>1220</v>
      </c>
      <c r="AZ383" s="224">
        <f t="shared" si="486"/>
        <v>879</v>
      </c>
      <c r="BA383" s="225">
        <f t="shared" si="486"/>
        <v>2960</v>
      </c>
      <c r="BB383" s="222">
        <f t="shared" si="486"/>
        <v>1289</v>
      </c>
      <c r="BC383" s="226">
        <f t="shared" si="486"/>
        <v>1502</v>
      </c>
      <c r="BD383" s="224">
        <f t="shared" si="486"/>
        <v>4010</v>
      </c>
      <c r="BE383" s="222">
        <f t="shared" si="486"/>
        <v>2471</v>
      </c>
      <c r="BF383" s="220">
        <f>SUM(AF383,AH383,AJ383,AL383,AN383,AP383,AR383,AT383,AV383,AX383,AZ383,BB383,BD383)</f>
        <v>19975</v>
      </c>
      <c r="BG383" s="221">
        <f>SUM(AG383,AI383,AK383,AM383,AO383,AQ383,AS383,AU383,AW383,AY383,BA383,BC383,BE383)</f>
        <v>24234</v>
      </c>
      <c r="BI383" s="202" t="s">
        <v>23</v>
      </c>
      <c r="BJ383" s="204">
        <f t="shared" ref="BJ383:CK383" si="490">B383/B405</f>
        <v>5.8260522156021469E-2</v>
      </c>
      <c r="BK383" s="205">
        <f t="shared" si="490"/>
        <v>0</v>
      </c>
      <c r="BL383" s="206">
        <f t="shared" si="490"/>
        <v>5.1724137931034482E-2</v>
      </c>
      <c r="BM383" s="207">
        <f t="shared" si="490"/>
        <v>3.5169452818123686E-3</v>
      </c>
      <c r="BN383" s="204">
        <f t="shared" si="490"/>
        <v>3.4231784371750777E-2</v>
      </c>
      <c r="BO383" s="205">
        <f t="shared" si="490"/>
        <v>2.0218839200761181E-3</v>
      </c>
      <c r="BP383" s="206">
        <f t="shared" si="490"/>
        <v>4.5637722591533772E-2</v>
      </c>
      <c r="BQ383" s="207">
        <f t="shared" si="490"/>
        <v>8.1807463728014243E-3</v>
      </c>
      <c r="BR383" s="204">
        <f t="shared" si="490"/>
        <v>1.1450934918104073E-2</v>
      </c>
      <c r="BS383" s="205">
        <f t="shared" si="490"/>
        <v>1.3093679323890012E-2</v>
      </c>
      <c r="BT383" s="206">
        <f t="shared" si="490"/>
        <v>4.9249711427472101E-3</v>
      </c>
      <c r="BU383" s="204">
        <f t="shared" si="490"/>
        <v>1.9327373350361856E-2</v>
      </c>
      <c r="BV383" s="208">
        <f t="shared" si="490"/>
        <v>1.8701146906275112E-2</v>
      </c>
      <c r="BW383" s="209">
        <f t="shared" si="490"/>
        <v>1.8223909122722013E-2</v>
      </c>
      <c r="BX383" s="204">
        <f t="shared" si="490"/>
        <v>1.7122895430076737E-2</v>
      </c>
      <c r="BY383" s="205">
        <f t="shared" si="490"/>
        <v>2.003866283181668E-2</v>
      </c>
      <c r="BZ383" s="206">
        <f t="shared" si="490"/>
        <v>2.2822315152593649E-2</v>
      </c>
      <c r="CA383" s="207">
        <f t="shared" si="490"/>
        <v>1.9523591005798674E-2</v>
      </c>
      <c r="CB383" s="204">
        <f t="shared" si="490"/>
        <v>6.117692755874927E-3</v>
      </c>
      <c r="CC383" s="205">
        <f t="shared" si="490"/>
        <v>2.7626587497938313E-2</v>
      </c>
      <c r="CD383" s="206">
        <f t="shared" si="490"/>
        <v>9.3185135286853044E-3</v>
      </c>
      <c r="CE383" s="207">
        <f t="shared" si="490"/>
        <v>2.5990626331487004E-2</v>
      </c>
      <c r="CF383" s="204">
        <f t="shared" si="490"/>
        <v>1.3694472895565418E-2</v>
      </c>
      <c r="CG383" s="205">
        <f t="shared" si="490"/>
        <v>3.2242094188996845E-2</v>
      </c>
      <c r="CH383" s="206">
        <f t="shared" si="490"/>
        <v>2.3705683736634779E-2</v>
      </c>
      <c r="CI383" s="204">
        <f t="shared" si="490"/>
        <v>1.2240748271655144E-2</v>
      </c>
      <c r="CJ383" s="210">
        <f t="shared" si="490"/>
        <v>2.9792053640193904E-2</v>
      </c>
      <c r="CK383" s="211">
        <f t="shared" si="490"/>
        <v>1.457621889433678E-2</v>
      </c>
    </row>
    <row r="384" spans="1:89" ht="14.25" thickTop="1" thickBot="1" x14ac:dyDescent="0.25">
      <c r="A384" s="212" t="s">
        <v>25</v>
      </c>
      <c r="B384" s="213">
        <v>6332</v>
      </c>
      <c r="C384" s="214">
        <v>585</v>
      </c>
      <c r="D384" s="215">
        <v>2114</v>
      </c>
      <c r="E384" s="216">
        <v>567</v>
      </c>
      <c r="F384" s="213">
        <v>881</v>
      </c>
      <c r="G384" s="217">
        <v>332</v>
      </c>
      <c r="H384" s="215">
        <v>1382</v>
      </c>
      <c r="I384" s="216">
        <v>840</v>
      </c>
      <c r="J384" s="213">
        <v>259</v>
      </c>
      <c r="K384" s="217">
        <v>377</v>
      </c>
      <c r="L384" s="215">
        <v>277</v>
      </c>
      <c r="M384" s="213">
        <v>1215</v>
      </c>
      <c r="N384" s="218">
        <v>1205</v>
      </c>
      <c r="O384" s="219">
        <v>1734</v>
      </c>
      <c r="P384" s="213">
        <v>994</v>
      </c>
      <c r="Q384" s="217">
        <v>874</v>
      </c>
      <c r="R384" s="215">
        <v>1233</v>
      </c>
      <c r="S384" s="216">
        <v>1094</v>
      </c>
      <c r="T384" s="213">
        <v>269</v>
      </c>
      <c r="U384" s="217">
        <v>986</v>
      </c>
      <c r="V384" s="215">
        <v>719</v>
      </c>
      <c r="W384" s="216">
        <v>1936</v>
      </c>
      <c r="X384" s="213">
        <v>1099</v>
      </c>
      <c r="Y384" s="217">
        <v>1328</v>
      </c>
      <c r="Z384" s="215">
        <v>3107</v>
      </c>
      <c r="AA384" s="213">
        <v>1768</v>
      </c>
      <c r="AB384" s="220">
        <f>B384+D384+F384+H384+J384+L384+N384+P384+R384+T384+V384+X384+Z384</f>
        <v>19871</v>
      </c>
      <c r="AC384" s="221">
        <f t="shared" si="488"/>
        <v>13636</v>
      </c>
      <c r="AE384" s="229" t="s">
        <v>26</v>
      </c>
      <c r="AF384" s="230">
        <f t="shared" ref="AF384:BG384" si="491">SUM(AF381:AF383)</f>
        <v>16274</v>
      </c>
      <c r="AG384" s="231">
        <f t="shared" si="491"/>
        <v>3527</v>
      </c>
      <c r="AH384" s="230">
        <f t="shared" si="491"/>
        <v>5323</v>
      </c>
      <c r="AI384" s="231">
        <f t="shared" si="491"/>
        <v>4135</v>
      </c>
      <c r="AJ384" s="230">
        <f t="shared" si="491"/>
        <v>2737</v>
      </c>
      <c r="AK384" s="231">
        <f t="shared" si="491"/>
        <v>1930</v>
      </c>
      <c r="AL384" s="230">
        <f t="shared" si="491"/>
        <v>4036</v>
      </c>
      <c r="AM384" s="231">
        <f t="shared" si="491"/>
        <v>5713</v>
      </c>
      <c r="AN384" s="230">
        <f t="shared" si="491"/>
        <v>1256</v>
      </c>
      <c r="AO384" s="231">
        <f t="shared" si="491"/>
        <v>3103</v>
      </c>
      <c r="AP384" s="230">
        <f t="shared" si="491"/>
        <v>1565</v>
      </c>
      <c r="AQ384" s="231">
        <f t="shared" si="491"/>
        <v>7833</v>
      </c>
      <c r="AR384" s="230">
        <f t="shared" si="491"/>
        <v>5200</v>
      </c>
      <c r="AS384" s="231">
        <f t="shared" si="491"/>
        <v>9879</v>
      </c>
      <c r="AT384" s="230">
        <f t="shared" si="491"/>
        <v>4062</v>
      </c>
      <c r="AU384" s="231">
        <f t="shared" si="491"/>
        <v>4852</v>
      </c>
      <c r="AV384" s="230">
        <f t="shared" si="491"/>
        <v>5521</v>
      </c>
      <c r="AW384" s="231">
        <f t="shared" si="491"/>
        <v>4708</v>
      </c>
      <c r="AX384" s="230">
        <f t="shared" si="491"/>
        <v>1031</v>
      </c>
      <c r="AY384" s="231">
        <f t="shared" si="491"/>
        <v>4800</v>
      </c>
      <c r="AZ384" s="230">
        <f t="shared" si="491"/>
        <v>2913</v>
      </c>
      <c r="BA384" s="231">
        <f t="shared" si="491"/>
        <v>8344</v>
      </c>
      <c r="BB384" s="230">
        <f t="shared" si="491"/>
        <v>4280</v>
      </c>
      <c r="BC384" s="231">
        <f t="shared" si="491"/>
        <v>4873</v>
      </c>
      <c r="BD384" s="230">
        <f t="shared" si="491"/>
        <v>13861</v>
      </c>
      <c r="BE384" s="231">
        <f t="shared" si="491"/>
        <v>7609</v>
      </c>
      <c r="BF384" s="232">
        <f t="shared" si="491"/>
        <v>68059</v>
      </c>
      <c r="BG384" s="233">
        <f t="shared" si="491"/>
        <v>71306</v>
      </c>
      <c r="BI384" s="212" t="s">
        <v>25</v>
      </c>
      <c r="BJ384" s="204">
        <f t="shared" ref="BJ384:CK384" si="492">B384/B405</f>
        <v>0.10998975142872032</v>
      </c>
      <c r="BK384" s="205">
        <f t="shared" si="492"/>
        <v>1.6006347816569989E-2</v>
      </c>
      <c r="BL384" s="206">
        <f t="shared" si="492"/>
        <v>8.616613678976115E-2</v>
      </c>
      <c r="BM384" s="207">
        <f t="shared" si="492"/>
        <v>2.5897506166072896E-2</v>
      </c>
      <c r="BN384" s="204">
        <f t="shared" si="492"/>
        <v>7.0463088858673917E-2</v>
      </c>
      <c r="BO384" s="205">
        <f t="shared" si="492"/>
        <v>3.9486203615604183E-2</v>
      </c>
      <c r="BP384" s="206">
        <f t="shared" si="492"/>
        <v>4.7601005752075223E-2</v>
      </c>
      <c r="BQ384" s="207">
        <f t="shared" si="492"/>
        <v>2.0211255744568224E-2</v>
      </c>
      <c r="BR384" s="204">
        <f t="shared" si="492"/>
        <v>3.75416727061893E-2</v>
      </c>
      <c r="BS384" s="205">
        <f t="shared" si="492"/>
        <v>4.4875610046423042E-2</v>
      </c>
      <c r="BT384" s="206">
        <f t="shared" si="492"/>
        <v>2.1315890727202771E-2</v>
      </c>
      <c r="BU384" s="204">
        <f t="shared" si="492"/>
        <v>5.1724137931034482E-2</v>
      </c>
      <c r="BV384" s="208">
        <f t="shared" si="492"/>
        <v>4.4013441449338886E-2</v>
      </c>
      <c r="BW384" s="209">
        <f t="shared" si="492"/>
        <v>4.6676895744165385E-2</v>
      </c>
      <c r="BX384" s="204">
        <f t="shared" si="492"/>
        <v>5.6923605543465809E-2</v>
      </c>
      <c r="BY384" s="205">
        <f t="shared" si="492"/>
        <v>4.1208920741194775E-2</v>
      </c>
      <c r="BZ384" s="206">
        <f t="shared" si="492"/>
        <v>5.4853634665005785E-2</v>
      </c>
      <c r="CA384" s="207">
        <f t="shared" si="492"/>
        <v>4.5638479829794333E-2</v>
      </c>
      <c r="CB384" s="204">
        <f t="shared" si="492"/>
        <v>2.6121577005243736E-2</v>
      </c>
      <c r="CC384" s="205">
        <f t="shared" si="492"/>
        <v>8.1312881411842328E-2</v>
      </c>
      <c r="CD384" s="206">
        <f t="shared" si="492"/>
        <v>2.6907675610942705E-2</v>
      </c>
      <c r="CE384" s="207">
        <f t="shared" si="492"/>
        <v>6.3452525318737504E-2</v>
      </c>
      <c r="CF384" s="204">
        <f t="shared" si="492"/>
        <v>4.1690375934145138E-2</v>
      </c>
      <c r="CG384" s="205">
        <f t="shared" si="492"/>
        <v>8.2183303422241477E-2</v>
      </c>
      <c r="CH384" s="206">
        <f t="shared" si="492"/>
        <v>5.4639138998311763E-2</v>
      </c>
      <c r="CI384" s="204">
        <f t="shared" si="492"/>
        <v>3.5949572997153317E-2</v>
      </c>
      <c r="CJ384" s="210">
        <f t="shared" si="492"/>
        <v>6.0016007490297348E-2</v>
      </c>
      <c r="CK384" s="211">
        <f t="shared" si="492"/>
        <v>4.1245345682335822E-2</v>
      </c>
    </row>
    <row r="385" spans="1:89" ht="13.5" thickTop="1" x14ac:dyDescent="0.2">
      <c r="A385" s="202" t="s">
        <v>20</v>
      </c>
      <c r="B385" s="222">
        <v>5754</v>
      </c>
      <c r="C385" s="223">
        <v>1055</v>
      </c>
      <c r="D385" s="224">
        <v>1575</v>
      </c>
      <c r="E385" s="225">
        <v>1504</v>
      </c>
      <c r="F385" s="222">
        <v>1002</v>
      </c>
      <c r="G385" s="226">
        <v>643</v>
      </c>
      <c r="H385" s="224">
        <v>1271</v>
      </c>
      <c r="I385" s="225">
        <v>1648</v>
      </c>
      <c r="J385" s="222">
        <v>481</v>
      </c>
      <c r="K385" s="226">
        <v>887</v>
      </c>
      <c r="L385" s="224">
        <v>576</v>
      </c>
      <c r="M385" s="222">
        <v>2100</v>
      </c>
      <c r="N385" s="227">
        <v>1922</v>
      </c>
      <c r="O385" s="228">
        <v>2924</v>
      </c>
      <c r="P385" s="222">
        <v>1754</v>
      </c>
      <c r="Q385" s="226">
        <v>1625</v>
      </c>
      <c r="R385" s="224">
        <v>2109</v>
      </c>
      <c r="S385" s="225">
        <v>1696</v>
      </c>
      <c r="T385" s="222">
        <v>374</v>
      </c>
      <c r="U385" s="226">
        <v>1824</v>
      </c>
      <c r="V385" s="224">
        <v>1167</v>
      </c>
      <c r="W385" s="225">
        <v>2767</v>
      </c>
      <c r="X385" s="222">
        <v>1531</v>
      </c>
      <c r="Y385" s="226">
        <v>1743</v>
      </c>
      <c r="Z385" s="224">
        <v>5018</v>
      </c>
      <c r="AA385" s="222">
        <v>2666</v>
      </c>
      <c r="AB385" s="220">
        <f t="shared" ref="AB385:AC402" si="493">B385+D385+F385+H385+J385+L385+N385+P385+R385+T385+V385+X385+Z385</f>
        <v>24534</v>
      </c>
      <c r="AC385" s="221">
        <f t="shared" si="488"/>
        <v>23082</v>
      </c>
      <c r="BI385" s="202" t="s">
        <v>20</v>
      </c>
      <c r="BJ385" s="204">
        <f t="shared" ref="BJ385:CK385" si="494">B385/B405</f>
        <v>9.9949625666591393E-2</v>
      </c>
      <c r="BK385" s="205">
        <f t="shared" si="494"/>
        <v>2.886614862646383E-2</v>
      </c>
      <c r="BL385" s="206">
        <f t="shared" si="494"/>
        <v>6.4196625091709467E-2</v>
      </c>
      <c r="BM385" s="207">
        <f t="shared" si="494"/>
        <v>6.8694619530464962E-2</v>
      </c>
      <c r="BN385" s="204">
        <f t="shared" si="494"/>
        <v>8.0140766216108134E-2</v>
      </c>
      <c r="BO385" s="205">
        <f t="shared" si="494"/>
        <v>7.6474785918173166E-2</v>
      </c>
      <c r="BP385" s="206">
        <f t="shared" si="494"/>
        <v>4.3777770123652394E-2</v>
      </c>
      <c r="BQ385" s="207">
        <f t="shared" si="494"/>
        <v>3.9652558889343374E-2</v>
      </c>
      <c r="BR385" s="204">
        <f t="shared" si="494"/>
        <v>6.9720249311494426E-2</v>
      </c>
      <c r="BS385" s="205">
        <f t="shared" si="494"/>
        <v>0.10558266872991311</v>
      </c>
      <c r="BT385" s="206">
        <f t="shared" si="494"/>
        <v>4.4324740284724891E-2</v>
      </c>
      <c r="BU385" s="204">
        <f t="shared" si="494"/>
        <v>8.9399744572158366E-2</v>
      </c>
      <c r="BV385" s="208">
        <f t="shared" si="494"/>
        <v>7.0202352253634304E-2</v>
      </c>
      <c r="BW385" s="209">
        <f t="shared" si="494"/>
        <v>7.8710059490161244E-2</v>
      </c>
      <c r="BX385" s="204">
        <f t="shared" si="494"/>
        <v>0.10044668422861069</v>
      </c>
      <c r="BY385" s="205">
        <f t="shared" si="494"/>
        <v>7.661841670988731E-2</v>
      </c>
      <c r="BZ385" s="206">
        <f t="shared" si="494"/>
        <v>9.382507340510722E-2</v>
      </c>
      <c r="CA385" s="207">
        <f t="shared" si="494"/>
        <v>7.0752158858620837E-2</v>
      </c>
      <c r="CB385" s="204">
        <f t="shared" si="494"/>
        <v>3.6317731598368617E-2</v>
      </c>
      <c r="CC385" s="205">
        <f t="shared" si="494"/>
        <v>0.1504205838693716</v>
      </c>
      <c r="CD385" s="206">
        <f t="shared" si="494"/>
        <v>4.3673515212754012E-2</v>
      </c>
      <c r="CE385" s="207">
        <f t="shared" si="494"/>
        <v>9.0688604109993118E-2</v>
      </c>
      <c r="CF385" s="204">
        <f t="shared" si="494"/>
        <v>5.8078221615264977E-2</v>
      </c>
      <c r="CG385" s="205">
        <f t="shared" si="494"/>
        <v>0.10786558574169193</v>
      </c>
      <c r="CH385" s="206">
        <f t="shared" si="494"/>
        <v>8.8245638716938662E-2</v>
      </c>
      <c r="CI385" s="204">
        <f t="shared" si="494"/>
        <v>5.420902806018707E-2</v>
      </c>
      <c r="CJ385" s="210">
        <f t="shared" si="494"/>
        <v>7.4099578670774255E-2</v>
      </c>
      <c r="CK385" s="211">
        <f t="shared" si="494"/>
        <v>6.9817033517136667E-2</v>
      </c>
    </row>
    <row r="386" spans="1:89" ht="13.5" thickBot="1" x14ac:dyDescent="0.25">
      <c r="A386" s="212" t="s">
        <v>22</v>
      </c>
      <c r="B386" s="213">
        <v>6241</v>
      </c>
      <c r="C386" s="214">
        <v>1142</v>
      </c>
      <c r="D386" s="215">
        <v>2052</v>
      </c>
      <c r="E386" s="216">
        <v>1400</v>
      </c>
      <c r="F386" s="213">
        <v>886</v>
      </c>
      <c r="G386" s="217">
        <v>678</v>
      </c>
      <c r="H386" s="215">
        <v>1021</v>
      </c>
      <c r="I386" s="216">
        <v>2104</v>
      </c>
      <c r="J386" s="213">
        <v>389</v>
      </c>
      <c r="K386" s="217">
        <v>1186</v>
      </c>
      <c r="L386" s="215">
        <v>492</v>
      </c>
      <c r="M386" s="213">
        <v>2834</v>
      </c>
      <c r="N386" s="218">
        <v>1747</v>
      </c>
      <c r="O386" s="219">
        <v>3330</v>
      </c>
      <c r="P386" s="213">
        <v>1315</v>
      </c>
      <c r="Q386" s="217">
        <v>1468</v>
      </c>
      <c r="R386" s="215">
        <v>1907</v>
      </c>
      <c r="S386" s="216">
        <v>1375</v>
      </c>
      <c r="T386" s="213">
        <v>340</v>
      </c>
      <c r="U386" s="217">
        <v>1756</v>
      </c>
      <c r="V386" s="215">
        <v>867</v>
      </c>
      <c r="W386" s="216">
        <v>2617</v>
      </c>
      <c r="X386" s="213">
        <v>1460</v>
      </c>
      <c r="Y386" s="217">
        <v>1628</v>
      </c>
      <c r="Z386" s="215">
        <v>4833</v>
      </c>
      <c r="AA386" s="213">
        <v>2472</v>
      </c>
      <c r="AB386" s="220">
        <f t="shared" si="493"/>
        <v>23550</v>
      </c>
      <c r="AC386" s="221">
        <f t="shared" si="488"/>
        <v>23990</v>
      </c>
      <c r="AE386" s="175" t="s">
        <v>27</v>
      </c>
      <c r="BI386" s="212" t="s">
        <v>22</v>
      </c>
      <c r="BJ386" s="204">
        <f t="shared" ref="BJ386:CK386" si="495">B386/B405</f>
        <v>0.10840903958727788</v>
      </c>
      <c r="BK386" s="205">
        <f t="shared" si="495"/>
        <v>3.1246579840210134E-2</v>
      </c>
      <c r="BL386" s="206">
        <f t="shared" si="495"/>
        <v>8.3639031548055756E-2</v>
      </c>
      <c r="BM386" s="207">
        <f t="shared" si="495"/>
        <v>6.3944459669315792E-2</v>
      </c>
      <c r="BN386" s="204">
        <f t="shared" si="495"/>
        <v>7.0862992881708387E-2</v>
      </c>
      <c r="BO386" s="205">
        <f t="shared" si="495"/>
        <v>8.0637488106565181E-2</v>
      </c>
      <c r="BP386" s="206">
        <f t="shared" si="495"/>
        <v>3.5166879068646024E-2</v>
      </c>
      <c r="BQ386" s="207">
        <f t="shared" si="495"/>
        <v>5.06243834363947E-2</v>
      </c>
      <c r="BR386" s="204">
        <f t="shared" si="495"/>
        <v>5.6384983330917522E-2</v>
      </c>
      <c r="BS386" s="205">
        <f t="shared" si="495"/>
        <v>0.14117366980121415</v>
      </c>
      <c r="BT386" s="206">
        <f t="shared" si="495"/>
        <v>3.7860715659869183E-2</v>
      </c>
      <c r="BU386" s="204">
        <f t="shared" si="495"/>
        <v>0.12064708386547467</v>
      </c>
      <c r="BV386" s="208">
        <f t="shared" si="495"/>
        <v>6.3810358682153553E-2</v>
      </c>
      <c r="BW386" s="209">
        <f t="shared" si="495"/>
        <v>8.9639021238795122E-2</v>
      </c>
      <c r="BX386" s="204">
        <f t="shared" si="495"/>
        <v>7.5306379567059906E-2</v>
      </c>
      <c r="BY386" s="205">
        <f t="shared" si="495"/>
        <v>6.9215898910839735E-2</v>
      </c>
      <c r="BZ386" s="206">
        <f t="shared" si="495"/>
        <v>8.4838508764124923E-2</v>
      </c>
      <c r="CA386" s="207">
        <f t="shared" si="495"/>
        <v>5.7360977848233283E-2</v>
      </c>
      <c r="CB386" s="204">
        <f t="shared" si="495"/>
        <v>3.3016119634880561E-2</v>
      </c>
      <c r="CC386" s="205">
        <f t="shared" si="495"/>
        <v>0.14481279894441695</v>
      </c>
      <c r="CD386" s="206">
        <f t="shared" si="495"/>
        <v>3.2446390479398228E-2</v>
      </c>
      <c r="CE386" s="207">
        <f t="shared" si="495"/>
        <v>8.5772344400380188E-2</v>
      </c>
      <c r="CF386" s="204">
        <f t="shared" si="495"/>
        <v>5.5384848829710558E-2</v>
      </c>
      <c r="CG386" s="205">
        <f t="shared" si="495"/>
        <v>0.10074880871341048</v>
      </c>
      <c r="CH386" s="206">
        <f t="shared" si="495"/>
        <v>8.4992262239729888E-2</v>
      </c>
      <c r="CI386" s="204">
        <f t="shared" si="495"/>
        <v>5.0264335095567304E-2</v>
      </c>
      <c r="CJ386" s="210">
        <f t="shared" si="495"/>
        <v>7.1127621981606493E-2</v>
      </c>
      <c r="CK386" s="211">
        <f t="shared" si="495"/>
        <v>7.2563496840659755E-2</v>
      </c>
    </row>
    <row r="387" spans="1:89" ht="14.25" thickTop="1" thickBot="1" x14ac:dyDescent="0.25">
      <c r="A387" s="202" t="s">
        <v>24</v>
      </c>
      <c r="B387" s="222">
        <v>4279</v>
      </c>
      <c r="C387" s="223">
        <v>1330</v>
      </c>
      <c r="D387" s="224">
        <v>1696</v>
      </c>
      <c r="E387" s="225">
        <v>1231</v>
      </c>
      <c r="F387" s="222">
        <v>849</v>
      </c>
      <c r="G387" s="226">
        <v>609</v>
      </c>
      <c r="H387" s="224">
        <v>1744</v>
      </c>
      <c r="I387" s="225">
        <v>1961</v>
      </c>
      <c r="J387" s="222">
        <v>386</v>
      </c>
      <c r="K387" s="226">
        <v>1030</v>
      </c>
      <c r="L387" s="224">
        <v>497</v>
      </c>
      <c r="M387" s="222">
        <v>2899</v>
      </c>
      <c r="N387" s="227">
        <v>1531</v>
      </c>
      <c r="O387" s="228">
        <v>3625</v>
      </c>
      <c r="P387" s="222">
        <v>993</v>
      </c>
      <c r="Q387" s="226">
        <v>1759</v>
      </c>
      <c r="R387" s="224">
        <v>1505</v>
      </c>
      <c r="S387" s="225">
        <v>1637</v>
      </c>
      <c r="T387" s="222">
        <v>317</v>
      </c>
      <c r="U387" s="226">
        <v>1220</v>
      </c>
      <c r="V387" s="224">
        <v>879</v>
      </c>
      <c r="W387" s="225">
        <v>2960</v>
      </c>
      <c r="X387" s="222">
        <v>1289</v>
      </c>
      <c r="Y387" s="226">
        <v>1502</v>
      </c>
      <c r="Z387" s="224">
        <v>4010</v>
      </c>
      <c r="AA387" s="222">
        <v>2471</v>
      </c>
      <c r="AB387" s="220">
        <f t="shared" si="493"/>
        <v>19975</v>
      </c>
      <c r="AC387" s="221">
        <f t="shared" si="488"/>
        <v>24234</v>
      </c>
      <c r="AE387" s="176" t="s">
        <v>2</v>
      </c>
      <c r="AF387" s="177" t="s">
        <v>3</v>
      </c>
      <c r="AG387" s="178"/>
      <c r="AH387" s="177" t="s">
        <v>4</v>
      </c>
      <c r="AI387" s="178"/>
      <c r="AJ387" s="177" t="s">
        <v>5</v>
      </c>
      <c r="AK387" s="178"/>
      <c r="AL387" s="177" t="s">
        <v>6</v>
      </c>
      <c r="AM387" s="178"/>
      <c r="AN387" s="177" t="s">
        <v>7</v>
      </c>
      <c r="AO387" s="178"/>
      <c r="AP387" s="177" t="s">
        <v>8</v>
      </c>
      <c r="AQ387" s="178"/>
      <c r="AR387" s="177" t="s">
        <v>9</v>
      </c>
      <c r="AS387" s="178"/>
      <c r="AT387" s="177" t="s">
        <v>10</v>
      </c>
      <c r="AU387" s="178"/>
      <c r="AV387" s="177" t="s">
        <v>11</v>
      </c>
      <c r="AW387" s="178"/>
      <c r="AX387" s="177" t="s">
        <v>12</v>
      </c>
      <c r="AY387" s="178"/>
      <c r="AZ387" s="177" t="s">
        <v>13</v>
      </c>
      <c r="BA387" s="178"/>
      <c r="BB387" s="177" t="s">
        <v>14</v>
      </c>
      <c r="BC387" s="178"/>
      <c r="BD387" s="177" t="s">
        <v>15</v>
      </c>
      <c r="BE387" s="178"/>
      <c r="BF387" s="179" t="s">
        <v>16</v>
      </c>
      <c r="BG387" s="180"/>
      <c r="BI387" s="202" t="s">
        <v>24</v>
      </c>
      <c r="BJ387" s="204">
        <f t="shared" ref="BJ387:CK387" si="496">B387/B405</f>
        <v>7.4328197467386961E-2</v>
      </c>
      <c r="BK387" s="205">
        <f t="shared" si="496"/>
        <v>3.6390500164167672E-2</v>
      </c>
      <c r="BL387" s="206">
        <f t="shared" si="496"/>
        <v>6.9128556289231272E-2</v>
      </c>
      <c r="BM387" s="207">
        <f t="shared" si="496"/>
        <v>5.622544989494839E-2</v>
      </c>
      <c r="BN387" s="204">
        <f t="shared" si="496"/>
        <v>6.7903703111253294E-2</v>
      </c>
      <c r="BO387" s="205">
        <f t="shared" si="496"/>
        <v>7.2431018078020937E-2</v>
      </c>
      <c r="BP387" s="206">
        <f t="shared" si="496"/>
        <v>6.0069575999724449E-2</v>
      </c>
      <c r="BQ387" s="207">
        <f t="shared" si="496"/>
        <v>4.7183657756069391E-2</v>
      </c>
      <c r="BR387" s="204">
        <f t="shared" si="496"/>
        <v>5.5950137701116107E-2</v>
      </c>
      <c r="BS387" s="205">
        <f t="shared" si="496"/>
        <v>0.12260445185097012</v>
      </c>
      <c r="BT387" s="206">
        <f t="shared" si="496"/>
        <v>3.8245479030396309E-2</v>
      </c>
      <c r="BU387" s="204">
        <f t="shared" si="496"/>
        <v>0.12341421881651767</v>
      </c>
      <c r="BV387" s="208">
        <f t="shared" si="496"/>
        <v>5.5920812331068742E-2</v>
      </c>
      <c r="BW387" s="209">
        <f t="shared" si="496"/>
        <v>9.7580015612802495E-2</v>
      </c>
      <c r="BX387" s="204">
        <f t="shared" si="496"/>
        <v>5.6866338334669565E-2</v>
      </c>
      <c r="BY387" s="205">
        <f t="shared" si="496"/>
        <v>8.2936489226271864E-2</v>
      </c>
      <c r="BZ387" s="206">
        <f t="shared" si="496"/>
        <v>6.695435536969481E-2</v>
      </c>
      <c r="CA387" s="207">
        <f t="shared" si="496"/>
        <v>6.8290851445496639E-2</v>
      </c>
      <c r="CB387" s="204">
        <f t="shared" si="496"/>
        <v>3.0782676247815111E-2</v>
      </c>
      <c r="CC387" s="205">
        <f t="shared" si="496"/>
        <v>0.10061025894771565</v>
      </c>
      <c r="CD387" s="206">
        <f t="shared" si="496"/>
        <v>3.2895475468732456E-2</v>
      </c>
      <c r="CE387" s="207">
        <f t="shared" si="496"/>
        <v>9.7014191603028418E-2</v>
      </c>
      <c r="CF387" s="204">
        <f t="shared" si="496"/>
        <v>4.8897993247600621E-2</v>
      </c>
      <c r="CG387" s="205">
        <f t="shared" si="496"/>
        <v>9.2951296491119495E-2</v>
      </c>
      <c r="CH387" s="206">
        <f t="shared" si="496"/>
        <v>7.0519133370849751E-2</v>
      </c>
      <c r="CI387" s="204">
        <f t="shared" si="496"/>
        <v>5.0244001626677512E-2</v>
      </c>
      <c r="CJ387" s="210">
        <f t="shared" si="496"/>
        <v>6.0330116733867921E-2</v>
      </c>
      <c r="CK387" s="211">
        <f t="shared" si="496"/>
        <v>7.3301533240373015E-2</v>
      </c>
    </row>
    <row r="388" spans="1:89" ht="15" thickTop="1" thickBot="1" x14ac:dyDescent="0.3">
      <c r="A388" s="212" t="s">
        <v>28</v>
      </c>
      <c r="B388" s="213">
        <v>3855</v>
      </c>
      <c r="C388" s="214">
        <v>1298</v>
      </c>
      <c r="D388" s="215">
        <v>1508</v>
      </c>
      <c r="E388" s="216">
        <v>1073</v>
      </c>
      <c r="F388" s="213">
        <v>760</v>
      </c>
      <c r="G388" s="217">
        <v>534</v>
      </c>
      <c r="H388" s="215">
        <v>1721</v>
      </c>
      <c r="I388" s="216">
        <v>1954</v>
      </c>
      <c r="J388" s="213">
        <v>354</v>
      </c>
      <c r="K388" s="217">
        <v>865</v>
      </c>
      <c r="L388" s="215">
        <v>512</v>
      </c>
      <c r="M388" s="213">
        <v>1769</v>
      </c>
      <c r="N388" s="218">
        <v>1311</v>
      </c>
      <c r="O388" s="219">
        <v>2589</v>
      </c>
      <c r="P388" s="213">
        <v>923</v>
      </c>
      <c r="Q388" s="217">
        <v>1184</v>
      </c>
      <c r="R388" s="215">
        <v>1451</v>
      </c>
      <c r="S388" s="216">
        <v>1356</v>
      </c>
      <c r="T388" s="213">
        <v>357</v>
      </c>
      <c r="U388" s="217">
        <v>828</v>
      </c>
      <c r="V388" s="215">
        <v>811</v>
      </c>
      <c r="W388" s="216">
        <v>2164</v>
      </c>
      <c r="X388" s="213">
        <v>1114</v>
      </c>
      <c r="Y388" s="217">
        <v>1076</v>
      </c>
      <c r="Z388" s="215">
        <v>3229</v>
      </c>
      <c r="AA388" s="213">
        <v>2514</v>
      </c>
      <c r="AB388" s="220">
        <f t="shared" si="493"/>
        <v>17906</v>
      </c>
      <c r="AC388" s="221">
        <f t="shared" si="488"/>
        <v>19204</v>
      </c>
      <c r="AE388" s="182"/>
      <c r="AF388" s="183" t="s">
        <v>17</v>
      </c>
      <c r="AG388" s="184" t="s">
        <v>18</v>
      </c>
      <c r="AH388" s="185" t="s">
        <v>17</v>
      </c>
      <c r="AI388" s="186" t="s">
        <v>18</v>
      </c>
      <c r="AJ388" s="183" t="s">
        <v>17</v>
      </c>
      <c r="AK388" s="184" t="s">
        <v>18</v>
      </c>
      <c r="AL388" s="185" t="s">
        <v>17</v>
      </c>
      <c r="AM388" s="186" t="s">
        <v>18</v>
      </c>
      <c r="AN388" s="183" t="s">
        <v>17</v>
      </c>
      <c r="AO388" s="184" t="s">
        <v>18</v>
      </c>
      <c r="AP388" s="185" t="s">
        <v>17</v>
      </c>
      <c r="AQ388" s="183" t="s">
        <v>18</v>
      </c>
      <c r="AR388" s="187" t="s">
        <v>17</v>
      </c>
      <c r="AS388" s="188" t="s">
        <v>18</v>
      </c>
      <c r="AT388" s="183" t="s">
        <v>17</v>
      </c>
      <c r="AU388" s="184" t="s">
        <v>18</v>
      </c>
      <c r="AV388" s="185" t="s">
        <v>17</v>
      </c>
      <c r="AW388" s="186" t="s">
        <v>18</v>
      </c>
      <c r="AX388" s="183" t="s">
        <v>17</v>
      </c>
      <c r="AY388" s="184" t="s">
        <v>18</v>
      </c>
      <c r="AZ388" s="185" t="s">
        <v>17</v>
      </c>
      <c r="BA388" s="186" t="s">
        <v>18</v>
      </c>
      <c r="BB388" s="183" t="s">
        <v>17</v>
      </c>
      <c r="BC388" s="184" t="s">
        <v>18</v>
      </c>
      <c r="BD388" s="185" t="s">
        <v>17</v>
      </c>
      <c r="BE388" s="183" t="s">
        <v>18</v>
      </c>
      <c r="BF388" s="189" t="s">
        <v>17</v>
      </c>
      <c r="BG388" s="190" t="s">
        <v>18</v>
      </c>
      <c r="BI388" s="212" t="s">
        <v>28</v>
      </c>
      <c r="BJ388" s="204">
        <f t="shared" ref="BJ388:CK388" si="497">B388/B405</f>
        <v>6.6963122513852946E-2</v>
      </c>
      <c r="BK388" s="205">
        <f t="shared" si="497"/>
        <v>3.5514939257962133E-2</v>
      </c>
      <c r="BL388" s="206">
        <f t="shared" si="497"/>
        <v>6.1465721040189124E-2</v>
      </c>
      <c r="BM388" s="207">
        <f t="shared" si="497"/>
        <v>4.9008860875125605E-2</v>
      </c>
      <c r="BN388" s="204">
        <f t="shared" si="497"/>
        <v>6.07854115012397E-2</v>
      </c>
      <c r="BO388" s="205">
        <f t="shared" si="497"/>
        <v>6.3510941960038064E-2</v>
      </c>
      <c r="BP388" s="206">
        <f t="shared" si="497"/>
        <v>5.9277374022663865E-2</v>
      </c>
      <c r="BQ388" s="207">
        <f t="shared" si="497"/>
        <v>4.7015230624864658E-2</v>
      </c>
      <c r="BR388" s="204">
        <f t="shared" si="497"/>
        <v>5.1311784316567619E-2</v>
      </c>
      <c r="BS388" s="205">
        <f t="shared" si="497"/>
        <v>0.1029639328651351</v>
      </c>
      <c r="BT388" s="206">
        <f t="shared" si="497"/>
        <v>3.9399769141977681E-2</v>
      </c>
      <c r="BU388" s="204">
        <f t="shared" si="497"/>
        <v>7.5308641975308649E-2</v>
      </c>
      <c r="BV388" s="208">
        <f t="shared" si="497"/>
        <v>4.7885163269778652E-2</v>
      </c>
      <c r="BW388" s="209">
        <f t="shared" si="497"/>
        <v>6.9692320116288453E-2</v>
      </c>
      <c r="BX388" s="204">
        <f t="shared" si="497"/>
        <v>5.285763371893254E-2</v>
      </c>
      <c r="BY388" s="205">
        <f t="shared" si="497"/>
        <v>5.5825357159696352E-2</v>
      </c>
      <c r="BZ388" s="206">
        <f t="shared" si="497"/>
        <v>6.4552006406263907E-2</v>
      </c>
      <c r="CA388" s="207">
        <f t="shared" si="497"/>
        <v>5.6568353427057697E-2</v>
      </c>
      <c r="CB388" s="204">
        <f t="shared" si="497"/>
        <v>3.4666925616624586E-2</v>
      </c>
      <c r="CC388" s="205">
        <f t="shared" si="497"/>
        <v>6.828302820385948E-2</v>
      </c>
      <c r="CD388" s="206">
        <f t="shared" si="497"/>
        <v>3.0350660529171812E-2</v>
      </c>
      <c r="CE388" s="207">
        <f t="shared" si="497"/>
        <v>7.0925240077349155E-2</v>
      </c>
      <c r="CF388" s="204">
        <f t="shared" si="497"/>
        <v>4.2259398353628463E-2</v>
      </c>
      <c r="CG388" s="205">
        <f t="shared" si="497"/>
        <v>6.658827897765951E-2</v>
      </c>
      <c r="CH388" s="206">
        <f t="shared" si="497"/>
        <v>5.6784608891389983E-2</v>
      </c>
      <c r="CI388" s="204">
        <f t="shared" si="497"/>
        <v>5.1118340788938593E-2</v>
      </c>
      <c r="CJ388" s="210">
        <f t="shared" si="497"/>
        <v>5.4081154955526359E-2</v>
      </c>
      <c r="CK388" s="211">
        <f t="shared" si="497"/>
        <v>5.8087094344644853E-2</v>
      </c>
    </row>
    <row r="389" spans="1:89" ht="13.5" thickTop="1" x14ac:dyDescent="0.2">
      <c r="A389" s="202" t="s">
        <v>29</v>
      </c>
      <c r="B389" s="235">
        <v>3730</v>
      </c>
      <c r="C389" s="223">
        <v>1336</v>
      </c>
      <c r="D389" s="224">
        <v>1603</v>
      </c>
      <c r="E389" s="225">
        <v>820</v>
      </c>
      <c r="F389" s="222">
        <v>804</v>
      </c>
      <c r="G389" s="226">
        <v>409</v>
      </c>
      <c r="H389" s="224">
        <v>1756</v>
      </c>
      <c r="I389" s="225">
        <v>2023</v>
      </c>
      <c r="J389" s="222">
        <v>350</v>
      </c>
      <c r="K389" s="226">
        <v>580</v>
      </c>
      <c r="L389" s="224">
        <v>539</v>
      </c>
      <c r="M389" s="222">
        <v>1435</v>
      </c>
      <c r="N389" s="227">
        <v>1371</v>
      </c>
      <c r="O389" s="236">
        <v>2203</v>
      </c>
      <c r="P389" s="222">
        <v>867</v>
      </c>
      <c r="Q389" s="226">
        <v>982</v>
      </c>
      <c r="R389" s="224">
        <v>1222</v>
      </c>
      <c r="S389" s="225">
        <v>1276</v>
      </c>
      <c r="T389" s="222">
        <v>472</v>
      </c>
      <c r="U389" s="226">
        <v>637</v>
      </c>
      <c r="V389" s="224">
        <v>887</v>
      </c>
      <c r="W389" s="237">
        <v>2137</v>
      </c>
      <c r="X389" s="222">
        <v>1066</v>
      </c>
      <c r="Y389" s="226">
        <v>836</v>
      </c>
      <c r="Z389" s="224">
        <v>3126</v>
      </c>
      <c r="AA389" s="222">
        <v>2657</v>
      </c>
      <c r="AB389" s="220">
        <f t="shared" si="493"/>
        <v>17793</v>
      </c>
      <c r="AC389" s="221">
        <f t="shared" si="488"/>
        <v>17331</v>
      </c>
      <c r="AE389" s="202" t="str">
        <f>$AE$17</f>
        <v>17:00 - 17:59</v>
      </c>
      <c r="AF389" s="193">
        <f t="shared" ref="AF389:AO391" si="498">SUMIF($A$9:$A$32,$AE389,B$381:B$404)</f>
        <v>2504</v>
      </c>
      <c r="AG389" s="194">
        <f t="shared" si="498"/>
        <v>3598</v>
      </c>
      <c r="AH389" s="195">
        <f t="shared" si="498"/>
        <v>1870</v>
      </c>
      <c r="AI389" s="196">
        <f t="shared" si="498"/>
        <v>1747</v>
      </c>
      <c r="AJ389" s="193">
        <f t="shared" si="498"/>
        <v>1198</v>
      </c>
      <c r="AK389" s="197">
        <f t="shared" si="498"/>
        <v>599</v>
      </c>
      <c r="AL389" s="195">
        <f t="shared" si="498"/>
        <v>2315</v>
      </c>
      <c r="AM389" s="196">
        <f t="shared" si="498"/>
        <v>3595</v>
      </c>
      <c r="AN389" s="193">
        <f t="shared" si="498"/>
        <v>845</v>
      </c>
      <c r="AO389" s="197">
        <f t="shared" si="498"/>
        <v>318</v>
      </c>
      <c r="AP389" s="195">
        <f t="shared" ref="AP389:AY391" si="499">SUMIF($A$9:$A$32,$AE389,L$381:L$404)</f>
        <v>1738</v>
      </c>
      <c r="AQ389" s="193">
        <f t="shared" si="499"/>
        <v>1227</v>
      </c>
      <c r="AR389" s="198">
        <f t="shared" si="499"/>
        <v>2341</v>
      </c>
      <c r="AS389" s="199">
        <f t="shared" si="499"/>
        <v>2336</v>
      </c>
      <c r="AT389" s="193">
        <f t="shared" si="499"/>
        <v>1396</v>
      </c>
      <c r="AU389" s="197">
        <f t="shared" si="499"/>
        <v>1474</v>
      </c>
      <c r="AV389" s="195">
        <f t="shared" si="499"/>
        <v>1381</v>
      </c>
      <c r="AW389" s="196">
        <f t="shared" si="499"/>
        <v>1878</v>
      </c>
      <c r="AX389" s="193">
        <f t="shared" si="499"/>
        <v>1263</v>
      </c>
      <c r="AY389" s="197">
        <f t="shared" si="499"/>
        <v>384</v>
      </c>
      <c r="AZ389" s="195">
        <f t="shared" ref="AZ389:BE391" si="500">SUMIF($A$9:$A$32,$AE389,V$381:V$404)</f>
        <v>2574</v>
      </c>
      <c r="BA389" s="196">
        <f t="shared" si="500"/>
        <v>1393</v>
      </c>
      <c r="BB389" s="193">
        <f t="shared" si="500"/>
        <v>2798</v>
      </c>
      <c r="BC389" s="197">
        <f t="shared" si="500"/>
        <v>698</v>
      </c>
      <c r="BD389" s="195">
        <f t="shared" si="500"/>
        <v>4092</v>
      </c>
      <c r="BE389" s="193">
        <f t="shared" si="500"/>
        <v>4343</v>
      </c>
      <c r="BF389" s="200">
        <f>AF389+AH389+AJ389+AL389+AN389+AP389+AR389+AT389+AV389+AX389+AZ389+BB389+BD389</f>
        <v>26315</v>
      </c>
      <c r="BG389" s="201">
        <f>AG389+AI389+AK389+AM389+AO389+AQ389+AS389+AU389+AW389+AY389+BA389+BC389+BE389</f>
        <v>23590</v>
      </c>
      <c r="BI389" s="202" t="s">
        <v>29</v>
      </c>
      <c r="BJ389" s="204">
        <f t="shared" ref="BJ389:CK389" si="501">B389/B405</f>
        <v>6.4791815039344086E-2</v>
      </c>
      <c r="BK389" s="205">
        <f t="shared" si="501"/>
        <v>3.6554667834081206E-2</v>
      </c>
      <c r="BL389" s="206">
        <f t="shared" si="501"/>
        <v>6.5337898426673188E-2</v>
      </c>
      <c r="BM389" s="207">
        <f t="shared" si="501"/>
        <v>3.7453183520599252E-2</v>
      </c>
      <c r="BN389" s="204">
        <f t="shared" si="501"/>
        <v>6.4304566903943053E-2</v>
      </c>
      <c r="BO389" s="205">
        <f t="shared" si="501"/>
        <v>4.8644148430066605E-2</v>
      </c>
      <c r="BP389" s="206">
        <f t="shared" si="501"/>
        <v>6.0482898770364758E-2</v>
      </c>
      <c r="BQ389" s="207">
        <f t="shared" si="501"/>
        <v>4.8675440918168472E-2</v>
      </c>
      <c r="BR389" s="204">
        <f t="shared" si="501"/>
        <v>5.0731990143499057E-2</v>
      </c>
      <c r="BS389" s="205">
        <f t="shared" si="501"/>
        <v>6.9039400071420065E-2</v>
      </c>
      <c r="BT389" s="206">
        <f t="shared" si="501"/>
        <v>4.1477491342824163E-2</v>
      </c>
      <c r="BU389" s="204">
        <f t="shared" si="501"/>
        <v>6.108982545764155E-2</v>
      </c>
      <c r="BV389" s="208">
        <f t="shared" si="501"/>
        <v>5.007670392285777E-2</v>
      </c>
      <c r="BW389" s="209">
        <f t="shared" si="501"/>
        <v>5.9301730867587284E-2</v>
      </c>
      <c r="BX389" s="204">
        <f t="shared" si="501"/>
        <v>4.9650670026342915E-2</v>
      </c>
      <c r="BY389" s="205">
        <f t="shared" si="501"/>
        <v>4.6301098590221135E-2</v>
      </c>
      <c r="BZ389" s="206">
        <f t="shared" si="501"/>
        <v>5.4364267283566151E-2</v>
      </c>
      <c r="CA389" s="207">
        <f t="shared" si="501"/>
        <v>5.3230987443160488E-2</v>
      </c>
      <c r="CB389" s="204">
        <f t="shared" si="501"/>
        <v>4.5834142551951833E-2</v>
      </c>
      <c r="CC389" s="205">
        <f t="shared" si="501"/>
        <v>5.2531749958766284E-2</v>
      </c>
      <c r="CD389" s="206">
        <f t="shared" si="501"/>
        <v>3.3194865461621946E-2</v>
      </c>
      <c r="CE389" s="207">
        <f t="shared" si="501"/>
        <v>7.0040313329618825E-2</v>
      </c>
      <c r="CF389" s="204">
        <f t="shared" si="501"/>
        <v>4.0438526611281819E-2</v>
      </c>
      <c r="CG389" s="205">
        <f t="shared" si="501"/>
        <v>5.1735874744724304E-2</v>
      </c>
      <c r="CH389" s="206">
        <f t="shared" si="501"/>
        <v>5.4973269555430498E-2</v>
      </c>
      <c r="CI389" s="204">
        <f t="shared" si="501"/>
        <v>5.4026026840178931E-2</v>
      </c>
      <c r="CJ389" s="210">
        <f t="shared" si="501"/>
        <v>5.3739863181262178E-2</v>
      </c>
      <c r="CK389" s="211">
        <f t="shared" si="501"/>
        <v>5.2421757555042692E-2</v>
      </c>
    </row>
    <row r="390" spans="1:89" x14ac:dyDescent="0.2">
      <c r="A390" s="212" t="s">
        <v>31</v>
      </c>
      <c r="B390" s="238">
        <v>3516</v>
      </c>
      <c r="C390" s="214">
        <v>1470</v>
      </c>
      <c r="D390" s="215">
        <v>1327</v>
      </c>
      <c r="E390" s="216">
        <v>856</v>
      </c>
      <c r="F390" s="213">
        <v>693</v>
      </c>
      <c r="G390" s="217">
        <v>431</v>
      </c>
      <c r="H390" s="215">
        <v>2148</v>
      </c>
      <c r="I390" s="216">
        <v>2088</v>
      </c>
      <c r="J390" s="213">
        <v>367</v>
      </c>
      <c r="K390" s="214">
        <v>497</v>
      </c>
      <c r="L390" s="215">
        <v>538</v>
      </c>
      <c r="M390" s="213">
        <v>1692</v>
      </c>
      <c r="N390" s="218">
        <v>1526</v>
      </c>
      <c r="O390" s="239">
        <v>2254</v>
      </c>
      <c r="P390" s="213">
        <v>845</v>
      </c>
      <c r="Q390" s="214">
        <v>1137</v>
      </c>
      <c r="R390" s="215">
        <v>1206</v>
      </c>
      <c r="S390" s="216">
        <v>1282</v>
      </c>
      <c r="T390" s="224">
        <v>422</v>
      </c>
      <c r="U390" s="213">
        <v>686</v>
      </c>
      <c r="V390" s="215">
        <v>996</v>
      </c>
      <c r="W390" s="240">
        <v>2091</v>
      </c>
      <c r="X390" s="213">
        <v>1148</v>
      </c>
      <c r="Y390" s="217">
        <v>865</v>
      </c>
      <c r="Z390" s="215">
        <v>3018</v>
      </c>
      <c r="AA390" s="213">
        <v>2679</v>
      </c>
      <c r="AB390" s="220">
        <f t="shared" si="493"/>
        <v>17750</v>
      </c>
      <c r="AC390" s="221">
        <f t="shared" si="488"/>
        <v>18028</v>
      </c>
      <c r="AE390" s="212" t="str">
        <f>$AE$18</f>
        <v>18:00 - 18:59</v>
      </c>
      <c r="AF390" s="193">
        <f t="shared" si="498"/>
        <v>2437</v>
      </c>
      <c r="AG390" s="214">
        <f t="shared" si="498"/>
        <v>5262</v>
      </c>
      <c r="AH390" s="215">
        <f t="shared" si="498"/>
        <v>1820</v>
      </c>
      <c r="AI390" s="216">
        <f t="shared" si="498"/>
        <v>2199</v>
      </c>
      <c r="AJ390" s="213">
        <f t="shared" si="498"/>
        <v>921</v>
      </c>
      <c r="AK390" s="217">
        <f t="shared" si="498"/>
        <v>689</v>
      </c>
      <c r="AL390" s="215">
        <f t="shared" si="498"/>
        <v>2388</v>
      </c>
      <c r="AM390" s="216">
        <f t="shared" si="498"/>
        <v>4319</v>
      </c>
      <c r="AN390" s="213">
        <f t="shared" si="498"/>
        <v>740</v>
      </c>
      <c r="AO390" s="217">
        <f t="shared" si="498"/>
        <v>311</v>
      </c>
      <c r="AP390" s="215">
        <f t="shared" si="499"/>
        <v>1849</v>
      </c>
      <c r="AQ390" s="213">
        <f t="shared" si="499"/>
        <v>1033</v>
      </c>
      <c r="AR390" s="218">
        <f t="shared" si="499"/>
        <v>2478</v>
      </c>
      <c r="AS390" s="219">
        <f t="shared" si="499"/>
        <v>2165</v>
      </c>
      <c r="AT390" s="213">
        <f t="shared" si="499"/>
        <v>1379</v>
      </c>
      <c r="AU390" s="217">
        <f t="shared" si="499"/>
        <v>1614</v>
      </c>
      <c r="AV390" s="215">
        <f t="shared" si="499"/>
        <v>1607</v>
      </c>
      <c r="AW390" s="216">
        <f t="shared" si="499"/>
        <v>1912</v>
      </c>
      <c r="AX390" s="213">
        <f t="shared" si="499"/>
        <v>1176</v>
      </c>
      <c r="AY390" s="217">
        <f t="shared" si="499"/>
        <v>400</v>
      </c>
      <c r="AZ390" s="215">
        <f t="shared" si="500"/>
        <v>2869</v>
      </c>
      <c r="BA390" s="216">
        <f t="shared" si="500"/>
        <v>1677</v>
      </c>
      <c r="BB390" s="213">
        <f t="shared" si="500"/>
        <v>2726</v>
      </c>
      <c r="BC390" s="217">
        <f t="shared" si="500"/>
        <v>933</v>
      </c>
      <c r="BD390" s="215">
        <f t="shared" si="500"/>
        <v>3680</v>
      </c>
      <c r="BE390" s="213">
        <f t="shared" si="500"/>
        <v>4346</v>
      </c>
      <c r="BF390" s="220">
        <f>SUM(AF390,AH390,AJ390,AL390,AN390,AP390,AR390,AT390,AV390,AX390,AZ390,BB390,BD390)</f>
        <v>26070</v>
      </c>
      <c r="BG390" s="221">
        <f>SUM(AG390,AI390,AK390,AM390,AO390,AQ390,AS390,AU390,AW390,AY390,BA390,BC390,BE390)</f>
        <v>26860</v>
      </c>
      <c r="BI390" s="212" t="s">
        <v>31</v>
      </c>
      <c r="BJ390" s="204">
        <f t="shared" ref="BJ390:CK390" si="502">B390/B405</f>
        <v>6.1074536642984942E-2</v>
      </c>
      <c r="BK390" s="205">
        <f t="shared" si="502"/>
        <v>4.0221079128816901E-2</v>
      </c>
      <c r="BL390" s="206">
        <f t="shared" si="502"/>
        <v>5.4088204124887913E-2</v>
      </c>
      <c r="BM390" s="207">
        <f t="shared" si="502"/>
        <v>3.9097469626381658E-2</v>
      </c>
      <c r="BN390" s="204">
        <f t="shared" si="502"/>
        <v>5.5426697592577782E-2</v>
      </c>
      <c r="BO390" s="205">
        <f t="shared" si="502"/>
        <v>5.1260704091341577E-2</v>
      </c>
      <c r="BP390" s="206">
        <f t="shared" si="502"/>
        <v>7.398477594461475E-2</v>
      </c>
      <c r="BQ390" s="207">
        <f t="shared" si="502"/>
        <v>5.023940713649816E-2</v>
      </c>
      <c r="BR390" s="204">
        <f t="shared" si="502"/>
        <v>5.319611537904044E-2</v>
      </c>
      <c r="BS390" s="205">
        <f t="shared" si="502"/>
        <v>5.915962385430306E-2</v>
      </c>
      <c r="BT390" s="206">
        <f t="shared" si="502"/>
        <v>4.1400538668718741E-2</v>
      </c>
      <c r="BU390" s="204">
        <f t="shared" si="502"/>
        <v>7.2030651340996163E-2</v>
      </c>
      <c r="BV390" s="208">
        <f t="shared" si="502"/>
        <v>5.5738183943312147E-2</v>
      </c>
      <c r="BW390" s="209">
        <f t="shared" si="502"/>
        <v>6.0674580742415676E-2</v>
      </c>
      <c r="BX390" s="204">
        <f t="shared" si="502"/>
        <v>4.8390791432825563E-2</v>
      </c>
      <c r="BY390" s="205">
        <f t="shared" si="502"/>
        <v>5.3609316799471923E-2</v>
      </c>
      <c r="BZ390" s="206">
        <f t="shared" si="502"/>
        <v>5.3652460183290326E-2</v>
      </c>
      <c r="CA390" s="207">
        <f t="shared" si="502"/>
        <v>5.3481289891952777E-2</v>
      </c>
      <c r="CB390" s="204">
        <f t="shared" si="502"/>
        <v>4.0978830840939985E-2</v>
      </c>
      <c r="CC390" s="205">
        <f t="shared" si="502"/>
        <v>5.6572653801748307E-2</v>
      </c>
      <c r="CD390" s="206">
        <f t="shared" si="502"/>
        <v>3.7274054114741217E-2</v>
      </c>
      <c r="CE390" s="207">
        <f t="shared" si="502"/>
        <v>6.8532660352004199E-2</v>
      </c>
      <c r="CF390" s="204">
        <f t="shared" si="502"/>
        <v>4.3549182504457343E-2</v>
      </c>
      <c r="CG390" s="205">
        <f t="shared" si="502"/>
        <v>5.3530540256203976E-2</v>
      </c>
      <c r="CH390" s="206">
        <f t="shared" si="502"/>
        <v>5.3074001125492404E-2</v>
      </c>
      <c r="CI390" s="204">
        <f t="shared" si="502"/>
        <v>5.4473363155754372E-2</v>
      </c>
      <c r="CJ390" s="210">
        <f t="shared" si="502"/>
        <v>5.3609991090170492E-2</v>
      </c>
      <c r="CK390" s="211">
        <f t="shared" si="502"/>
        <v>5.4530000877174412E-2</v>
      </c>
    </row>
    <row r="391" spans="1:89" ht="13.5" thickBot="1" x14ac:dyDescent="0.25">
      <c r="A391" s="202" t="s">
        <v>33</v>
      </c>
      <c r="B391" s="235">
        <v>2728</v>
      </c>
      <c r="C391" s="223">
        <v>1387</v>
      </c>
      <c r="D391" s="224">
        <v>1199</v>
      </c>
      <c r="E391" s="225">
        <v>1076</v>
      </c>
      <c r="F391" s="222">
        <v>583</v>
      </c>
      <c r="G391" s="226">
        <v>413</v>
      </c>
      <c r="H391" s="224">
        <v>1864</v>
      </c>
      <c r="I391" s="225">
        <v>1971</v>
      </c>
      <c r="J391" s="222">
        <v>318</v>
      </c>
      <c r="K391" s="223">
        <v>449</v>
      </c>
      <c r="L391" s="224">
        <v>587</v>
      </c>
      <c r="M391" s="222">
        <v>1290</v>
      </c>
      <c r="N391" s="227">
        <v>1473</v>
      </c>
      <c r="O391" s="236">
        <v>2050</v>
      </c>
      <c r="P391" s="222">
        <v>884</v>
      </c>
      <c r="Q391" s="223">
        <v>1045</v>
      </c>
      <c r="R391" s="224">
        <v>1201</v>
      </c>
      <c r="S391" s="225">
        <v>1366</v>
      </c>
      <c r="T391" s="222">
        <v>507</v>
      </c>
      <c r="U391" s="226">
        <v>546</v>
      </c>
      <c r="V391" s="224">
        <v>1106</v>
      </c>
      <c r="W391" s="237">
        <v>1620</v>
      </c>
      <c r="X391" s="222">
        <v>1122</v>
      </c>
      <c r="Y391" s="226">
        <v>683</v>
      </c>
      <c r="Z391" s="224">
        <v>3035</v>
      </c>
      <c r="AA391" s="222">
        <v>2594</v>
      </c>
      <c r="AB391" s="220">
        <f t="shared" si="493"/>
        <v>16607</v>
      </c>
      <c r="AC391" s="221">
        <f t="shared" si="488"/>
        <v>16490</v>
      </c>
      <c r="AE391" s="202" t="str">
        <f>$AE$19</f>
        <v>19:00 - 19:59</v>
      </c>
      <c r="AF391" s="193">
        <f t="shared" si="498"/>
        <v>2651</v>
      </c>
      <c r="AG391" s="223">
        <f t="shared" si="498"/>
        <v>4871</v>
      </c>
      <c r="AH391" s="224">
        <f t="shared" si="498"/>
        <v>1281</v>
      </c>
      <c r="AI391" s="225">
        <f t="shared" si="498"/>
        <v>1942</v>
      </c>
      <c r="AJ391" s="222">
        <f t="shared" si="498"/>
        <v>660</v>
      </c>
      <c r="AK391" s="226">
        <f t="shared" si="498"/>
        <v>567</v>
      </c>
      <c r="AL391" s="224">
        <f t="shared" si="498"/>
        <v>2090</v>
      </c>
      <c r="AM391" s="225">
        <f t="shared" si="498"/>
        <v>3713</v>
      </c>
      <c r="AN391" s="222">
        <f t="shared" si="498"/>
        <v>442</v>
      </c>
      <c r="AO391" s="226">
        <f t="shared" si="498"/>
        <v>221</v>
      </c>
      <c r="AP391" s="224">
        <f t="shared" si="499"/>
        <v>1232</v>
      </c>
      <c r="AQ391" s="222">
        <f t="shared" si="499"/>
        <v>807</v>
      </c>
      <c r="AR391" s="227">
        <f t="shared" si="499"/>
        <v>2054</v>
      </c>
      <c r="AS391" s="228">
        <f t="shared" si="499"/>
        <v>2034</v>
      </c>
      <c r="AT391" s="222">
        <f t="shared" si="499"/>
        <v>1199</v>
      </c>
      <c r="AU391" s="226">
        <f t="shared" si="499"/>
        <v>1627</v>
      </c>
      <c r="AV391" s="224">
        <f t="shared" si="499"/>
        <v>1270</v>
      </c>
      <c r="AW391" s="225">
        <f t="shared" si="499"/>
        <v>1713</v>
      </c>
      <c r="AX391" s="222">
        <f t="shared" si="499"/>
        <v>909</v>
      </c>
      <c r="AY391" s="226">
        <f t="shared" si="499"/>
        <v>412</v>
      </c>
      <c r="AZ391" s="224">
        <f t="shared" si="500"/>
        <v>2634</v>
      </c>
      <c r="BA391" s="225">
        <f t="shared" si="500"/>
        <v>1486</v>
      </c>
      <c r="BB391" s="222">
        <f t="shared" si="500"/>
        <v>2552</v>
      </c>
      <c r="BC391" s="226">
        <f t="shared" si="500"/>
        <v>859</v>
      </c>
      <c r="BD391" s="224">
        <f t="shared" si="500"/>
        <v>3363</v>
      </c>
      <c r="BE391" s="222">
        <f t="shared" si="500"/>
        <v>5046</v>
      </c>
      <c r="BF391" s="220">
        <f>SUM(AF391,AH391,AJ391,AL391,AN391,AP391,AR391,AT391,AV391,AX391,AZ391,BB391,BD391)</f>
        <v>22337</v>
      </c>
      <c r="BG391" s="221">
        <f>SUM(AG391,AI391,AK391,AM391,AO391,AQ391,AS391,AU391,AW391,AY391,BA391,BC391,BE391)</f>
        <v>25298</v>
      </c>
      <c r="BI391" s="202" t="s">
        <v>33</v>
      </c>
      <c r="BJ391" s="204">
        <f t="shared" ref="BJ391:CK391" si="503">B391/B405</f>
        <v>4.7386614323681145E-2</v>
      </c>
      <c r="BK391" s="205">
        <f t="shared" si="503"/>
        <v>3.7950093028346281E-2</v>
      </c>
      <c r="BL391" s="206">
        <f t="shared" si="503"/>
        <v>4.8870954593625171E-2</v>
      </c>
      <c r="BM391" s="207">
        <f t="shared" si="503"/>
        <v>4.9145884717274137E-2</v>
      </c>
      <c r="BN391" s="204">
        <f t="shared" si="503"/>
        <v>4.66288090858194E-2</v>
      </c>
      <c r="BO391" s="205">
        <f t="shared" si="503"/>
        <v>4.9119885823025691E-2</v>
      </c>
      <c r="BP391" s="206">
        <f t="shared" si="503"/>
        <v>6.4202803706127506E-2</v>
      </c>
      <c r="BQ391" s="207">
        <f t="shared" si="503"/>
        <v>4.7424267943504725E-2</v>
      </c>
      <c r="BR391" s="204">
        <f t="shared" si="503"/>
        <v>4.6093636758950569E-2</v>
      </c>
      <c r="BS391" s="205">
        <f t="shared" si="503"/>
        <v>5.3446018331151056E-2</v>
      </c>
      <c r="BT391" s="206">
        <f t="shared" si="503"/>
        <v>4.5171219699884572E-2</v>
      </c>
      <c r="BU391" s="204">
        <f t="shared" si="503"/>
        <v>5.4916985951468711E-2</v>
      </c>
      <c r="BV391" s="208">
        <f t="shared" si="503"/>
        <v>5.3802323033092264E-2</v>
      </c>
      <c r="BW391" s="209">
        <f t="shared" si="503"/>
        <v>5.5183181243102106E-2</v>
      </c>
      <c r="BX391" s="204">
        <f t="shared" si="503"/>
        <v>5.0624212575879055E-2</v>
      </c>
      <c r="BY391" s="205">
        <f t="shared" si="503"/>
        <v>4.9271535668819838E-2</v>
      </c>
      <c r="BZ391" s="206">
        <f t="shared" si="503"/>
        <v>5.343002046445413E-2</v>
      </c>
      <c r="CA391" s="207">
        <f t="shared" si="503"/>
        <v>5.6985524175044842E-2</v>
      </c>
      <c r="CB391" s="204">
        <f t="shared" si="503"/>
        <v>4.9232860749660129E-2</v>
      </c>
      <c r="CC391" s="205">
        <f t="shared" si="503"/>
        <v>4.5027214250371102E-2</v>
      </c>
      <c r="CD391" s="206">
        <f t="shared" si="503"/>
        <v>4.1390666516971673E-2</v>
      </c>
      <c r="CE391" s="207">
        <f t="shared" si="503"/>
        <v>5.3095604863819604E-2</v>
      </c>
      <c r="CF391" s="204">
        <f t="shared" si="503"/>
        <v>4.2562876977352906E-2</v>
      </c>
      <c r="CG391" s="205">
        <f t="shared" si="503"/>
        <v>4.2267467046228108E-2</v>
      </c>
      <c r="CH391" s="206">
        <f t="shared" si="503"/>
        <v>5.3372960045019693E-2</v>
      </c>
      <c r="CI391" s="204">
        <f t="shared" si="503"/>
        <v>5.2745018300122001E-2</v>
      </c>
      <c r="CJ391" s="210">
        <f t="shared" si="503"/>
        <v>5.0157809692082334E-2</v>
      </c>
      <c r="CK391" s="211">
        <f t="shared" si="503"/>
        <v>4.9877951767506437E-2</v>
      </c>
    </row>
    <row r="392" spans="1:89" ht="14.25" thickTop="1" thickBot="1" x14ac:dyDescent="0.25">
      <c r="A392" s="212" t="s">
        <v>35</v>
      </c>
      <c r="B392" s="238">
        <v>2187</v>
      </c>
      <c r="C392" s="214">
        <v>1404</v>
      </c>
      <c r="D392" s="215">
        <v>1172</v>
      </c>
      <c r="E392" s="216">
        <v>975</v>
      </c>
      <c r="F392" s="213">
        <v>673</v>
      </c>
      <c r="G392" s="217">
        <v>405</v>
      </c>
      <c r="H392" s="215">
        <v>1751</v>
      </c>
      <c r="I392" s="216">
        <v>2319</v>
      </c>
      <c r="J392" s="213">
        <v>398</v>
      </c>
      <c r="K392" s="214">
        <v>379</v>
      </c>
      <c r="L392" s="215">
        <v>682</v>
      </c>
      <c r="M392" s="213">
        <v>947</v>
      </c>
      <c r="N392" s="218">
        <v>1484</v>
      </c>
      <c r="O392" s="239">
        <v>1400</v>
      </c>
      <c r="P392" s="213">
        <v>864</v>
      </c>
      <c r="Q392" s="214">
        <v>727</v>
      </c>
      <c r="R392" s="215">
        <v>1128</v>
      </c>
      <c r="S392" s="216">
        <v>1055</v>
      </c>
      <c r="T392" s="213">
        <v>583</v>
      </c>
      <c r="U392" s="217">
        <v>517</v>
      </c>
      <c r="V392" s="215">
        <v>1458</v>
      </c>
      <c r="W392" s="240">
        <v>1548</v>
      </c>
      <c r="X392" s="213">
        <v>1236</v>
      </c>
      <c r="Y392" s="217">
        <v>612</v>
      </c>
      <c r="Z392" s="215">
        <v>2962</v>
      </c>
      <c r="AA392" s="213">
        <v>2707</v>
      </c>
      <c r="AB392" s="220">
        <f t="shared" si="493"/>
        <v>16578</v>
      </c>
      <c r="AC392" s="221">
        <f t="shared" si="488"/>
        <v>14995</v>
      </c>
      <c r="AE392" s="229" t="s">
        <v>26</v>
      </c>
      <c r="AF392" s="230">
        <f t="shared" ref="AF392:BG392" si="504">SUM(AF389:AF391)</f>
        <v>7592</v>
      </c>
      <c r="AG392" s="231">
        <f t="shared" si="504"/>
        <v>13731</v>
      </c>
      <c r="AH392" s="230">
        <f t="shared" si="504"/>
        <v>4971</v>
      </c>
      <c r="AI392" s="231">
        <f t="shared" si="504"/>
        <v>5888</v>
      </c>
      <c r="AJ392" s="230">
        <f t="shared" si="504"/>
        <v>2779</v>
      </c>
      <c r="AK392" s="231">
        <f t="shared" si="504"/>
        <v>1855</v>
      </c>
      <c r="AL392" s="230">
        <f t="shared" si="504"/>
        <v>6793</v>
      </c>
      <c r="AM392" s="231">
        <f t="shared" si="504"/>
        <v>11627</v>
      </c>
      <c r="AN392" s="230">
        <f t="shared" si="504"/>
        <v>2027</v>
      </c>
      <c r="AO392" s="231">
        <f t="shared" si="504"/>
        <v>850</v>
      </c>
      <c r="AP392" s="230">
        <f t="shared" si="504"/>
        <v>4819</v>
      </c>
      <c r="AQ392" s="231">
        <f t="shared" si="504"/>
        <v>3067</v>
      </c>
      <c r="AR392" s="230">
        <f t="shared" si="504"/>
        <v>6873</v>
      </c>
      <c r="AS392" s="231">
        <f t="shared" si="504"/>
        <v>6535</v>
      </c>
      <c r="AT392" s="230">
        <f t="shared" si="504"/>
        <v>3974</v>
      </c>
      <c r="AU392" s="231">
        <f t="shared" si="504"/>
        <v>4715</v>
      </c>
      <c r="AV392" s="230">
        <f t="shared" si="504"/>
        <v>4258</v>
      </c>
      <c r="AW392" s="231">
        <f t="shared" si="504"/>
        <v>5503</v>
      </c>
      <c r="AX392" s="230">
        <f t="shared" si="504"/>
        <v>3348</v>
      </c>
      <c r="AY392" s="231">
        <f t="shared" si="504"/>
        <v>1196</v>
      </c>
      <c r="AZ392" s="230">
        <f t="shared" si="504"/>
        <v>8077</v>
      </c>
      <c r="BA392" s="231">
        <f t="shared" si="504"/>
        <v>4556</v>
      </c>
      <c r="BB392" s="230">
        <f t="shared" si="504"/>
        <v>8076</v>
      </c>
      <c r="BC392" s="231">
        <f t="shared" si="504"/>
        <v>2490</v>
      </c>
      <c r="BD392" s="230">
        <f t="shared" si="504"/>
        <v>11135</v>
      </c>
      <c r="BE392" s="231">
        <f t="shared" si="504"/>
        <v>13735</v>
      </c>
      <c r="BF392" s="232">
        <f t="shared" si="504"/>
        <v>74722</v>
      </c>
      <c r="BG392" s="233">
        <f t="shared" si="504"/>
        <v>75748</v>
      </c>
      <c r="BI392" s="212" t="s">
        <v>35</v>
      </c>
      <c r="BJ392" s="204">
        <f t="shared" ref="BJ392:CK392" si="505">B392/B405</f>
        <v>3.7989195574006845E-2</v>
      </c>
      <c r="BK392" s="205">
        <f t="shared" si="505"/>
        <v>3.8415234759767977E-2</v>
      </c>
      <c r="BL392" s="206">
        <f t="shared" si="505"/>
        <v>4.7770441020624436E-2</v>
      </c>
      <c r="BM392" s="207">
        <f t="shared" si="505"/>
        <v>4.4532748698273499E-2</v>
      </c>
      <c r="BN392" s="204">
        <f t="shared" si="505"/>
        <v>5.3827081500439897E-2</v>
      </c>
      <c r="BO392" s="205">
        <f t="shared" si="505"/>
        <v>4.816841103710752E-2</v>
      </c>
      <c r="BP392" s="206">
        <f t="shared" si="505"/>
        <v>6.0310680949264631E-2</v>
      </c>
      <c r="BQ392" s="207">
        <f t="shared" si="505"/>
        <v>5.5797502466254423E-2</v>
      </c>
      <c r="BR392" s="204">
        <f t="shared" si="505"/>
        <v>5.7689520220321783E-2</v>
      </c>
      <c r="BS392" s="205">
        <f t="shared" si="505"/>
        <v>4.5113676943221048E-2</v>
      </c>
      <c r="BT392" s="206">
        <f t="shared" si="505"/>
        <v>5.2481723739899962E-2</v>
      </c>
      <c r="BU392" s="204">
        <f t="shared" si="505"/>
        <v>4.0315027671349507E-2</v>
      </c>
      <c r="BV392" s="208">
        <f t="shared" si="505"/>
        <v>5.420410548615677E-2</v>
      </c>
      <c r="BW392" s="209">
        <f t="shared" si="505"/>
        <v>3.768607499528924E-2</v>
      </c>
      <c r="BX392" s="204">
        <f t="shared" si="505"/>
        <v>4.9478868399954183E-2</v>
      </c>
      <c r="BY392" s="205">
        <f t="shared" si="505"/>
        <v>3.427790089113112E-2</v>
      </c>
      <c r="BZ392" s="206">
        <f t="shared" si="505"/>
        <v>5.018240056944568E-2</v>
      </c>
      <c r="CA392" s="207">
        <f t="shared" si="505"/>
        <v>4.4011513912644448E-2</v>
      </c>
      <c r="CB392" s="204">
        <f t="shared" si="505"/>
        <v>5.6612934550398133E-2</v>
      </c>
      <c r="CC392" s="205">
        <f t="shared" si="505"/>
        <v>4.2635658914728682E-2</v>
      </c>
      <c r="CD392" s="206">
        <f t="shared" si="505"/>
        <v>5.4563826204109128E-2</v>
      </c>
      <c r="CE392" s="207">
        <f t="shared" si="505"/>
        <v>5.0735800203205401E-2</v>
      </c>
      <c r="CF392" s="204">
        <f t="shared" si="505"/>
        <v>4.6887447365426195E-2</v>
      </c>
      <c r="CG392" s="205">
        <f t="shared" si="505"/>
        <v>3.7873630793984779E-2</v>
      </c>
      <c r="CH392" s="206">
        <f t="shared" si="505"/>
        <v>5.2089195272931911E-2</v>
      </c>
      <c r="CI392" s="204">
        <f t="shared" si="505"/>
        <v>5.5042700284668566E-2</v>
      </c>
      <c r="CJ392" s="210">
        <f t="shared" si="505"/>
        <v>5.0070221537625151E-2</v>
      </c>
      <c r="CK392" s="211">
        <f t="shared" si="505"/>
        <v>4.5355966449591209E-2</v>
      </c>
    </row>
    <row r="393" spans="1:89" ht="13.5" thickTop="1" x14ac:dyDescent="0.2">
      <c r="A393" s="202" t="s">
        <v>36</v>
      </c>
      <c r="B393" s="235">
        <v>2130</v>
      </c>
      <c r="C393" s="223">
        <v>2129</v>
      </c>
      <c r="D393" s="224">
        <v>1156</v>
      </c>
      <c r="E393" s="225">
        <v>1251</v>
      </c>
      <c r="F393" s="222">
        <v>634</v>
      </c>
      <c r="G393" s="226">
        <v>457</v>
      </c>
      <c r="H393" s="224">
        <v>1854</v>
      </c>
      <c r="I393" s="225">
        <v>2414</v>
      </c>
      <c r="J393" s="222">
        <v>489</v>
      </c>
      <c r="K393" s="223">
        <v>354</v>
      </c>
      <c r="L393" s="224">
        <v>880</v>
      </c>
      <c r="M393" s="222">
        <v>1174</v>
      </c>
      <c r="N393" s="227">
        <v>1741</v>
      </c>
      <c r="O393" s="236">
        <v>2149</v>
      </c>
      <c r="P393" s="222">
        <v>918</v>
      </c>
      <c r="Q393" s="223">
        <v>1250</v>
      </c>
      <c r="R393" s="224">
        <v>1238</v>
      </c>
      <c r="S393" s="225">
        <v>1661</v>
      </c>
      <c r="T393" s="222">
        <v>808</v>
      </c>
      <c r="U393" s="226">
        <v>473</v>
      </c>
      <c r="V393" s="224">
        <v>1982</v>
      </c>
      <c r="W393" s="237">
        <v>1614</v>
      </c>
      <c r="X393" s="222">
        <v>1544</v>
      </c>
      <c r="Y393" s="226">
        <v>714</v>
      </c>
      <c r="Z393" s="224">
        <v>3445</v>
      </c>
      <c r="AA393" s="222">
        <v>3122</v>
      </c>
      <c r="AB393" s="220">
        <f t="shared" si="493"/>
        <v>18819</v>
      </c>
      <c r="AC393" s="221">
        <f t="shared" si="488"/>
        <v>18762</v>
      </c>
      <c r="BI393" s="202" t="s">
        <v>36</v>
      </c>
      <c r="BJ393" s="204">
        <f t="shared" ref="BJ393:CK393" si="506">B393/B405</f>
        <v>3.6999079365630808E-2</v>
      </c>
      <c r="BK393" s="205">
        <f t="shared" si="506"/>
        <v>5.8252161540987196E-2</v>
      </c>
      <c r="BL393" s="206">
        <f t="shared" si="506"/>
        <v>4.7118284829216595E-2</v>
      </c>
      <c r="BM393" s="207">
        <f t="shared" si="506"/>
        <v>5.7138942175938616E-2</v>
      </c>
      <c r="BN393" s="204">
        <f t="shared" si="506"/>
        <v>5.0707830120771014E-2</v>
      </c>
      <c r="BO393" s="205">
        <f t="shared" si="506"/>
        <v>5.4352997145575642E-2</v>
      </c>
      <c r="BP393" s="206">
        <f t="shared" si="506"/>
        <v>6.3858368063927251E-2</v>
      </c>
      <c r="BQ393" s="207">
        <f t="shared" si="506"/>
        <v>5.808329924689011E-2</v>
      </c>
      <c r="BR393" s="204">
        <f t="shared" si="506"/>
        <v>7.0879837657631548E-2</v>
      </c>
      <c r="BS393" s="205">
        <f t="shared" si="506"/>
        <v>4.2137840733246043E-2</v>
      </c>
      <c r="BT393" s="206">
        <f t="shared" si="506"/>
        <v>6.7718353212774141E-2</v>
      </c>
      <c r="BU393" s="204">
        <f t="shared" si="506"/>
        <v>4.9978714346530437E-2</v>
      </c>
      <c r="BV393" s="208">
        <f t="shared" si="506"/>
        <v>6.3591204616845642E-2</v>
      </c>
      <c r="BW393" s="209">
        <f t="shared" si="506"/>
        <v>5.7848125117768982E-2</v>
      </c>
      <c r="BX393" s="204">
        <f t="shared" si="506"/>
        <v>5.257129767495132E-2</v>
      </c>
      <c r="BY393" s="205">
        <f t="shared" si="506"/>
        <v>5.8937243622990243E-2</v>
      </c>
      <c r="BZ393" s="206">
        <f t="shared" si="506"/>
        <v>5.5076074383841982E-2</v>
      </c>
      <c r="CA393" s="207">
        <f t="shared" si="506"/>
        <v>6.9292061240665809E-2</v>
      </c>
      <c r="CB393" s="204">
        <f t="shared" si="506"/>
        <v>7.8461837249951441E-2</v>
      </c>
      <c r="CC393" s="205">
        <f t="shared" si="506"/>
        <v>3.9007092198581561E-2</v>
      </c>
      <c r="CD393" s="206">
        <f t="shared" si="506"/>
        <v>7.4173870738370576E-2</v>
      </c>
      <c r="CE393" s="207">
        <f t="shared" si="506"/>
        <v>5.2898954475435092E-2</v>
      </c>
      <c r="CF393" s="204">
        <f t="shared" si="506"/>
        <v>5.8571374378817195E-2</v>
      </c>
      <c r="CG393" s="205">
        <f t="shared" si="506"/>
        <v>4.4185902592982239E-2</v>
      </c>
      <c r="CH393" s="206">
        <f t="shared" si="506"/>
        <v>6.0583145751266179E-2</v>
      </c>
      <c r="CI393" s="204">
        <f t="shared" si="506"/>
        <v>6.3481089873932486E-2</v>
      </c>
      <c r="CJ393" s="210">
        <f t="shared" si="506"/>
        <v>5.6838671680333436E-2</v>
      </c>
      <c r="CK393" s="211">
        <f t="shared" si="506"/>
        <v>5.6750159555000346E-2</v>
      </c>
    </row>
    <row r="394" spans="1:89" x14ac:dyDescent="0.2">
      <c r="A394" s="212" t="s">
        <v>37</v>
      </c>
      <c r="B394" s="238">
        <v>2082</v>
      </c>
      <c r="C394" s="214">
        <v>3014</v>
      </c>
      <c r="D394" s="215">
        <v>1416</v>
      </c>
      <c r="E394" s="216">
        <v>1549</v>
      </c>
      <c r="F394" s="213">
        <v>836</v>
      </c>
      <c r="G394" s="217">
        <v>506</v>
      </c>
      <c r="H394" s="215">
        <v>2006</v>
      </c>
      <c r="I394" s="216">
        <v>3687</v>
      </c>
      <c r="J394" s="213">
        <v>557</v>
      </c>
      <c r="K394" s="214">
        <v>393</v>
      </c>
      <c r="L394" s="215">
        <v>1228</v>
      </c>
      <c r="M394" s="213">
        <v>1006</v>
      </c>
      <c r="N394" s="218">
        <v>1960</v>
      </c>
      <c r="O394" s="239">
        <v>1849</v>
      </c>
      <c r="P394" s="213">
        <v>1060</v>
      </c>
      <c r="Q394" s="214">
        <v>1029</v>
      </c>
      <c r="R394" s="215">
        <v>1488</v>
      </c>
      <c r="S394" s="216">
        <v>1660</v>
      </c>
      <c r="T394" s="213">
        <v>1018</v>
      </c>
      <c r="U394" s="217">
        <v>362</v>
      </c>
      <c r="V394" s="215">
        <v>2507</v>
      </c>
      <c r="W394" s="240">
        <v>1274</v>
      </c>
      <c r="X394" s="213">
        <v>2385</v>
      </c>
      <c r="Y394" s="217">
        <v>519</v>
      </c>
      <c r="Z394" s="215">
        <v>4066</v>
      </c>
      <c r="AA394" s="213">
        <v>3124</v>
      </c>
      <c r="AB394" s="220">
        <f t="shared" si="493"/>
        <v>22609</v>
      </c>
      <c r="AC394" s="221">
        <f t="shared" si="488"/>
        <v>19972</v>
      </c>
      <c r="BI394" s="212" t="s">
        <v>37</v>
      </c>
      <c r="BJ394" s="204">
        <f t="shared" ref="BJ394:CK394" si="507">B394/B405</f>
        <v>3.616529729541941E-2</v>
      </c>
      <c r="BK394" s="205">
        <f t="shared" si="507"/>
        <v>8.2466892853234108E-2</v>
      </c>
      <c r="BL394" s="206">
        <f t="shared" si="507"/>
        <v>5.7715822939594034E-2</v>
      </c>
      <c r="BM394" s="207">
        <f t="shared" si="507"/>
        <v>7.0749977162692976E-2</v>
      </c>
      <c r="BN394" s="204">
        <f t="shared" si="507"/>
        <v>6.6863952651363676E-2</v>
      </c>
      <c r="BO394" s="205">
        <f t="shared" si="507"/>
        <v>6.018078020932445E-2</v>
      </c>
      <c r="BP394" s="206">
        <f t="shared" si="507"/>
        <v>6.9093789825371135E-2</v>
      </c>
      <c r="BQ394" s="207">
        <f t="shared" si="507"/>
        <v>8.8712976107408387E-2</v>
      </c>
      <c r="BR394" s="204">
        <f t="shared" si="507"/>
        <v>8.0736338599797078E-2</v>
      </c>
      <c r="BS394" s="205">
        <f t="shared" si="507"/>
        <v>4.6780145220807048E-2</v>
      </c>
      <c r="BT394" s="206">
        <f t="shared" si="507"/>
        <v>9.4497883801462096E-2</v>
      </c>
      <c r="BU394" s="204">
        <f t="shared" si="507"/>
        <v>4.2826734780757769E-2</v>
      </c>
      <c r="BV394" s="208">
        <f t="shared" si="507"/>
        <v>7.1590328000584416E-2</v>
      </c>
      <c r="BW394" s="209">
        <f t="shared" si="507"/>
        <v>4.977253761877843E-2</v>
      </c>
      <c r="BX394" s="204">
        <f t="shared" si="507"/>
        <v>6.0703241324017866E-2</v>
      </c>
      <c r="BY394" s="205">
        <f t="shared" si="507"/>
        <v>4.8517138950445564E-2</v>
      </c>
      <c r="BZ394" s="206">
        <f t="shared" si="507"/>
        <v>6.6198060325651745E-2</v>
      </c>
      <c r="CA394" s="207">
        <f t="shared" si="507"/>
        <v>6.9250344165867089E-2</v>
      </c>
      <c r="CB394" s="204">
        <f t="shared" si="507"/>
        <v>9.8854146436201204E-2</v>
      </c>
      <c r="CC394" s="205">
        <f t="shared" si="507"/>
        <v>2.9853207982846776E-2</v>
      </c>
      <c r="CD394" s="206">
        <f t="shared" si="507"/>
        <v>9.3821339021743194E-2</v>
      </c>
      <c r="CE394" s="207">
        <f t="shared" si="507"/>
        <v>4.1755432466979124E-2</v>
      </c>
      <c r="CF394" s="204">
        <f t="shared" si="507"/>
        <v>9.0474564697849091E-2</v>
      </c>
      <c r="CG394" s="205">
        <f t="shared" si="507"/>
        <v>3.2118324153722386E-2</v>
      </c>
      <c r="CH394" s="206">
        <f t="shared" si="507"/>
        <v>7.1503939223410237E-2</v>
      </c>
      <c r="CI394" s="204">
        <f t="shared" si="507"/>
        <v>6.3521756811712071E-2</v>
      </c>
      <c r="CJ394" s="210">
        <f t="shared" si="507"/>
        <v>6.8285537383530409E-2</v>
      </c>
      <c r="CK394" s="211">
        <f t="shared" si="507"/>
        <v>6.0410094160135749E-2</v>
      </c>
    </row>
    <row r="395" spans="1:89" x14ac:dyDescent="0.2">
      <c r="A395" s="202" t="s">
        <v>30</v>
      </c>
      <c r="B395" s="235">
        <v>2504</v>
      </c>
      <c r="C395" s="223">
        <v>3598</v>
      </c>
      <c r="D395" s="224">
        <v>1870</v>
      </c>
      <c r="E395" s="225">
        <v>1747</v>
      </c>
      <c r="F395" s="222">
        <v>1198</v>
      </c>
      <c r="G395" s="226">
        <v>599</v>
      </c>
      <c r="H395" s="224">
        <v>2315</v>
      </c>
      <c r="I395" s="225">
        <v>3595</v>
      </c>
      <c r="J395" s="222">
        <v>845</v>
      </c>
      <c r="K395" s="223">
        <v>318</v>
      </c>
      <c r="L395" s="224">
        <v>1738</v>
      </c>
      <c r="M395" s="222">
        <v>1227</v>
      </c>
      <c r="N395" s="227">
        <v>2341</v>
      </c>
      <c r="O395" s="236">
        <v>2336</v>
      </c>
      <c r="P395" s="222">
        <v>1396</v>
      </c>
      <c r="Q395" s="223">
        <v>1474</v>
      </c>
      <c r="R395" s="224">
        <v>1381</v>
      </c>
      <c r="S395" s="225">
        <v>1878</v>
      </c>
      <c r="T395" s="222">
        <v>1263</v>
      </c>
      <c r="U395" s="226">
        <v>384</v>
      </c>
      <c r="V395" s="224">
        <v>2574</v>
      </c>
      <c r="W395" s="237">
        <v>1393</v>
      </c>
      <c r="X395" s="222">
        <v>2798</v>
      </c>
      <c r="Y395" s="226">
        <v>698</v>
      </c>
      <c r="Z395" s="224">
        <v>4092</v>
      </c>
      <c r="AA395" s="222">
        <v>4343</v>
      </c>
      <c r="AB395" s="220">
        <f t="shared" si="493"/>
        <v>26315</v>
      </c>
      <c r="AC395" s="221">
        <f t="shared" si="488"/>
        <v>23590</v>
      </c>
      <c r="BI395" s="202" t="s">
        <v>30</v>
      </c>
      <c r="BJ395" s="204">
        <f t="shared" ref="BJ395:CK395" si="508">B395/B405</f>
        <v>4.3495631329361288E-2</v>
      </c>
      <c r="BK395" s="205">
        <f t="shared" si="508"/>
        <v>9.8445879391485164E-2</v>
      </c>
      <c r="BL395" s="206">
        <f t="shared" si="508"/>
        <v>7.6220754870791552E-2</v>
      </c>
      <c r="BM395" s="207">
        <f t="shared" si="508"/>
        <v>7.9793550744496206E-2</v>
      </c>
      <c r="BN395" s="204">
        <f t="shared" si="508"/>
        <v>9.5817003919059424E-2</v>
      </c>
      <c r="BO395" s="205">
        <f t="shared" si="508"/>
        <v>7.1241674595623222E-2</v>
      </c>
      <c r="BP395" s="206">
        <f t="shared" si="508"/>
        <v>7.973685116935901E-2</v>
      </c>
      <c r="BQ395" s="207">
        <f t="shared" si="508"/>
        <v>8.6499362383003292E-2</v>
      </c>
      <c r="BR395" s="204">
        <f t="shared" si="508"/>
        <v>0.12248151906073344</v>
      </c>
      <c r="BS395" s="205">
        <f t="shared" si="508"/>
        <v>3.785263659088204E-2</v>
      </c>
      <c r="BT395" s="206">
        <f t="shared" si="508"/>
        <v>0.13374374759522895</v>
      </c>
      <c r="BU395" s="204">
        <f t="shared" si="508"/>
        <v>5.2234993614303962E-2</v>
      </c>
      <c r="BV395" s="208">
        <f t="shared" si="508"/>
        <v>8.5506611147636788E-2</v>
      </c>
      <c r="BW395" s="209">
        <f t="shared" si="508"/>
        <v>6.288190799213976E-2</v>
      </c>
      <c r="BX395" s="204">
        <f t="shared" si="508"/>
        <v>7.9945023479555608E-2</v>
      </c>
      <c r="BY395" s="205">
        <f t="shared" si="508"/>
        <v>6.9498797680230096E-2</v>
      </c>
      <c r="BZ395" s="206">
        <f t="shared" si="508"/>
        <v>6.1437850342557165E-2</v>
      </c>
      <c r="CA395" s="207">
        <f t="shared" si="508"/>
        <v>7.8344666471986985E-2</v>
      </c>
      <c r="CB395" s="204">
        <f t="shared" si="508"/>
        <v>0.12264517382015926</v>
      </c>
      <c r="CC395" s="205">
        <f t="shared" si="508"/>
        <v>3.166749134092034E-2</v>
      </c>
      <c r="CD395" s="206">
        <f t="shared" si="508"/>
        <v>9.6328730212192654E-2</v>
      </c>
      <c r="CE395" s="207">
        <f t="shared" si="508"/>
        <v>4.5655665169938714E-2</v>
      </c>
      <c r="CF395" s="204">
        <f t="shared" si="508"/>
        <v>0.10614164864762338</v>
      </c>
      <c r="CG395" s="205">
        <f t="shared" si="508"/>
        <v>4.3195742310786558E-2</v>
      </c>
      <c r="CH395" s="206">
        <f t="shared" si="508"/>
        <v>7.1961170512099049E-2</v>
      </c>
      <c r="CI395" s="204">
        <f t="shared" si="508"/>
        <v>8.8308255388369256E-2</v>
      </c>
      <c r="CJ395" s="210">
        <f t="shared" si="508"/>
        <v>7.9478699466920363E-2</v>
      </c>
      <c r="CK395" s="211">
        <f t="shared" si="508"/>
        <v>7.135360110342491E-2</v>
      </c>
    </row>
    <row r="396" spans="1:89" x14ac:dyDescent="0.2">
      <c r="A396" s="212" t="s">
        <v>32</v>
      </c>
      <c r="B396" s="238">
        <v>2437</v>
      </c>
      <c r="C396" s="214">
        <v>5262</v>
      </c>
      <c r="D396" s="215">
        <v>1820</v>
      </c>
      <c r="E396" s="216">
        <v>2199</v>
      </c>
      <c r="F396" s="213">
        <v>921</v>
      </c>
      <c r="G396" s="217">
        <v>689</v>
      </c>
      <c r="H396" s="215">
        <v>2388</v>
      </c>
      <c r="I396" s="216">
        <v>4319</v>
      </c>
      <c r="J396" s="213">
        <v>740</v>
      </c>
      <c r="K396" s="214">
        <v>311</v>
      </c>
      <c r="L396" s="215">
        <v>1849</v>
      </c>
      <c r="M396" s="213">
        <v>1033</v>
      </c>
      <c r="N396" s="218">
        <v>2478</v>
      </c>
      <c r="O396" s="239">
        <v>2165</v>
      </c>
      <c r="P396" s="213">
        <v>1379</v>
      </c>
      <c r="Q396" s="214">
        <v>1614</v>
      </c>
      <c r="R396" s="215">
        <v>1607</v>
      </c>
      <c r="S396" s="216">
        <v>1912</v>
      </c>
      <c r="T396" s="213">
        <v>1176</v>
      </c>
      <c r="U396" s="217">
        <v>400</v>
      </c>
      <c r="V396" s="215">
        <v>2869</v>
      </c>
      <c r="W396" s="240">
        <v>1677</v>
      </c>
      <c r="X396" s="213">
        <v>2726</v>
      </c>
      <c r="Y396" s="217">
        <v>933</v>
      </c>
      <c r="Z396" s="215">
        <v>3680</v>
      </c>
      <c r="AA396" s="213">
        <v>4346</v>
      </c>
      <c r="AB396" s="220">
        <f t="shared" si="493"/>
        <v>26070</v>
      </c>
      <c r="AC396" s="221">
        <f t="shared" si="488"/>
        <v>26860</v>
      </c>
      <c r="BI396" s="212" t="s">
        <v>32</v>
      </c>
      <c r="BJ396" s="204">
        <f t="shared" ref="BJ396:CK396" si="509">B396/B405</f>
        <v>4.2331810523024545E-2</v>
      </c>
      <c r="BK396" s="205">
        <f t="shared" si="509"/>
        <v>0.14397504651417314</v>
      </c>
      <c r="BL396" s="206">
        <f t="shared" si="509"/>
        <v>7.4182766772642045E-2</v>
      </c>
      <c r="BM396" s="207">
        <f t="shared" si="509"/>
        <v>0.1004384762948753</v>
      </c>
      <c r="BN396" s="204">
        <f t="shared" si="509"/>
        <v>7.3662321042949688E-2</v>
      </c>
      <c r="BO396" s="205">
        <f t="shared" si="509"/>
        <v>8.1945765937202666E-2</v>
      </c>
      <c r="BP396" s="206">
        <f t="shared" si="509"/>
        <v>8.2251231357420865E-2</v>
      </c>
      <c r="BQ396" s="207">
        <f t="shared" si="509"/>
        <v>0.10391953995332162</v>
      </c>
      <c r="BR396" s="204">
        <f t="shared" si="509"/>
        <v>0.10726192201768373</v>
      </c>
      <c r="BS396" s="205">
        <f t="shared" si="509"/>
        <v>3.701940245208904E-2</v>
      </c>
      <c r="BT396" s="206">
        <f t="shared" si="509"/>
        <v>0.14228549442093114</v>
      </c>
      <c r="BU396" s="204">
        <f t="shared" si="509"/>
        <v>4.3976160068114091E-2</v>
      </c>
      <c r="BV396" s="208">
        <f t="shared" si="509"/>
        <v>9.051062897216744E-2</v>
      </c>
      <c r="BW396" s="209">
        <f t="shared" si="509"/>
        <v>5.8278823117715151E-2</v>
      </c>
      <c r="BX396" s="204">
        <f t="shared" si="509"/>
        <v>7.8971480930019475E-2</v>
      </c>
      <c r="BY396" s="205">
        <f t="shared" si="509"/>
        <v>7.6099768966004996E-2</v>
      </c>
      <c r="BZ396" s="206">
        <f t="shared" si="509"/>
        <v>7.1492125633953199E-2</v>
      </c>
      <c r="CA396" s="207">
        <f t="shared" si="509"/>
        <v>7.9763047015143293E-2</v>
      </c>
      <c r="CB396" s="204">
        <f t="shared" si="509"/>
        <v>0.11419693144299864</v>
      </c>
      <c r="CC396" s="205">
        <f t="shared" si="509"/>
        <v>3.298697014679202E-2</v>
      </c>
      <c r="CD396" s="206">
        <f t="shared" si="509"/>
        <v>0.10736873619999251</v>
      </c>
      <c r="CE396" s="207">
        <f t="shared" si="509"/>
        <v>5.496378355347252E-2</v>
      </c>
      <c r="CF396" s="204">
        <f t="shared" si="509"/>
        <v>0.1034103410341034</v>
      </c>
      <c r="CG396" s="205">
        <f t="shared" si="509"/>
        <v>5.7738721455535616E-2</v>
      </c>
      <c r="CH396" s="206">
        <f t="shared" si="509"/>
        <v>6.471581316826111E-2</v>
      </c>
      <c r="CI396" s="204">
        <f t="shared" si="509"/>
        <v>8.836925579503864E-2</v>
      </c>
      <c r="CJ396" s="210">
        <f t="shared" si="509"/>
        <v>7.873873057581661E-2</v>
      </c>
      <c r="CK396" s="211">
        <f t="shared" si="509"/>
        <v>8.1244498755319763E-2</v>
      </c>
    </row>
    <row r="397" spans="1:89" x14ac:dyDescent="0.2">
      <c r="A397" s="202" t="s">
        <v>34</v>
      </c>
      <c r="B397" s="235">
        <v>2651</v>
      </c>
      <c r="C397" s="223">
        <v>4871</v>
      </c>
      <c r="D397" s="224">
        <v>1281</v>
      </c>
      <c r="E397" s="225">
        <v>1942</v>
      </c>
      <c r="F397" s="222">
        <v>660</v>
      </c>
      <c r="G397" s="226">
        <v>567</v>
      </c>
      <c r="H397" s="224">
        <v>2090</v>
      </c>
      <c r="I397" s="225">
        <v>3713</v>
      </c>
      <c r="J397" s="222">
        <v>442</v>
      </c>
      <c r="K397" s="223">
        <v>221</v>
      </c>
      <c r="L397" s="224">
        <v>1232</v>
      </c>
      <c r="M397" s="222">
        <v>807</v>
      </c>
      <c r="N397" s="227">
        <v>2054</v>
      </c>
      <c r="O397" s="236">
        <v>2034</v>
      </c>
      <c r="P397" s="222">
        <v>1199</v>
      </c>
      <c r="Q397" s="223">
        <v>1627</v>
      </c>
      <c r="R397" s="224">
        <v>1270</v>
      </c>
      <c r="S397" s="225">
        <v>1713</v>
      </c>
      <c r="T397" s="222">
        <v>909</v>
      </c>
      <c r="U397" s="226">
        <v>412</v>
      </c>
      <c r="V397" s="224">
        <v>2634</v>
      </c>
      <c r="W397" s="237">
        <v>1486</v>
      </c>
      <c r="X397" s="222">
        <v>2552</v>
      </c>
      <c r="Y397" s="226">
        <v>859</v>
      </c>
      <c r="Z397" s="224">
        <v>3363</v>
      </c>
      <c r="AA397" s="222">
        <v>5046</v>
      </c>
      <c r="AB397" s="220">
        <f t="shared" si="493"/>
        <v>22337</v>
      </c>
      <c r="AC397" s="221">
        <f t="shared" si="488"/>
        <v>25298</v>
      </c>
      <c r="BI397" s="202" t="s">
        <v>34</v>
      </c>
      <c r="BJ397" s="204">
        <f t="shared" ref="BJ397:CK397" si="510">B397/B405</f>
        <v>4.6049088919383696E-2</v>
      </c>
      <c r="BK397" s="205">
        <f t="shared" si="510"/>
        <v>0.13327678669147422</v>
      </c>
      <c r="BL397" s="206">
        <f t="shared" si="510"/>
        <v>5.2213255074590362E-2</v>
      </c>
      <c r="BM397" s="207">
        <f t="shared" si="510"/>
        <v>8.8700100484150904E-2</v>
      </c>
      <c r="BN397" s="204">
        <f t="shared" si="510"/>
        <v>5.2787331040550271E-2</v>
      </c>
      <c r="BO397" s="205">
        <f t="shared" si="510"/>
        <v>6.7435775451950522E-2</v>
      </c>
      <c r="BP397" s="206">
        <f t="shared" si="510"/>
        <v>7.1987049219853272E-2</v>
      </c>
      <c r="BQ397" s="207">
        <f t="shared" si="510"/>
        <v>8.9338562594740267E-2</v>
      </c>
      <c r="BR397" s="204">
        <f t="shared" si="510"/>
        <v>6.4067256124075947E-2</v>
      </c>
      <c r="BS397" s="205">
        <f t="shared" si="510"/>
        <v>2.6306392096179028E-2</v>
      </c>
      <c r="BT397" s="206">
        <f t="shared" si="510"/>
        <v>9.48056944978838E-2</v>
      </c>
      <c r="BU397" s="204">
        <f t="shared" si="510"/>
        <v>3.4355044699872286E-2</v>
      </c>
      <c r="BV397" s="208">
        <f t="shared" si="510"/>
        <v>7.502374169040836E-2</v>
      </c>
      <c r="BW397" s="209">
        <f t="shared" si="510"/>
        <v>5.4752483243155937E-2</v>
      </c>
      <c r="BX397" s="204">
        <f t="shared" si="510"/>
        <v>6.8663383346695681E-2</v>
      </c>
      <c r="BY397" s="205">
        <f t="shared" si="510"/>
        <v>7.6712716299684097E-2</v>
      </c>
      <c r="BZ397" s="206">
        <f t="shared" si="510"/>
        <v>5.649968858439363E-2</v>
      </c>
      <c r="CA397" s="207">
        <f t="shared" si="510"/>
        <v>7.1461349130198984E-2</v>
      </c>
      <c r="CB397" s="204">
        <f t="shared" si="510"/>
        <v>8.8269566906195376E-2</v>
      </c>
      <c r="CC397" s="205">
        <f t="shared" si="510"/>
        <v>3.3976579251195779E-2</v>
      </c>
      <c r="CD397" s="206">
        <f t="shared" si="510"/>
        <v>9.8574155158863822E-2</v>
      </c>
      <c r="CE397" s="207">
        <f t="shared" si="510"/>
        <v>4.8703746189898728E-2</v>
      </c>
      <c r="CF397" s="204">
        <f t="shared" si="510"/>
        <v>9.6809680968096806E-2</v>
      </c>
      <c r="CG397" s="205">
        <f t="shared" si="510"/>
        <v>5.3159230150380592E-2</v>
      </c>
      <c r="CH397" s="206">
        <f t="shared" si="510"/>
        <v>5.9141108610016882E-2</v>
      </c>
      <c r="CI397" s="204">
        <f t="shared" si="510"/>
        <v>0.10260268401789345</v>
      </c>
      <c r="CJ397" s="210">
        <f t="shared" si="510"/>
        <v>6.7464020900345825E-2</v>
      </c>
      <c r="CK397" s="211">
        <f t="shared" si="510"/>
        <v>7.6519855901417702E-2</v>
      </c>
    </row>
    <row r="398" spans="1:89" x14ac:dyDescent="0.2">
      <c r="A398" s="212" t="s">
        <v>38</v>
      </c>
      <c r="B398" s="238">
        <v>2707</v>
      </c>
      <c r="C398" s="214">
        <v>3225</v>
      </c>
      <c r="D398" s="215">
        <v>1043</v>
      </c>
      <c r="E398" s="216">
        <v>1739</v>
      </c>
      <c r="F398" s="213">
        <v>483</v>
      </c>
      <c r="G398" s="217">
        <v>555</v>
      </c>
      <c r="H398" s="215">
        <v>1587</v>
      </c>
      <c r="I398" s="216">
        <v>3259</v>
      </c>
      <c r="J398" s="213">
        <v>276</v>
      </c>
      <c r="K398" s="214">
        <v>217</v>
      </c>
      <c r="L398" s="215">
        <v>819</v>
      </c>
      <c r="M398" s="213">
        <v>884</v>
      </c>
      <c r="N398" s="218">
        <v>1556</v>
      </c>
      <c r="O398" s="239">
        <v>2009</v>
      </c>
      <c r="P398" s="213">
        <v>928</v>
      </c>
      <c r="Q398" s="214">
        <v>1637</v>
      </c>
      <c r="R398" s="215">
        <v>1105</v>
      </c>
      <c r="S398" s="216">
        <v>1506</v>
      </c>
      <c r="T398" s="213">
        <v>758</v>
      </c>
      <c r="U398" s="217">
        <v>486</v>
      </c>
      <c r="V398" s="215">
        <v>2577</v>
      </c>
      <c r="W398" s="240">
        <v>1307</v>
      </c>
      <c r="X398" s="213">
        <v>1790</v>
      </c>
      <c r="Y398" s="217">
        <v>919</v>
      </c>
      <c r="Z398" s="215">
        <v>2588</v>
      </c>
      <c r="AA398" s="213">
        <v>3368</v>
      </c>
      <c r="AB398" s="220">
        <f t="shared" si="493"/>
        <v>18217</v>
      </c>
      <c r="AC398" s="221">
        <f t="shared" si="493"/>
        <v>21111</v>
      </c>
      <c r="BI398" s="212" t="s">
        <v>38</v>
      </c>
      <c r="BJ398" s="204">
        <f t="shared" ref="BJ398:CK398" si="511">B398/B405</f>
        <v>4.7021834667963662E-2</v>
      </c>
      <c r="BK398" s="205">
        <f t="shared" si="511"/>
        <v>8.8240122578526869E-2</v>
      </c>
      <c r="BL398" s="206">
        <f t="shared" si="511"/>
        <v>4.2512431727398714E-2</v>
      </c>
      <c r="BM398" s="207">
        <f t="shared" si="511"/>
        <v>7.9428153832100112E-2</v>
      </c>
      <c r="BN398" s="204">
        <f t="shared" si="511"/>
        <v>3.8630728625129972E-2</v>
      </c>
      <c r="BO398" s="205">
        <f t="shared" si="511"/>
        <v>6.6008563273073265E-2</v>
      </c>
      <c r="BP398" s="206">
        <f t="shared" si="511"/>
        <v>5.4661936417180451E-2</v>
      </c>
      <c r="BQ398" s="207">
        <f t="shared" si="511"/>
        <v>7.8414860085176008E-2</v>
      </c>
      <c r="BR398" s="204">
        <f t="shared" si="511"/>
        <v>4.0005797941730682E-2</v>
      </c>
      <c r="BS398" s="205">
        <f t="shared" si="511"/>
        <v>2.5830258302583026E-2</v>
      </c>
      <c r="BT398" s="206">
        <f t="shared" si="511"/>
        <v>6.3024240092343212E-2</v>
      </c>
      <c r="BU398" s="204">
        <f t="shared" si="511"/>
        <v>3.7633035334184758E-2</v>
      </c>
      <c r="BV398" s="208">
        <f t="shared" si="511"/>
        <v>5.6833954269851703E-2</v>
      </c>
      <c r="BW398" s="209">
        <f t="shared" si="511"/>
        <v>5.4079517618240057E-2</v>
      </c>
      <c r="BX398" s="204">
        <f t="shared" si="511"/>
        <v>5.3143969762913752E-2</v>
      </c>
      <c r="BY398" s="205">
        <f t="shared" si="511"/>
        <v>7.7184214248668018E-2</v>
      </c>
      <c r="BZ398" s="206">
        <f t="shared" si="511"/>
        <v>4.9159177862799185E-2</v>
      </c>
      <c r="CA398" s="207">
        <f t="shared" si="511"/>
        <v>6.2825914646864961E-2</v>
      </c>
      <c r="CB398" s="204">
        <f t="shared" si="511"/>
        <v>7.3606525538939593E-2</v>
      </c>
      <c r="CC398" s="205">
        <f t="shared" si="511"/>
        <v>4.00791687283523E-2</v>
      </c>
      <c r="CD398" s="206">
        <f t="shared" si="511"/>
        <v>9.6441001459526221E-2</v>
      </c>
      <c r="CE398" s="207">
        <f t="shared" si="511"/>
        <v>4.2837009603093966E-2</v>
      </c>
      <c r="CF398" s="204">
        <f t="shared" si="511"/>
        <v>6.7903342058343766E-2</v>
      </c>
      <c r="CG398" s="205">
        <f t="shared" si="511"/>
        <v>5.6872331208614395E-2</v>
      </c>
      <c r="CH398" s="206">
        <f t="shared" si="511"/>
        <v>4.5512099043331457E-2</v>
      </c>
      <c r="CI398" s="204">
        <f t="shared" si="511"/>
        <v>6.8483123220821479E-2</v>
      </c>
      <c r="CJ398" s="210">
        <f t="shared" si="511"/>
        <v>5.5020462405049909E-2</v>
      </c>
      <c r="CK398" s="211">
        <f t="shared" si="511"/>
        <v>6.385527227191197E-2</v>
      </c>
    </row>
    <row r="399" spans="1:89" x14ac:dyDescent="0.2">
      <c r="A399" s="202" t="s">
        <v>39</v>
      </c>
      <c r="B399" s="235">
        <v>422</v>
      </c>
      <c r="C399" s="223">
        <v>1980</v>
      </c>
      <c r="D399" s="224">
        <v>234</v>
      </c>
      <c r="E399" s="225">
        <v>1312</v>
      </c>
      <c r="F399" s="222">
        <v>110</v>
      </c>
      <c r="G399" s="226">
        <v>411</v>
      </c>
      <c r="H399" s="224">
        <v>538</v>
      </c>
      <c r="I399" s="225">
        <v>2415</v>
      </c>
      <c r="J399" s="222">
        <v>133</v>
      </c>
      <c r="K399" s="223">
        <v>170</v>
      </c>
      <c r="L399" s="224">
        <v>410</v>
      </c>
      <c r="M399" s="222">
        <v>597</v>
      </c>
      <c r="N399" s="227">
        <v>992</v>
      </c>
      <c r="O399" s="236">
        <v>1540</v>
      </c>
      <c r="P399" s="222">
        <v>641</v>
      </c>
      <c r="Q399" s="223">
        <v>1198</v>
      </c>
      <c r="R399" s="224">
        <v>755</v>
      </c>
      <c r="S399" s="225">
        <v>944</v>
      </c>
      <c r="T399" s="222">
        <v>591</v>
      </c>
      <c r="U399" s="226">
        <v>265</v>
      </c>
      <c r="V399" s="224">
        <v>2313</v>
      </c>
      <c r="W399" s="237">
        <v>1097</v>
      </c>
      <c r="X399" s="222">
        <v>1001</v>
      </c>
      <c r="Y399" s="226">
        <v>701</v>
      </c>
      <c r="Z399" s="224">
        <v>1886</v>
      </c>
      <c r="AA399" s="222">
        <v>2616</v>
      </c>
      <c r="AB399" s="220">
        <f t="shared" si="493"/>
        <v>10026</v>
      </c>
      <c r="AC399" s="221">
        <f t="shared" si="493"/>
        <v>15246</v>
      </c>
      <c r="BI399" s="202" t="s">
        <v>39</v>
      </c>
      <c r="BJ399" s="204">
        <f t="shared" ref="BJ399:CK399" si="512">B399/B405</f>
        <v>7.3303340339418788E-3</v>
      </c>
      <c r="BK399" s="205">
        <f t="shared" si="512"/>
        <v>5.4175331071467658E-2</v>
      </c>
      <c r="BL399" s="206">
        <f t="shared" si="512"/>
        <v>9.5377842993396925E-3</v>
      </c>
      <c r="BM399" s="207">
        <f t="shared" si="512"/>
        <v>5.9925093632958802E-2</v>
      </c>
      <c r="BN399" s="204">
        <f t="shared" si="512"/>
        <v>8.7978885067583786E-3</v>
      </c>
      <c r="BO399" s="205">
        <f t="shared" si="512"/>
        <v>4.8882017126546148E-2</v>
      </c>
      <c r="BP399" s="206">
        <f t="shared" si="512"/>
        <v>1.8530637550373711E-2</v>
      </c>
      <c r="BQ399" s="207">
        <f t="shared" si="512"/>
        <v>5.8107360265633644E-2</v>
      </c>
      <c r="BR399" s="204">
        <f t="shared" si="512"/>
        <v>1.9278156254529642E-2</v>
      </c>
      <c r="BS399" s="205">
        <f t="shared" si="512"/>
        <v>2.0235686227830021E-2</v>
      </c>
      <c r="BT399" s="206">
        <f t="shared" si="512"/>
        <v>3.1550596383224314E-2</v>
      </c>
      <c r="BU399" s="204">
        <f t="shared" si="512"/>
        <v>2.5415070242656448E-2</v>
      </c>
      <c r="BV399" s="208">
        <f t="shared" si="512"/>
        <v>3.623347213090803E-2</v>
      </c>
      <c r="BW399" s="209">
        <f t="shared" si="512"/>
        <v>4.1454682494818165E-2</v>
      </c>
      <c r="BX399" s="204">
        <f t="shared" si="512"/>
        <v>3.6708280838391935E-2</v>
      </c>
      <c r="BY399" s="205">
        <f t="shared" si="512"/>
        <v>5.6485454288273847E-2</v>
      </c>
      <c r="BZ399" s="206">
        <f t="shared" si="512"/>
        <v>3.3588397544265507E-2</v>
      </c>
      <c r="CA399" s="207">
        <f t="shared" si="512"/>
        <v>3.9380918609987069E-2</v>
      </c>
      <c r="CB399" s="204">
        <f t="shared" si="512"/>
        <v>5.7389784424160033E-2</v>
      </c>
      <c r="CC399" s="205">
        <f t="shared" si="512"/>
        <v>2.185386772224971E-2</v>
      </c>
      <c r="CD399" s="206">
        <f t="shared" si="512"/>
        <v>8.6561131694173121E-2</v>
      </c>
      <c r="CE399" s="207">
        <f t="shared" si="512"/>
        <v>3.5954246009635871E-2</v>
      </c>
      <c r="CF399" s="204">
        <f t="shared" si="512"/>
        <v>3.7972762793520728E-2</v>
      </c>
      <c r="CG399" s="205">
        <f t="shared" si="512"/>
        <v>4.3381397363698247E-2</v>
      </c>
      <c r="CH399" s="206">
        <f t="shared" si="512"/>
        <v>3.3166854248733821E-2</v>
      </c>
      <c r="CI399" s="204">
        <f t="shared" si="512"/>
        <v>5.3192354615697435E-2</v>
      </c>
      <c r="CJ399" s="210">
        <f t="shared" si="512"/>
        <v>3.0281339192678839E-2</v>
      </c>
      <c r="CK399" s="211">
        <f t="shared" si="512"/>
        <v>4.6115176024706071E-2</v>
      </c>
    </row>
    <row r="400" spans="1:89" x14ac:dyDescent="0.2">
      <c r="A400" s="212" t="s">
        <v>40</v>
      </c>
      <c r="B400" s="238">
        <v>0</v>
      </c>
      <c r="C400" s="214">
        <v>1461</v>
      </c>
      <c r="D400" s="215">
        <v>10</v>
      </c>
      <c r="E400" s="216">
        <v>576</v>
      </c>
      <c r="F400" s="213">
        <v>5</v>
      </c>
      <c r="G400" s="217">
        <v>153</v>
      </c>
      <c r="H400" s="215">
        <v>18</v>
      </c>
      <c r="I400" s="216">
        <v>903</v>
      </c>
      <c r="J400" s="213">
        <v>24</v>
      </c>
      <c r="K400" s="214">
        <v>55</v>
      </c>
      <c r="L400" s="215">
        <v>65</v>
      </c>
      <c r="M400" s="213">
        <v>97</v>
      </c>
      <c r="N400" s="218">
        <v>123</v>
      </c>
      <c r="O400" s="239">
        <v>247</v>
      </c>
      <c r="P400" s="213">
        <v>180</v>
      </c>
      <c r="Q400" s="214">
        <v>133</v>
      </c>
      <c r="R400" s="215">
        <v>148</v>
      </c>
      <c r="S400" s="216">
        <v>92</v>
      </c>
      <c r="T400" s="213">
        <v>70</v>
      </c>
      <c r="U400" s="217">
        <v>9</v>
      </c>
      <c r="V400" s="215">
        <v>124</v>
      </c>
      <c r="W400" s="240">
        <v>30</v>
      </c>
      <c r="X400" s="213">
        <v>135</v>
      </c>
      <c r="Y400" s="217">
        <v>22</v>
      </c>
      <c r="Z400" s="215">
        <v>58</v>
      </c>
      <c r="AA400" s="213">
        <v>85</v>
      </c>
      <c r="AB400" s="220">
        <f t="shared" si="493"/>
        <v>960</v>
      </c>
      <c r="AC400" s="221">
        <f t="shared" si="493"/>
        <v>3863</v>
      </c>
      <c r="BI400" s="212" t="s">
        <v>40</v>
      </c>
      <c r="BJ400" s="204">
        <f t="shared" ref="BJ400:CK400" si="513">B400/B405</f>
        <v>0</v>
      </c>
      <c r="BK400" s="205">
        <f t="shared" si="513"/>
        <v>3.9974827623946593E-2</v>
      </c>
      <c r="BL400" s="206">
        <f t="shared" si="513"/>
        <v>4.0759761962990136E-4</v>
      </c>
      <c r="BM400" s="207">
        <f t="shared" si="513"/>
        <v>2.6308577692518497E-2</v>
      </c>
      <c r="BN400" s="204">
        <f t="shared" si="513"/>
        <v>3.9990402303447171E-4</v>
      </c>
      <c r="BO400" s="205">
        <f t="shared" si="513"/>
        <v>1.8196955280685063E-2</v>
      </c>
      <c r="BP400" s="206">
        <f t="shared" si="513"/>
        <v>6.1998415596045881E-4</v>
      </c>
      <c r="BQ400" s="207">
        <f t="shared" si="513"/>
        <v>2.1727099925410841E-2</v>
      </c>
      <c r="BR400" s="204">
        <f t="shared" si="513"/>
        <v>3.4787650384113639E-3</v>
      </c>
      <c r="BS400" s="205">
        <f t="shared" si="513"/>
        <v>6.5468396619450062E-3</v>
      </c>
      <c r="BT400" s="206">
        <f t="shared" si="513"/>
        <v>5.001923816852636E-3</v>
      </c>
      <c r="BU400" s="204">
        <f t="shared" si="513"/>
        <v>4.1294167730949339E-3</v>
      </c>
      <c r="BV400" s="208">
        <f t="shared" si="513"/>
        <v>4.492658338812185E-3</v>
      </c>
      <c r="BW400" s="209">
        <f t="shared" si="513"/>
        <v>6.6489003741688878E-3</v>
      </c>
      <c r="BX400" s="204">
        <f t="shared" si="513"/>
        <v>1.0308097583323789E-2</v>
      </c>
      <c r="BY400" s="205">
        <f t="shared" si="513"/>
        <v>6.2709227214861616E-3</v>
      </c>
      <c r="BZ400" s="206">
        <f t="shared" si="513"/>
        <v>6.584215677551384E-3</v>
      </c>
      <c r="CA400" s="207">
        <f t="shared" si="513"/>
        <v>3.8379708814817903E-3</v>
      </c>
      <c r="CB400" s="204">
        <f t="shared" si="513"/>
        <v>6.7974363954165853E-3</v>
      </c>
      <c r="CC400" s="205">
        <f t="shared" si="513"/>
        <v>7.4220682830282035E-4</v>
      </c>
      <c r="CD400" s="206">
        <f t="shared" si="513"/>
        <v>4.6405448897870591E-3</v>
      </c>
      <c r="CE400" s="207">
        <f t="shared" si="513"/>
        <v>9.8325194192258538E-4</v>
      </c>
      <c r="CF400" s="204">
        <f t="shared" si="513"/>
        <v>5.1212017753499489E-3</v>
      </c>
      <c r="CG400" s="205">
        <f t="shared" si="513"/>
        <v>1.3614703880190605E-3</v>
      </c>
      <c r="CH400" s="206">
        <f t="shared" si="513"/>
        <v>1.0199774901519414E-3</v>
      </c>
      <c r="CI400" s="204">
        <f t="shared" si="513"/>
        <v>1.7283448556323709E-3</v>
      </c>
      <c r="CJ400" s="210">
        <f t="shared" si="513"/>
        <v>2.8994699406514747E-3</v>
      </c>
      <c r="CK400" s="211">
        <f t="shared" si="513"/>
        <v>1.1684568082345503E-2</v>
      </c>
    </row>
    <row r="401" spans="1:89" x14ac:dyDescent="0.2">
      <c r="A401" s="202" t="s">
        <v>41</v>
      </c>
      <c r="B401" s="235">
        <v>0</v>
      </c>
      <c r="C401" s="223">
        <v>1</v>
      </c>
      <c r="D401" s="224">
        <v>0</v>
      </c>
      <c r="E401" s="225">
        <v>0</v>
      </c>
      <c r="F401" s="222">
        <v>0</v>
      </c>
      <c r="G401" s="226">
        <v>0</v>
      </c>
      <c r="H401" s="224">
        <v>0</v>
      </c>
      <c r="I401" s="225">
        <v>0</v>
      </c>
      <c r="J401" s="222">
        <v>0</v>
      </c>
      <c r="K401" s="226">
        <v>0</v>
      </c>
      <c r="L401" s="224">
        <v>0</v>
      </c>
      <c r="M401" s="222">
        <v>0</v>
      </c>
      <c r="N401" s="227">
        <v>0</v>
      </c>
      <c r="O401" s="236">
        <v>0</v>
      </c>
      <c r="P401" s="222">
        <v>0</v>
      </c>
      <c r="Q401" s="226">
        <v>0</v>
      </c>
      <c r="R401" s="224">
        <v>0</v>
      </c>
      <c r="S401" s="225">
        <v>0</v>
      </c>
      <c r="T401" s="222">
        <v>0</v>
      </c>
      <c r="U401" s="226">
        <v>0</v>
      </c>
      <c r="V401" s="224">
        <v>0</v>
      </c>
      <c r="W401" s="225">
        <v>0</v>
      </c>
      <c r="X401" s="222">
        <v>0</v>
      </c>
      <c r="Y401" s="226">
        <v>0</v>
      </c>
      <c r="Z401" s="224">
        <v>0</v>
      </c>
      <c r="AA401" s="222">
        <v>0</v>
      </c>
      <c r="AB401" s="220">
        <f t="shared" si="493"/>
        <v>0</v>
      </c>
      <c r="AC401" s="221">
        <f t="shared" si="493"/>
        <v>1</v>
      </c>
      <c r="BI401" s="202" t="s">
        <v>41</v>
      </c>
      <c r="BJ401" s="204">
        <f t="shared" ref="BJ401:CK401" si="514">B401/B405</f>
        <v>0</v>
      </c>
      <c r="BK401" s="205">
        <f t="shared" si="514"/>
        <v>2.7361278318923061E-5</v>
      </c>
      <c r="BL401" s="206">
        <f t="shared" si="514"/>
        <v>0</v>
      </c>
      <c r="BM401" s="207">
        <f t="shared" si="514"/>
        <v>0</v>
      </c>
      <c r="BN401" s="204">
        <f t="shared" si="514"/>
        <v>0</v>
      </c>
      <c r="BO401" s="205">
        <f t="shared" si="514"/>
        <v>0</v>
      </c>
      <c r="BP401" s="206">
        <f t="shared" si="514"/>
        <v>0</v>
      </c>
      <c r="BQ401" s="207">
        <f t="shared" si="514"/>
        <v>0</v>
      </c>
      <c r="BR401" s="204">
        <f t="shared" si="514"/>
        <v>0</v>
      </c>
      <c r="BS401" s="205">
        <f t="shared" si="514"/>
        <v>0</v>
      </c>
      <c r="BT401" s="206">
        <f t="shared" si="514"/>
        <v>0</v>
      </c>
      <c r="BU401" s="204">
        <f t="shared" si="514"/>
        <v>0</v>
      </c>
      <c r="BV401" s="208">
        <f t="shared" si="514"/>
        <v>0</v>
      </c>
      <c r="BW401" s="209">
        <f t="shared" si="514"/>
        <v>0</v>
      </c>
      <c r="BX401" s="204">
        <f t="shared" si="514"/>
        <v>0</v>
      </c>
      <c r="BY401" s="205">
        <f t="shared" si="514"/>
        <v>0</v>
      </c>
      <c r="BZ401" s="206">
        <f t="shared" si="514"/>
        <v>0</v>
      </c>
      <c r="CA401" s="207">
        <f t="shared" si="514"/>
        <v>0</v>
      </c>
      <c r="CB401" s="204">
        <f t="shared" si="514"/>
        <v>0</v>
      </c>
      <c r="CC401" s="205">
        <f t="shared" si="514"/>
        <v>0</v>
      </c>
      <c r="CD401" s="206">
        <f t="shared" si="514"/>
        <v>0</v>
      </c>
      <c r="CE401" s="207">
        <f t="shared" si="514"/>
        <v>0</v>
      </c>
      <c r="CF401" s="204">
        <f t="shared" si="514"/>
        <v>0</v>
      </c>
      <c r="CG401" s="205">
        <f t="shared" si="514"/>
        <v>0</v>
      </c>
      <c r="CH401" s="206">
        <f t="shared" si="514"/>
        <v>0</v>
      </c>
      <c r="CI401" s="204">
        <f t="shared" si="514"/>
        <v>0</v>
      </c>
      <c r="CJ401" s="210">
        <f t="shared" si="514"/>
        <v>0</v>
      </c>
      <c r="CK401" s="211">
        <f t="shared" si="514"/>
        <v>3.0247393430871094E-6</v>
      </c>
    </row>
    <row r="402" spans="1:89" x14ac:dyDescent="0.2">
      <c r="A402" s="212" t="s">
        <v>42</v>
      </c>
      <c r="B402" s="238"/>
      <c r="C402" s="214"/>
      <c r="D402" s="215"/>
      <c r="E402" s="216"/>
      <c r="F402" s="213"/>
      <c r="G402" s="217"/>
      <c r="H402" s="215"/>
      <c r="I402" s="216"/>
      <c r="J402" s="213"/>
      <c r="K402" s="217"/>
      <c r="L402" s="215"/>
      <c r="M402" s="213"/>
      <c r="N402" s="218"/>
      <c r="O402" s="219"/>
      <c r="P402" s="213"/>
      <c r="Q402" s="217"/>
      <c r="R402" s="215"/>
      <c r="S402" s="216"/>
      <c r="T402" s="213"/>
      <c r="U402" s="217"/>
      <c r="V402" s="215"/>
      <c r="W402" s="216"/>
      <c r="X402" s="213"/>
      <c r="Y402" s="217"/>
      <c r="Z402" s="215"/>
      <c r="AA402" s="213"/>
      <c r="AB402" s="220">
        <f t="shared" si="493"/>
        <v>0</v>
      </c>
      <c r="AC402" s="221">
        <f t="shared" si="493"/>
        <v>0</v>
      </c>
      <c r="BI402" s="212" t="s">
        <v>42</v>
      </c>
      <c r="BJ402" s="204">
        <f t="shared" ref="BJ402:CK402" si="515">B402/B405</f>
        <v>0</v>
      </c>
      <c r="BK402" s="205">
        <f t="shared" si="515"/>
        <v>0</v>
      </c>
      <c r="BL402" s="206">
        <f t="shared" si="515"/>
        <v>0</v>
      </c>
      <c r="BM402" s="207">
        <f t="shared" si="515"/>
        <v>0</v>
      </c>
      <c r="BN402" s="204">
        <f t="shared" si="515"/>
        <v>0</v>
      </c>
      <c r="BO402" s="205">
        <f t="shared" si="515"/>
        <v>0</v>
      </c>
      <c r="BP402" s="206">
        <f t="shared" si="515"/>
        <v>0</v>
      </c>
      <c r="BQ402" s="207">
        <f t="shared" si="515"/>
        <v>0</v>
      </c>
      <c r="BR402" s="204">
        <f t="shared" si="515"/>
        <v>0</v>
      </c>
      <c r="BS402" s="205">
        <f t="shared" si="515"/>
        <v>0</v>
      </c>
      <c r="BT402" s="206">
        <f t="shared" si="515"/>
        <v>0</v>
      </c>
      <c r="BU402" s="204">
        <f t="shared" si="515"/>
        <v>0</v>
      </c>
      <c r="BV402" s="208">
        <f t="shared" si="515"/>
        <v>0</v>
      </c>
      <c r="BW402" s="209">
        <f t="shared" si="515"/>
        <v>0</v>
      </c>
      <c r="BX402" s="204">
        <f t="shared" si="515"/>
        <v>0</v>
      </c>
      <c r="BY402" s="205">
        <f t="shared" si="515"/>
        <v>0</v>
      </c>
      <c r="BZ402" s="206">
        <f t="shared" si="515"/>
        <v>0</v>
      </c>
      <c r="CA402" s="207">
        <f t="shared" si="515"/>
        <v>0</v>
      </c>
      <c r="CB402" s="204">
        <f t="shared" si="515"/>
        <v>0</v>
      </c>
      <c r="CC402" s="205">
        <f t="shared" si="515"/>
        <v>0</v>
      </c>
      <c r="CD402" s="206">
        <f t="shared" si="515"/>
        <v>0</v>
      </c>
      <c r="CE402" s="207">
        <f t="shared" si="515"/>
        <v>0</v>
      </c>
      <c r="CF402" s="204">
        <f t="shared" si="515"/>
        <v>0</v>
      </c>
      <c r="CG402" s="205">
        <f t="shared" si="515"/>
        <v>0</v>
      </c>
      <c r="CH402" s="206">
        <f t="shared" si="515"/>
        <v>0</v>
      </c>
      <c r="CI402" s="204">
        <f t="shared" si="515"/>
        <v>0</v>
      </c>
      <c r="CJ402" s="210">
        <f t="shared" si="515"/>
        <v>0</v>
      </c>
      <c r="CK402" s="211">
        <f t="shared" si="515"/>
        <v>0</v>
      </c>
    </row>
    <row r="403" spans="1:89" x14ac:dyDescent="0.2">
      <c r="A403" s="202" t="s">
        <v>43</v>
      </c>
      <c r="B403" s="235"/>
      <c r="C403" s="223"/>
      <c r="D403" s="224"/>
      <c r="E403" s="225"/>
      <c r="F403" s="222"/>
      <c r="G403" s="226"/>
      <c r="H403" s="224"/>
      <c r="I403" s="225"/>
      <c r="J403" s="222"/>
      <c r="K403" s="226"/>
      <c r="L403" s="224"/>
      <c r="M403" s="222"/>
      <c r="N403" s="227"/>
      <c r="O403" s="228"/>
      <c r="P403" s="222"/>
      <c r="Q403" s="226"/>
      <c r="R403" s="224"/>
      <c r="S403" s="225"/>
      <c r="T403" s="222"/>
      <c r="U403" s="226"/>
      <c r="V403" s="224"/>
      <c r="W403" s="225"/>
      <c r="X403" s="222"/>
      <c r="Y403" s="226"/>
      <c r="Z403" s="224"/>
      <c r="AA403" s="222"/>
      <c r="AB403" s="220"/>
      <c r="AC403" s="221"/>
      <c r="BI403" s="202" t="s">
        <v>43</v>
      </c>
      <c r="BJ403" s="204">
        <f t="shared" ref="BJ403:CK403" si="516">B403/B405</f>
        <v>0</v>
      </c>
      <c r="BK403" s="205">
        <f t="shared" si="516"/>
        <v>0</v>
      </c>
      <c r="BL403" s="206">
        <f t="shared" si="516"/>
        <v>0</v>
      </c>
      <c r="BM403" s="207">
        <f t="shared" si="516"/>
        <v>0</v>
      </c>
      <c r="BN403" s="204">
        <f t="shared" si="516"/>
        <v>0</v>
      </c>
      <c r="BO403" s="205">
        <f t="shared" si="516"/>
        <v>0</v>
      </c>
      <c r="BP403" s="206">
        <f t="shared" si="516"/>
        <v>0</v>
      </c>
      <c r="BQ403" s="207">
        <f t="shared" si="516"/>
        <v>0</v>
      </c>
      <c r="BR403" s="204">
        <f t="shared" si="516"/>
        <v>0</v>
      </c>
      <c r="BS403" s="205">
        <f t="shared" si="516"/>
        <v>0</v>
      </c>
      <c r="BT403" s="206">
        <f t="shared" si="516"/>
        <v>0</v>
      </c>
      <c r="BU403" s="204">
        <f t="shared" si="516"/>
        <v>0</v>
      </c>
      <c r="BV403" s="208">
        <f t="shared" si="516"/>
        <v>0</v>
      </c>
      <c r="BW403" s="209">
        <f t="shared" si="516"/>
        <v>0</v>
      </c>
      <c r="BX403" s="204">
        <f t="shared" si="516"/>
        <v>0</v>
      </c>
      <c r="BY403" s="205">
        <f t="shared" si="516"/>
        <v>0</v>
      </c>
      <c r="BZ403" s="206">
        <f t="shared" si="516"/>
        <v>0</v>
      </c>
      <c r="CA403" s="207">
        <f t="shared" si="516"/>
        <v>0</v>
      </c>
      <c r="CB403" s="204">
        <f t="shared" si="516"/>
        <v>0</v>
      </c>
      <c r="CC403" s="205">
        <f t="shared" si="516"/>
        <v>0</v>
      </c>
      <c r="CD403" s="206">
        <f t="shared" si="516"/>
        <v>0</v>
      </c>
      <c r="CE403" s="207">
        <f t="shared" si="516"/>
        <v>0</v>
      </c>
      <c r="CF403" s="204">
        <f t="shared" si="516"/>
        <v>0</v>
      </c>
      <c r="CG403" s="205">
        <f t="shared" si="516"/>
        <v>0</v>
      </c>
      <c r="CH403" s="206">
        <f t="shared" si="516"/>
        <v>0</v>
      </c>
      <c r="CI403" s="204">
        <f t="shared" si="516"/>
        <v>0</v>
      </c>
      <c r="CJ403" s="210">
        <f t="shared" si="516"/>
        <v>0</v>
      </c>
      <c r="CK403" s="211">
        <f t="shared" si="516"/>
        <v>0</v>
      </c>
    </row>
    <row r="404" spans="1:89" ht="13.5" thickBot="1" x14ac:dyDescent="0.25">
      <c r="A404" s="212" t="s">
        <v>44</v>
      </c>
      <c r="B404" s="238"/>
      <c r="C404" s="214"/>
      <c r="D404" s="215"/>
      <c r="E404" s="216"/>
      <c r="F404" s="213"/>
      <c r="G404" s="217"/>
      <c r="H404" s="215"/>
      <c r="I404" s="216"/>
      <c r="J404" s="213"/>
      <c r="K404" s="217"/>
      <c r="L404" s="215"/>
      <c r="M404" s="213"/>
      <c r="N404" s="218"/>
      <c r="O404" s="219"/>
      <c r="P404" s="213"/>
      <c r="Q404" s="217"/>
      <c r="R404" s="215"/>
      <c r="S404" s="216"/>
      <c r="T404" s="213"/>
      <c r="U404" s="217"/>
      <c r="V404" s="215"/>
      <c r="W404" s="216"/>
      <c r="X404" s="213"/>
      <c r="Y404" s="217"/>
      <c r="Z404" s="215"/>
      <c r="AA404" s="213"/>
      <c r="AB404" s="220"/>
      <c r="AC404" s="221"/>
      <c r="BI404" s="212" t="s">
        <v>44</v>
      </c>
      <c r="BJ404" s="204">
        <f t="shared" ref="BJ404:CK404" si="517">B404/B405</f>
        <v>0</v>
      </c>
      <c r="BK404" s="205">
        <f t="shared" si="517"/>
        <v>0</v>
      </c>
      <c r="BL404" s="206">
        <f t="shared" si="517"/>
        <v>0</v>
      </c>
      <c r="BM404" s="207">
        <f t="shared" si="517"/>
        <v>0</v>
      </c>
      <c r="BN404" s="204">
        <f t="shared" si="517"/>
        <v>0</v>
      </c>
      <c r="BO404" s="205">
        <f t="shared" si="517"/>
        <v>0</v>
      </c>
      <c r="BP404" s="206">
        <f t="shared" si="517"/>
        <v>0</v>
      </c>
      <c r="BQ404" s="207">
        <f t="shared" si="517"/>
        <v>0</v>
      </c>
      <c r="BR404" s="204">
        <f t="shared" si="517"/>
        <v>0</v>
      </c>
      <c r="BS404" s="205">
        <f t="shared" si="517"/>
        <v>0</v>
      </c>
      <c r="BT404" s="206">
        <f t="shared" si="517"/>
        <v>0</v>
      </c>
      <c r="BU404" s="204">
        <f t="shared" si="517"/>
        <v>0</v>
      </c>
      <c r="BV404" s="208">
        <f t="shared" si="517"/>
        <v>0</v>
      </c>
      <c r="BW404" s="209">
        <f t="shared" si="517"/>
        <v>0</v>
      </c>
      <c r="BX404" s="204">
        <f t="shared" si="517"/>
        <v>0</v>
      </c>
      <c r="BY404" s="205">
        <f t="shared" si="517"/>
        <v>0</v>
      </c>
      <c r="BZ404" s="206">
        <f t="shared" si="517"/>
        <v>0</v>
      </c>
      <c r="CA404" s="207">
        <f t="shared" si="517"/>
        <v>0</v>
      </c>
      <c r="CB404" s="204">
        <f t="shared" si="517"/>
        <v>0</v>
      </c>
      <c r="CC404" s="205">
        <f t="shared" si="517"/>
        <v>0</v>
      </c>
      <c r="CD404" s="206">
        <f t="shared" si="517"/>
        <v>0</v>
      </c>
      <c r="CE404" s="207">
        <f t="shared" si="517"/>
        <v>0</v>
      </c>
      <c r="CF404" s="204">
        <f t="shared" si="517"/>
        <v>0</v>
      </c>
      <c r="CG404" s="205">
        <f t="shared" si="517"/>
        <v>0</v>
      </c>
      <c r="CH404" s="206">
        <f t="shared" si="517"/>
        <v>0</v>
      </c>
      <c r="CI404" s="204">
        <f t="shared" si="517"/>
        <v>0</v>
      </c>
      <c r="CJ404" s="210">
        <f t="shared" si="517"/>
        <v>0</v>
      </c>
      <c r="CK404" s="211">
        <f t="shared" si="517"/>
        <v>0</v>
      </c>
    </row>
    <row r="405" spans="1:89" ht="14.25" thickTop="1" thickBot="1" x14ac:dyDescent="0.25">
      <c r="A405" s="229" t="s">
        <v>26</v>
      </c>
      <c r="B405" s="144">
        <f>SUM(B381:B404)</f>
        <v>57569</v>
      </c>
      <c r="C405" s="144">
        <f t="shared" ref="C405" si="518">SUM(C381:C404)</f>
        <v>36548</v>
      </c>
      <c r="D405" s="144">
        <f t="shared" ref="D405" si="519">SUM(D381:D404)</f>
        <v>24534</v>
      </c>
      <c r="E405" s="144">
        <f t="shared" ref="E405" si="520">SUM(E381:E404)</f>
        <v>21894</v>
      </c>
      <c r="F405" s="144">
        <f t="shared" ref="F405" si="521">SUM(F381:F404)</f>
        <v>12503</v>
      </c>
      <c r="G405" s="144">
        <f t="shared" ref="G405" si="522">SUM(G381:G404)</f>
        <v>8408</v>
      </c>
      <c r="H405" s="144">
        <f t="shared" ref="H405" si="523">SUM(H381:H404)</f>
        <v>29033</v>
      </c>
      <c r="I405" s="144">
        <f t="shared" ref="I405" si="524">SUM(I381:I404)</f>
        <v>41561</v>
      </c>
      <c r="J405" s="144">
        <f t="shared" ref="J405" si="525">SUM(J381:J404)</f>
        <v>6899</v>
      </c>
      <c r="K405" s="144">
        <f t="shared" ref="K405" si="526">SUM(K381:K404)</f>
        <v>8401</v>
      </c>
      <c r="L405" s="144">
        <f t="shared" ref="L405" si="527">SUM(L381:L404)</f>
        <v>12995</v>
      </c>
      <c r="M405" s="144">
        <f t="shared" ref="M405" si="528">SUM(M381:M404)</f>
        <v>23490</v>
      </c>
      <c r="N405" s="144">
        <f t="shared" ref="N405" si="529">SUM(N381:N404)</f>
        <v>27378</v>
      </c>
      <c r="O405" s="144">
        <f t="shared" ref="O405" si="530">SUM(O381:O404)</f>
        <v>37149</v>
      </c>
      <c r="P405" s="144">
        <f t="shared" ref="P405" si="531">SUM(P381:P404)</f>
        <v>17462</v>
      </c>
      <c r="Q405" s="144">
        <f t="shared" ref="Q405" si="532">SUM(Q381:Q404)</f>
        <v>21209</v>
      </c>
      <c r="R405" s="144">
        <f t="shared" ref="R405" si="533">SUM(R381:R404)</f>
        <v>22478</v>
      </c>
      <c r="S405" s="144">
        <f t="shared" ref="S405" si="534">SUM(S381:S404)</f>
        <v>23971</v>
      </c>
      <c r="T405" s="144">
        <f t="shared" ref="T405" si="535">SUM(T381:T404)</f>
        <v>10298</v>
      </c>
      <c r="U405" s="144">
        <f t="shared" ref="U405" si="536">SUM(U381:U404)</f>
        <v>12126</v>
      </c>
      <c r="V405" s="144">
        <f t="shared" ref="V405" si="537">SUM(V381:V404)</f>
        <v>26721</v>
      </c>
      <c r="W405" s="144">
        <f t="shared" ref="W405" si="538">SUM(W381:W404)</f>
        <v>30511</v>
      </c>
      <c r="X405" s="144">
        <f t="shared" ref="X405" si="539">SUM(X381:X404)</f>
        <v>26361</v>
      </c>
      <c r="Y405" s="144">
        <f t="shared" ref="Y405" si="540">SUM(Y381:Y404)</f>
        <v>16159</v>
      </c>
      <c r="Z405" s="144">
        <f t="shared" ref="Z405" si="541">SUM(Z381:Z404)</f>
        <v>56864</v>
      </c>
      <c r="AA405" s="144">
        <f t="shared" ref="AA405" si="542">SUM(AA381:AA404)</f>
        <v>49180</v>
      </c>
      <c r="AB405" s="232">
        <f>SUM(AB381:AB404)</f>
        <v>331095</v>
      </c>
      <c r="AC405" s="233">
        <f>SUM(AC381:AC404)</f>
        <v>330607</v>
      </c>
      <c r="BI405" s="229" t="s">
        <v>26</v>
      </c>
      <c r="BJ405" s="241">
        <f>SUM(BJ381:BJ404)</f>
        <v>1</v>
      </c>
      <c r="BK405" s="242">
        <f t="shared" ref="BK405:CK405" si="543">SUM(BK381:BK404)</f>
        <v>1</v>
      </c>
      <c r="BL405" s="241">
        <f t="shared" si="543"/>
        <v>1</v>
      </c>
      <c r="BM405" s="242">
        <f t="shared" si="543"/>
        <v>1.0000000000000002</v>
      </c>
      <c r="BN405" s="241">
        <f t="shared" si="543"/>
        <v>0.99999999999999989</v>
      </c>
      <c r="BO405" s="242">
        <f t="shared" si="543"/>
        <v>1.0000000000000002</v>
      </c>
      <c r="BP405" s="241">
        <f t="shared" si="543"/>
        <v>1.0000000000000002</v>
      </c>
      <c r="BQ405" s="242">
        <f t="shared" si="543"/>
        <v>1</v>
      </c>
      <c r="BR405" s="241">
        <f t="shared" si="543"/>
        <v>1</v>
      </c>
      <c r="BS405" s="242">
        <f t="shared" si="543"/>
        <v>1</v>
      </c>
      <c r="BT405" s="241">
        <f t="shared" si="543"/>
        <v>1</v>
      </c>
      <c r="BU405" s="242">
        <f t="shared" si="543"/>
        <v>1</v>
      </c>
      <c r="BV405" s="241">
        <f t="shared" si="543"/>
        <v>1</v>
      </c>
      <c r="BW405" s="242">
        <f t="shared" si="543"/>
        <v>0.99999999999999989</v>
      </c>
      <c r="BX405" s="241">
        <f t="shared" si="543"/>
        <v>0.99999999999999989</v>
      </c>
      <c r="BY405" s="242">
        <f t="shared" si="543"/>
        <v>1.0000000000000002</v>
      </c>
      <c r="BZ405" s="241">
        <f t="shared" si="543"/>
        <v>1</v>
      </c>
      <c r="CA405" s="242">
        <f t="shared" si="543"/>
        <v>0.99999999999999978</v>
      </c>
      <c r="CB405" s="241">
        <f t="shared" si="543"/>
        <v>1</v>
      </c>
      <c r="CC405" s="242">
        <f t="shared" si="543"/>
        <v>1</v>
      </c>
      <c r="CD405" s="241">
        <f t="shared" si="543"/>
        <v>1.0000000000000002</v>
      </c>
      <c r="CE405" s="242">
        <f t="shared" si="543"/>
        <v>1</v>
      </c>
      <c r="CF405" s="241">
        <f t="shared" si="543"/>
        <v>1</v>
      </c>
      <c r="CG405" s="242">
        <f t="shared" si="543"/>
        <v>1</v>
      </c>
      <c r="CH405" s="241">
        <f t="shared" si="543"/>
        <v>1</v>
      </c>
      <c r="CI405" s="242">
        <f t="shared" si="543"/>
        <v>1.0000000000000002</v>
      </c>
      <c r="CJ405" s="241">
        <f t="shared" si="543"/>
        <v>0.99999999999999989</v>
      </c>
      <c r="CK405" s="242">
        <f t="shared" si="543"/>
        <v>1.0000000000000002</v>
      </c>
    </row>
    <row r="406" spans="1:89" ht="13.5" thickTop="1" x14ac:dyDescent="0.2">
      <c r="A406" s="244"/>
    </row>
    <row r="408" spans="1:89" x14ac:dyDescent="0.2">
      <c r="A408" s="172">
        <f>+A377+1</f>
        <v>43510</v>
      </c>
      <c r="B408" s="172"/>
      <c r="C408" s="172"/>
      <c r="D408" s="172"/>
      <c r="BI408" s="174">
        <f>+BI377+1</f>
        <v>43510</v>
      </c>
      <c r="BJ408" s="174"/>
      <c r="BK408" s="174"/>
      <c r="BL408" s="174"/>
    </row>
    <row r="409" spans="1:89" ht="13.5" thickBot="1" x14ac:dyDescent="0.25">
      <c r="AE409" s="175" t="s">
        <v>1</v>
      </c>
    </row>
    <row r="410" spans="1:89" ht="14.25" thickTop="1" thickBot="1" x14ac:dyDescent="0.25">
      <c r="A410" s="176" t="s">
        <v>2</v>
      </c>
      <c r="B410" s="177" t="s">
        <v>3</v>
      </c>
      <c r="C410" s="178"/>
      <c r="D410" s="177" t="s">
        <v>4</v>
      </c>
      <c r="E410" s="178"/>
      <c r="F410" s="177" t="s">
        <v>5</v>
      </c>
      <c r="G410" s="178"/>
      <c r="H410" s="177" t="s">
        <v>6</v>
      </c>
      <c r="I410" s="178"/>
      <c r="J410" s="177" t="s">
        <v>7</v>
      </c>
      <c r="K410" s="178"/>
      <c r="L410" s="177" t="s">
        <v>8</v>
      </c>
      <c r="M410" s="178"/>
      <c r="N410" s="177" t="s">
        <v>9</v>
      </c>
      <c r="O410" s="178"/>
      <c r="P410" s="177" t="s">
        <v>10</v>
      </c>
      <c r="Q410" s="178"/>
      <c r="R410" s="177" t="s">
        <v>11</v>
      </c>
      <c r="S410" s="178"/>
      <c r="T410" s="177" t="s">
        <v>12</v>
      </c>
      <c r="U410" s="178"/>
      <c r="V410" s="177" t="s">
        <v>13</v>
      </c>
      <c r="W410" s="178"/>
      <c r="X410" s="177" t="s">
        <v>14</v>
      </c>
      <c r="Y410" s="178"/>
      <c r="Z410" s="177" t="s">
        <v>15</v>
      </c>
      <c r="AA410" s="178"/>
      <c r="AB410" s="179" t="s">
        <v>16</v>
      </c>
      <c r="AC410" s="180"/>
      <c r="AE410" s="176" t="s">
        <v>2</v>
      </c>
      <c r="AF410" s="177" t="s">
        <v>3</v>
      </c>
      <c r="AG410" s="178"/>
      <c r="AH410" s="177" t="s">
        <v>4</v>
      </c>
      <c r="AI410" s="178"/>
      <c r="AJ410" s="177" t="s">
        <v>5</v>
      </c>
      <c r="AK410" s="178"/>
      <c r="AL410" s="177" t="s">
        <v>6</v>
      </c>
      <c r="AM410" s="178"/>
      <c r="AN410" s="177" t="s">
        <v>7</v>
      </c>
      <c r="AO410" s="178"/>
      <c r="AP410" s="177" t="s">
        <v>8</v>
      </c>
      <c r="AQ410" s="178"/>
      <c r="AR410" s="177" t="s">
        <v>9</v>
      </c>
      <c r="AS410" s="178"/>
      <c r="AT410" s="177" t="s">
        <v>10</v>
      </c>
      <c r="AU410" s="178"/>
      <c r="AV410" s="177" t="s">
        <v>11</v>
      </c>
      <c r="AW410" s="178"/>
      <c r="AX410" s="177" t="s">
        <v>12</v>
      </c>
      <c r="AY410" s="178"/>
      <c r="AZ410" s="177" t="s">
        <v>13</v>
      </c>
      <c r="BA410" s="178"/>
      <c r="BB410" s="177" t="s">
        <v>14</v>
      </c>
      <c r="BC410" s="178"/>
      <c r="BD410" s="177" t="s">
        <v>15</v>
      </c>
      <c r="BE410" s="178"/>
      <c r="BF410" s="179" t="s">
        <v>16</v>
      </c>
      <c r="BG410" s="180"/>
      <c r="BI410" s="176" t="s">
        <v>2</v>
      </c>
      <c r="BJ410" s="177" t="s">
        <v>3</v>
      </c>
      <c r="BK410" s="178"/>
      <c r="BL410" s="177" t="s">
        <v>4</v>
      </c>
      <c r="BM410" s="178"/>
      <c r="BN410" s="177" t="s">
        <v>5</v>
      </c>
      <c r="BO410" s="178"/>
      <c r="BP410" s="177" t="s">
        <v>6</v>
      </c>
      <c r="BQ410" s="178"/>
      <c r="BR410" s="177" t="s">
        <v>7</v>
      </c>
      <c r="BS410" s="178"/>
      <c r="BT410" s="177" t="s">
        <v>8</v>
      </c>
      <c r="BU410" s="178"/>
      <c r="BV410" s="177" t="s">
        <v>9</v>
      </c>
      <c r="BW410" s="178"/>
      <c r="BX410" s="177" t="s">
        <v>10</v>
      </c>
      <c r="BY410" s="178"/>
      <c r="BZ410" s="177" t="s">
        <v>11</v>
      </c>
      <c r="CA410" s="178"/>
      <c r="CB410" s="177" t="s">
        <v>12</v>
      </c>
      <c r="CC410" s="178"/>
      <c r="CD410" s="177" t="s">
        <v>13</v>
      </c>
      <c r="CE410" s="178"/>
      <c r="CF410" s="177" t="s">
        <v>14</v>
      </c>
      <c r="CG410" s="178"/>
      <c r="CH410" s="177" t="s">
        <v>15</v>
      </c>
      <c r="CI410" s="178"/>
      <c r="CJ410" s="177" t="s">
        <v>16</v>
      </c>
      <c r="CK410" s="178"/>
    </row>
    <row r="411" spans="1:89" ht="15" thickTop="1" thickBot="1" x14ac:dyDescent="0.3">
      <c r="A411" s="182"/>
      <c r="B411" s="183" t="s">
        <v>17</v>
      </c>
      <c r="C411" s="184" t="s">
        <v>18</v>
      </c>
      <c r="D411" s="185" t="s">
        <v>17</v>
      </c>
      <c r="E411" s="186" t="s">
        <v>18</v>
      </c>
      <c r="F411" s="183" t="s">
        <v>17</v>
      </c>
      <c r="G411" s="184" t="s">
        <v>18</v>
      </c>
      <c r="H411" s="185" t="s">
        <v>17</v>
      </c>
      <c r="I411" s="186" t="s">
        <v>18</v>
      </c>
      <c r="J411" s="183" t="s">
        <v>17</v>
      </c>
      <c r="K411" s="184" t="s">
        <v>18</v>
      </c>
      <c r="L411" s="185" t="s">
        <v>17</v>
      </c>
      <c r="M411" s="183" t="s">
        <v>18</v>
      </c>
      <c r="N411" s="187" t="s">
        <v>17</v>
      </c>
      <c r="O411" s="188" t="s">
        <v>18</v>
      </c>
      <c r="P411" s="183" t="s">
        <v>17</v>
      </c>
      <c r="Q411" s="184" t="s">
        <v>18</v>
      </c>
      <c r="R411" s="185" t="s">
        <v>17</v>
      </c>
      <c r="S411" s="186" t="s">
        <v>18</v>
      </c>
      <c r="T411" s="183" t="s">
        <v>17</v>
      </c>
      <c r="U411" s="184" t="s">
        <v>18</v>
      </c>
      <c r="V411" s="185" t="s">
        <v>17</v>
      </c>
      <c r="W411" s="186" t="s">
        <v>18</v>
      </c>
      <c r="X411" s="183" t="s">
        <v>17</v>
      </c>
      <c r="Y411" s="184" t="s">
        <v>18</v>
      </c>
      <c r="Z411" s="185" t="s">
        <v>17</v>
      </c>
      <c r="AA411" s="183" t="s">
        <v>18</v>
      </c>
      <c r="AB411" s="189" t="s">
        <v>17</v>
      </c>
      <c r="AC411" s="190" t="s">
        <v>18</v>
      </c>
      <c r="AE411" s="182"/>
      <c r="AF411" s="183" t="s">
        <v>17</v>
      </c>
      <c r="AG411" s="184" t="s">
        <v>18</v>
      </c>
      <c r="AH411" s="185" t="s">
        <v>17</v>
      </c>
      <c r="AI411" s="186" t="s">
        <v>18</v>
      </c>
      <c r="AJ411" s="183" t="s">
        <v>17</v>
      </c>
      <c r="AK411" s="184" t="s">
        <v>18</v>
      </c>
      <c r="AL411" s="185" t="s">
        <v>17</v>
      </c>
      <c r="AM411" s="186" t="s">
        <v>18</v>
      </c>
      <c r="AN411" s="183" t="s">
        <v>17</v>
      </c>
      <c r="AO411" s="184" t="s">
        <v>18</v>
      </c>
      <c r="AP411" s="185" t="s">
        <v>17</v>
      </c>
      <c r="AQ411" s="183" t="s">
        <v>18</v>
      </c>
      <c r="AR411" s="187" t="s">
        <v>17</v>
      </c>
      <c r="AS411" s="188" t="s">
        <v>18</v>
      </c>
      <c r="AT411" s="183" t="s">
        <v>17</v>
      </c>
      <c r="AU411" s="184" t="s">
        <v>18</v>
      </c>
      <c r="AV411" s="185" t="s">
        <v>17</v>
      </c>
      <c r="AW411" s="186" t="s">
        <v>18</v>
      </c>
      <c r="AX411" s="183" t="s">
        <v>17</v>
      </c>
      <c r="AY411" s="184" t="s">
        <v>18</v>
      </c>
      <c r="AZ411" s="185" t="s">
        <v>17</v>
      </c>
      <c r="BA411" s="186" t="s">
        <v>18</v>
      </c>
      <c r="BB411" s="183" t="s">
        <v>17</v>
      </c>
      <c r="BC411" s="184" t="s">
        <v>18</v>
      </c>
      <c r="BD411" s="185" t="s">
        <v>17</v>
      </c>
      <c r="BE411" s="183" t="s">
        <v>18</v>
      </c>
      <c r="BF411" s="189" t="s">
        <v>17</v>
      </c>
      <c r="BG411" s="190" t="s">
        <v>18</v>
      </c>
      <c r="BI411" s="182"/>
      <c r="BJ411" s="183" t="s">
        <v>17</v>
      </c>
      <c r="BK411" s="184" t="s">
        <v>18</v>
      </c>
      <c r="BL411" s="185" t="s">
        <v>17</v>
      </c>
      <c r="BM411" s="186" t="s">
        <v>18</v>
      </c>
      <c r="BN411" s="183" t="s">
        <v>17</v>
      </c>
      <c r="BO411" s="184" t="s">
        <v>18</v>
      </c>
      <c r="BP411" s="185" t="s">
        <v>17</v>
      </c>
      <c r="BQ411" s="186" t="s">
        <v>18</v>
      </c>
      <c r="BR411" s="183" t="s">
        <v>17</v>
      </c>
      <c r="BS411" s="184" t="s">
        <v>18</v>
      </c>
      <c r="BT411" s="185" t="s">
        <v>17</v>
      </c>
      <c r="BU411" s="183" t="s">
        <v>18</v>
      </c>
      <c r="BV411" s="187" t="s">
        <v>17</v>
      </c>
      <c r="BW411" s="188" t="s">
        <v>18</v>
      </c>
      <c r="BX411" s="183" t="s">
        <v>17</v>
      </c>
      <c r="BY411" s="184" t="s">
        <v>18</v>
      </c>
      <c r="BZ411" s="185" t="s">
        <v>17</v>
      </c>
      <c r="CA411" s="186" t="s">
        <v>18</v>
      </c>
      <c r="CB411" s="183" t="s">
        <v>17</v>
      </c>
      <c r="CC411" s="184" t="s">
        <v>18</v>
      </c>
      <c r="CD411" s="185" t="s">
        <v>17</v>
      </c>
      <c r="CE411" s="186" t="s">
        <v>18</v>
      </c>
      <c r="CF411" s="183" t="s">
        <v>17</v>
      </c>
      <c r="CG411" s="184" t="s">
        <v>18</v>
      </c>
      <c r="CH411" s="185" t="s">
        <v>17</v>
      </c>
      <c r="CI411" s="183" t="s">
        <v>18</v>
      </c>
      <c r="CJ411" s="187" t="s">
        <v>17</v>
      </c>
      <c r="CK411" s="188" t="s">
        <v>18</v>
      </c>
    </row>
    <row r="412" spans="1:89" ht="13.5" thickTop="1" x14ac:dyDescent="0.2">
      <c r="A412" s="192" t="s">
        <v>19</v>
      </c>
      <c r="B412" s="193"/>
      <c r="C412" s="194"/>
      <c r="D412" s="195"/>
      <c r="E412" s="196"/>
      <c r="F412" s="193"/>
      <c r="G412" s="197"/>
      <c r="H412" s="195"/>
      <c r="I412" s="196"/>
      <c r="J412" s="193"/>
      <c r="K412" s="197"/>
      <c r="L412" s="195"/>
      <c r="M412" s="193"/>
      <c r="N412" s="198"/>
      <c r="O412" s="199"/>
      <c r="P412" s="193"/>
      <c r="Q412" s="197"/>
      <c r="R412" s="195"/>
      <c r="S412" s="196"/>
      <c r="T412" s="193"/>
      <c r="U412" s="197"/>
      <c r="V412" s="195"/>
      <c r="W412" s="196"/>
      <c r="X412" s="193"/>
      <c r="Y412" s="197"/>
      <c r="Z412" s="195"/>
      <c r="AA412" s="193"/>
      <c r="AB412" s="200">
        <f>B412+D412+F412+H412+J412+L412+N412+P412+R412+T412+V412+X412+Z412</f>
        <v>0</v>
      </c>
      <c r="AC412" s="201">
        <f>C412+E412+G412+I412+K412+M412+O412+Q412+S412+U412+W412+Y412+AA412</f>
        <v>0</v>
      </c>
      <c r="AE412" s="202" t="str">
        <f>$AE$9</f>
        <v>07:00 - 07:59</v>
      </c>
      <c r="AF412" s="193">
        <f>SUMIF($A$9:$A$32,$AE412,B$412:B$435)</f>
        <v>6634</v>
      </c>
      <c r="AG412" s="194">
        <f t="shared" ref="AG412:BE414" si="544">SUMIF($A$9:$A$32,$AE412,C$412:C$435)</f>
        <v>1125</v>
      </c>
      <c r="AH412" s="195">
        <f t="shared" si="544"/>
        <v>2025</v>
      </c>
      <c r="AI412" s="196">
        <f t="shared" si="544"/>
        <v>1550</v>
      </c>
      <c r="AJ412" s="193">
        <f t="shared" si="544"/>
        <v>1011</v>
      </c>
      <c r="AK412" s="197">
        <f t="shared" si="544"/>
        <v>646</v>
      </c>
      <c r="AL412" s="195">
        <f t="shared" si="544"/>
        <v>1427</v>
      </c>
      <c r="AM412" s="196">
        <f t="shared" si="544"/>
        <v>1659</v>
      </c>
      <c r="AN412" s="193">
        <f t="shared" si="544"/>
        <v>462</v>
      </c>
      <c r="AO412" s="197">
        <f t="shared" si="544"/>
        <v>868</v>
      </c>
      <c r="AP412" s="195">
        <f t="shared" si="544"/>
        <v>572</v>
      </c>
      <c r="AQ412" s="193">
        <f t="shared" si="544"/>
        <v>1758</v>
      </c>
      <c r="AR412" s="198">
        <f t="shared" si="544"/>
        <v>1803</v>
      </c>
      <c r="AS412" s="199">
        <f t="shared" si="544"/>
        <v>2578</v>
      </c>
      <c r="AT412" s="193">
        <f t="shared" si="544"/>
        <v>1596</v>
      </c>
      <c r="AU412" s="197">
        <f t="shared" si="544"/>
        <v>1443</v>
      </c>
      <c r="AV412" s="195">
        <f t="shared" si="544"/>
        <v>1946</v>
      </c>
      <c r="AW412" s="196">
        <f t="shared" si="544"/>
        <v>1545</v>
      </c>
      <c r="AX412" s="193">
        <f t="shared" si="544"/>
        <v>343</v>
      </c>
      <c r="AY412" s="197">
        <f t="shared" si="544"/>
        <v>1688</v>
      </c>
      <c r="AZ412" s="195">
        <f t="shared" si="544"/>
        <v>1105</v>
      </c>
      <c r="BA412" s="196">
        <f t="shared" si="544"/>
        <v>2298</v>
      </c>
      <c r="BB412" s="193">
        <f t="shared" si="544"/>
        <v>1525</v>
      </c>
      <c r="BC412" s="197">
        <f t="shared" si="544"/>
        <v>1603</v>
      </c>
      <c r="BD412" s="195">
        <f t="shared" si="544"/>
        <v>4809</v>
      </c>
      <c r="BE412" s="193">
        <f t="shared" si="544"/>
        <v>2311</v>
      </c>
      <c r="BF412" s="200">
        <f>AF412+AH412+AJ412+AL412+AN412+AP412+AR412+AT412+AV412+AX412+AZ412+BB412+BD412</f>
        <v>25258</v>
      </c>
      <c r="BG412" s="201">
        <f>AG412+AI412+AK412+AM412+AO412+AQ412+AS412+AU412+AW412+AY412+BA412+BC412+BE412</f>
        <v>21072</v>
      </c>
      <c r="BI412" s="192" t="s">
        <v>19</v>
      </c>
      <c r="BJ412" s="204">
        <f t="shared" ref="BJ412:CK412" si="545">B412/B436</f>
        <v>0</v>
      </c>
      <c r="BK412" s="205">
        <f t="shared" si="545"/>
        <v>0</v>
      </c>
      <c r="BL412" s="206">
        <f t="shared" si="545"/>
        <v>0</v>
      </c>
      <c r="BM412" s="207">
        <f t="shared" si="545"/>
        <v>0</v>
      </c>
      <c r="BN412" s="204">
        <f t="shared" si="545"/>
        <v>0</v>
      </c>
      <c r="BO412" s="205">
        <f t="shared" si="545"/>
        <v>0</v>
      </c>
      <c r="BP412" s="206">
        <f t="shared" si="545"/>
        <v>0</v>
      </c>
      <c r="BQ412" s="207">
        <f t="shared" si="545"/>
        <v>0</v>
      </c>
      <c r="BR412" s="204">
        <f t="shared" si="545"/>
        <v>0</v>
      </c>
      <c r="BS412" s="205">
        <f t="shared" si="545"/>
        <v>0</v>
      </c>
      <c r="BT412" s="206">
        <f t="shared" si="545"/>
        <v>0</v>
      </c>
      <c r="BU412" s="204">
        <f t="shared" si="545"/>
        <v>0</v>
      </c>
      <c r="BV412" s="208">
        <f t="shared" si="545"/>
        <v>0</v>
      </c>
      <c r="BW412" s="209">
        <f t="shared" si="545"/>
        <v>0</v>
      </c>
      <c r="BX412" s="204">
        <f t="shared" si="545"/>
        <v>0</v>
      </c>
      <c r="BY412" s="205">
        <f t="shared" si="545"/>
        <v>0</v>
      </c>
      <c r="BZ412" s="206">
        <f t="shared" si="545"/>
        <v>0</v>
      </c>
      <c r="CA412" s="207">
        <f t="shared" si="545"/>
        <v>0</v>
      </c>
      <c r="CB412" s="204">
        <f t="shared" si="545"/>
        <v>0</v>
      </c>
      <c r="CC412" s="205">
        <f t="shared" si="545"/>
        <v>0</v>
      </c>
      <c r="CD412" s="206">
        <f t="shared" si="545"/>
        <v>0</v>
      </c>
      <c r="CE412" s="207">
        <f t="shared" si="545"/>
        <v>0</v>
      </c>
      <c r="CF412" s="204">
        <f t="shared" si="545"/>
        <v>0</v>
      </c>
      <c r="CG412" s="205">
        <f t="shared" si="545"/>
        <v>0</v>
      </c>
      <c r="CH412" s="206">
        <f t="shared" si="545"/>
        <v>0</v>
      </c>
      <c r="CI412" s="204">
        <f t="shared" si="545"/>
        <v>0</v>
      </c>
      <c r="CJ412" s="210">
        <f t="shared" si="545"/>
        <v>0</v>
      </c>
      <c r="CK412" s="211">
        <f t="shared" si="545"/>
        <v>0</v>
      </c>
    </row>
    <row r="413" spans="1:89" x14ac:dyDescent="0.2">
      <c r="A413" s="212" t="s">
        <v>21</v>
      </c>
      <c r="B413" s="213">
        <v>635</v>
      </c>
      <c r="C413" s="214">
        <v>1</v>
      </c>
      <c r="D413" s="215">
        <v>187</v>
      </c>
      <c r="E413" s="216">
        <v>0</v>
      </c>
      <c r="F413" s="213">
        <v>74</v>
      </c>
      <c r="G413" s="217">
        <v>0</v>
      </c>
      <c r="H413" s="215">
        <v>247</v>
      </c>
      <c r="I413" s="216">
        <v>3</v>
      </c>
      <c r="J413" s="213">
        <v>13</v>
      </c>
      <c r="K413" s="217">
        <v>4</v>
      </c>
      <c r="L413" s="215">
        <v>8</v>
      </c>
      <c r="M413" s="213">
        <v>21</v>
      </c>
      <c r="N413" s="218">
        <v>42</v>
      </c>
      <c r="O413" s="219">
        <v>7</v>
      </c>
      <c r="P413" s="213">
        <v>18</v>
      </c>
      <c r="Q413" s="217">
        <v>12</v>
      </c>
      <c r="R413" s="215">
        <v>9</v>
      </c>
      <c r="S413" s="216">
        <v>13</v>
      </c>
      <c r="T413" s="213">
        <v>1</v>
      </c>
      <c r="U413" s="217">
        <v>0</v>
      </c>
      <c r="V413" s="215">
        <v>2</v>
      </c>
      <c r="W413" s="216">
        <v>0</v>
      </c>
      <c r="X413" s="213">
        <v>4</v>
      </c>
      <c r="Y413" s="217">
        <v>0</v>
      </c>
      <c r="Z413" s="215">
        <v>0</v>
      </c>
      <c r="AA413" s="213">
        <v>0</v>
      </c>
      <c r="AB413" s="220">
        <f>B413+D413+F413+H413+J413+L413+N413+P413+R413+T413+V413+X413+Z413</f>
        <v>1240</v>
      </c>
      <c r="AC413" s="221">
        <f t="shared" ref="AC413:AC432" si="546">C413+E413+G413+I413+K413+M413+O413+Q413+S413+U413+W413+Y413+AA413</f>
        <v>61</v>
      </c>
      <c r="AE413" s="212" t="str">
        <f>$AE$10</f>
        <v>08:00 - 08:59</v>
      </c>
      <c r="AF413" s="193">
        <f>SUMIF($A$9:$A$32,$AE413,B$412:B$435)</f>
        <v>6000</v>
      </c>
      <c r="AG413" s="214">
        <f t="shared" si="544"/>
        <v>1090</v>
      </c>
      <c r="AH413" s="215">
        <f t="shared" si="544"/>
        <v>1945</v>
      </c>
      <c r="AI413" s="216">
        <f t="shared" si="544"/>
        <v>1228</v>
      </c>
      <c r="AJ413" s="213">
        <f t="shared" si="544"/>
        <v>905</v>
      </c>
      <c r="AK413" s="217">
        <f t="shared" si="544"/>
        <v>547</v>
      </c>
      <c r="AL413" s="215">
        <f t="shared" si="544"/>
        <v>1246</v>
      </c>
      <c r="AM413" s="216">
        <f t="shared" si="544"/>
        <v>1998</v>
      </c>
      <c r="AN413" s="213">
        <f t="shared" si="544"/>
        <v>397</v>
      </c>
      <c r="AO413" s="217">
        <f t="shared" si="544"/>
        <v>1174</v>
      </c>
      <c r="AP413" s="215">
        <f t="shared" si="544"/>
        <v>531</v>
      </c>
      <c r="AQ413" s="213">
        <f t="shared" si="544"/>
        <v>3201</v>
      </c>
      <c r="AR413" s="218">
        <f t="shared" si="544"/>
        <v>1613</v>
      </c>
      <c r="AS413" s="219">
        <f t="shared" si="544"/>
        <v>3473</v>
      </c>
      <c r="AT413" s="213">
        <f t="shared" si="544"/>
        <v>1280</v>
      </c>
      <c r="AU413" s="217">
        <f t="shared" si="544"/>
        <v>1735</v>
      </c>
      <c r="AV413" s="215">
        <f t="shared" si="544"/>
        <v>1748</v>
      </c>
      <c r="AW413" s="216">
        <f t="shared" si="544"/>
        <v>1609</v>
      </c>
      <c r="AX413" s="213">
        <f t="shared" si="544"/>
        <v>329</v>
      </c>
      <c r="AY413" s="217">
        <f t="shared" si="544"/>
        <v>2094</v>
      </c>
      <c r="AZ413" s="215">
        <f t="shared" si="544"/>
        <v>944</v>
      </c>
      <c r="BA413" s="216">
        <f t="shared" si="544"/>
        <v>3131</v>
      </c>
      <c r="BB413" s="213">
        <f t="shared" si="544"/>
        <v>1391</v>
      </c>
      <c r="BC413" s="217">
        <f t="shared" si="544"/>
        <v>2093</v>
      </c>
      <c r="BD413" s="215">
        <f t="shared" si="544"/>
        <v>4372</v>
      </c>
      <c r="BE413" s="213">
        <f t="shared" si="544"/>
        <v>2693</v>
      </c>
      <c r="BF413" s="220">
        <f>SUM(AF413,AH413,AJ413,AL413,AN413,AP413,AR413,AT413,AV413,AX413,AZ413,BB413,BD413)</f>
        <v>22701</v>
      </c>
      <c r="BG413" s="221">
        <f>SUM(AG413,AI413,AK413,AM413,AO413,AQ413,AS413,AU413,AW413,AY413,BA413,BC413,BE413)</f>
        <v>26066</v>
      </c>
      <c r="BI413" s="212" t="s">
        <v>21</v>
      </c>
      <c r="BJ413" s="204">
        <f t="shared" ref="BJ413:CK413" si="547">B413/B436</f>
        <v>1.1392586745128996E-2</v>
      </c>
      <c r="BK413" s="205">
        <f t="shared" si="547"/>
        <v>2.7606007067137809E-5</v>
      </c>
      <c r="BL413" s="206">
        <f t="shared" si="547"/>
        <v>7.74519549370444E-3</v>
      </c>
      <c r="BM413" s="207">
        <f t="shared" si="547"/>
        <v>0</v>
      </c>
      <c r="BN413" s="204">
        <f t="shared" si="547"/>
        <v>5.9807645680109919E-3</v>
      </c>
      <c r="BO413" s="205">
        <f t="shared" si="547"/>
        <v>0</v>
      </c>
      <c r="BP413" s="206">
        <f t="shared" si="547"/>
        <v>8.2171728933098237E-3</v>
      </c>
      <c r="BQ413" s="207">
        <f t="shared" si="547"/>
        <v>7.2992700729927014E-5</v>
      </c>
      <c r="BR413" s="204">
        <f t="shared" si="547"/>
        <v>1.9019751280175566E-3</v>
      </c>
      <c r="BS413" s="205">
        <f t="shared" si="547"/>
        <v>5.0716368708000512E-4</v>
      </c>
      <c r="BT413" s="206">
        <f t="shared" si="547"/>
        <v>6.1838138672025975E-4</v>
      </c>
      <c r="BU413" s="204">
        <f t="shared" si="547"/>
        <v>9.3557872226677358E-4</v>
      </c>
      <c r="BV413" s="208">
        <f t="shared" si="547"/>
        <v>1.591331034744061E-3</v>
      </c>
      <c r="BW413" s="209">
        <f t="shared" si="547"/>
        <v>1.9841269841269841E-4</v>
      </c>
      <c r="BX413" s="204">
        <f t="shared" si="547"/>
        <v>1.0716199321307376E-3</v>
      </c>
      <c r="BY413" s="205">
        <f t="shared" si="547"/>
        <v>6.0483870967741938E-4</v>
      </c>
      <c r="BZ413" s="206">
        <f t="shared" si="547"/>
        <v>4.2392840320301461E-4</v>
      </c>
      <c r="CA413" s="207">
        <f t="shared" si="547"/>
        <v>5.5901956568479893E-4</v>
      </c>
      <c r="CB413" s="204">
        <f t="shared" si="547"/>
        <v>1.1475786091347258E-4</v>
      </c>
      <c r="CC413" s="205">
        <f t="shared" si="547"/>
        <v>0</v>
      </c>
      <c r="CD413" s="206">
        <f t="shared" si="547"/>
        <v>7.91045366451766E-5</v>
      </c>
      <c r="CE413" s="207">
        <f t="shared" si="547"/>
        <v>0</v>
      </c>
      <c r="CF413" s="204">
        <f t="shared" si="547"/>
        <v>1.6179266270274642E-4</v>
      </c>
      <c r="CG413" s="205">
        <f t="shared" si="547"/>
        <v>0</v>
      </c>
      <c r="CH413" s="206">
        <f t="shared" si="547"/>
        <v>0</v>
      </c>
      <c r="CI413" s="204">
        <f t="shared" si="547"/>
        <v>0</v>
      </c>
      <c r="CJ413" s="210">
        <f t="shared" si="547"/>
        <v>3.8677117806134066E-3</v>
      </c>
      <c r="CK413" s="211">
        <f t="shared" si="547"/>
        <v>1.9063751058663226E-4</v>
      </c>
    </row>
    <row r="414" spans="1:89" ht="13.5" thickBot="1" x14ac:dyDescent="0.25">
      <c r="A414" s="202" t="s">
        <v>23</v>
      </c>
      <c r="B414" s="222">
        <v>1608</v>
      </c>
      <c r="C414" s="223">
        <v>1</v>
      </c>
      <c r="D414" s="224">
        <v>730</v>
      </c>
      <c r="E414" s="225">
        <v>3</v>
      </c>
      <c r="F414" s="222">
        <v>315</v>
      </c>
      <c r="G414" s="226">
        <v>5</v>
      </c>
      <c r="H414" s="224">
        <v>1276</v>
      </c>
      <c r="I414" s="225">
        <v>128</v>
      </c>
      <c r="J414" s="222">
        <v>70</v>
      </c>
      <c r="K414" s="226">
        <v>42</v>
      </c>
      <c r="L414" s="224">
        <v>58</v>
      </c>
      <c r="M414" s="222">
        <v>271</v>
      </c>
      <c r="N414" s="227">
        <v>222</v>
      </c>
      <c r="O414" s="228">
        <v>452</v>
      </c>
      <c r="P414" s="222">
        <v>113</v>
      </c>
      <c r="Q414" s="226">
        <v>213</v>
      </c>
      <c r="R414" s="224">
        <v>84</v>
      </c>
      <c r="S414" s="225">
        <v>255</v>
      </c>
      <c r="T414" s="222">
        <v>12</v>
      </c>
      <c r="U414" s="226">
        <v>178</v>
      </c>
      <c r="V414" s="224">
        <v>45</v>
      </c>
      <c r="W414" s="225">
        <v>367</v>
      </c>
      <c r="X414" s="222">
        <v>25</v>
      </c>
      <c r="Y414" s="226">
        <v>234</v>
      </c>
      <c r="Z414" s="224">
        <v>361</v>
      </c>
      <c r="AA414" s="222">
        <v>288</v>
      </c>
      <c r="AB414" s="220">
        <f>B414+D414+F414+H414+J414+L414+N414+P414+R414+T414+V414+X414+Z414</f>
        <v>4919</v>
      </c>
      <c r="AC414" s="221">
        <f t="shared" si="546"/>
        <v>2437</v>
      </c>
      <c r="AE414" s="202" t="str">
        <f>$AE$11</f>
        <v>09:00 - 09:59</v>
      </c>
      <c r="AF414" s="193">
        <f>SUMIF($A$9:$A$32,$AE414,B$412:B$435)</f>
        <v>4492</v>
      </c>
      <c r="AG414" s="223">
        <f t="shared" si="544"/>
        <v>1181</v>
      </c>
      <c r="AH414" s="224">
        <f t="shared" si="544"/>
        <v>1666</v>
      </c>
      <c r="AI414" s="225">
        <f t="shared" si="544"/>
        <v>1131</v>
      </c>
      <c r="AJ414" s="222">
        <f t="shared" si="544"/>
        <v>818</v>
      </c>
      <c r="AK414" s="226">
        <f t="shared" si="544"/>
        <v>574</v>
      </c>
      <c r="AL414" s="224">
        <f t="shared" si="544"/>
        <v>1418</v>
      </c>
      <c r="AM414" s="225">
        <f t="shared" si="544"/>
        <v>1990</v>
      </c>
      <c r="AN414" s="222">
        <f t="shared" si="544"/>
        <v>398</v>
      </c>
      <c r="AO414" s="226">
        <f t="shared" si="544"/>
        <v>927</v>
      </c>
      <c r="AP414" s="224">
        <f t="shared" si="544"/>
        <v>497</v>
      </c>
      <c r="AQ414" s="222">
        <f t="shared" si="544"/>
        <v>2416</v>
      </c>
      <c r="AR414" s="227">
        <f t="shared" si="544"/>
        <v>1553</v>
      </c>
      <c r="AS414" s="228">
        <f t="shared" si="544"/>
        <v>3118</v>
      </c>
      <c r="AT414" s="222">
        <f t="shared" si="544"/>
        <v>957</v>
      </c>
      <c r="AU414" s="226">
        <f t="shared" si="544"/>
        <v>1426</v>
      </c>
      <c r="AV414" s="224">
        <f t="shared" si="544"/>
        <v>1602</v>
      </c>
      <c r="AW414" s="225">
        <f t="shared" si="544"/>
        <v>1420</v>
      </c>
      <c r="AX414" s="222">
        <f t="shared" si="544"/>
        <v>343</v>
      </c>
      <c r="AY414" s="226">
        <f t="shared" si="544"/>
        <v>1111</v>
      </c>
      <c r="AZ414" s="224">
        <f t="shared" si="544"/>
        <v>858</v>
      </c>
      <c r="BA414" s="225">
        <f t="shared" si="544"/>
        <v>2654</v>
      </c>
      <c r="BB414" s="222">
        <f t="shared" si="544"/>
        <v>1145</v>
      </c>
      <c r="BC414" s="226">
        <f t="shared" si="544"/>
        <v>1346</v>
      </c>
      <c r="BD414" s="224">
        <f t="shared" si="544"/>
        <v>3710</v>
      </c>
      <c r="BE414" s="222">
        <f t="shared" si="544"/>
        <v>2209</v>
      </c>
      <c r="BF414" s="220">
        <f>SUM(AF414,AH414,AJ414,AL414,AN414,AP414,AR414,AT414,AV414,AX414,AZ414,BB414,BD414)</f>
        <v>19457</v>
      </c>
      <c r="BG414" s="221">
        <f>SUM(AG414,AI414,AK414,AM414,AO414,AQ414,AS414,AU414,AW414,AY414,BA414,BC414,BE414)</f>
        <v>21503</v>
      </c>
      <c r="BI414" s="202" t="s">
        <v>23</v>
      </c>
      <c r="BJ414" s="204">
        <f t="shared" ref="BJ414:CK414" si="548">B414/B436</f>
        <v>2.8849259033334528E-2</v>
      </c>
      <c r="BK414" s="205">
        <f t="shared" si="548"/>
        <v>2.7606007067137809E-5</v>
      </c>
      <c r="BL414" s="206">
        <f t="shared" si="548"/>
        <v>3.0235255135851558E-2</v>
      </c>
      <c r="BM414" s="207">
        <f t="shared" si="548"/>
        <v>1.4652014652014652E-4</v>
      </c>
      <c r="BN414" s="204">
        <f t="shared" si="548"/>
        <v>2.5458659985452194E-2</v>
      </c>
      <c r="BO414" s="205">
        <f t="shared" si="548"/>
        <v>6.4151911726969461E-4</v>
      </c>
      <c r="BP414" s="206">
        <f t="shared" si="548"/>
        <v>4.2449848631025647E-2</v>
      </c>
      <c r="BQ414" s="207">
        <f t="shared" si="548"/>
        <v>3.1143552311435523E-3</v>
      </c>
      <c r="BR414" s="204">
        <f t="shared" si="548"/>
        <v>1.0241404535479151E-2</v>
      </c>
      <c r="BS414" s="205">
        <f t="shared" si="548"/>
        <v>5.3252187143400529E-3</v>
      </c>
      <c r="BT414" s="206">
        <f t="shared" si="548"/>
        <v>4.483265053721883E-3</v>
      </c>
      <c r="BU414" s="204">
        <f t="shared" si="548"/>
        <v>1.2073420654014079E-2</v>
      </c>
      <c r="BV414" s="208">
        <f t="shared" si="548"/>
        <v>8.4113211836471784E-3</v>
      </c>
      <c r="BW414" s="209">
        <f t="shared" si="548"/>
        <v>1.2811791383219955E-2</v>
      </c>
      <c r="BX414" s="204">
        <f t="shared" si="548"/>
        <v>6.7273917961540751E-3</v>
      </c>
      <c r="BY414" s="205">
        <f t="shared" si="548"/>
        <v>1.0735887096774194E-2</v>
      </c>
      <c r="BZ414" s="206">
        <f t="shared" si="548"/>
        <v>3.9566650965614696E-3</v>
      </c>
      <c r="CA414" s="207">
        <f t="shared" si="548"/>
        <v>1.0965383788432596E-2</v>
      </c>
      <c r="CB414" s="204">
        <f t="shared" si="548"/>
        <v>1.377094330961671E-3</v>
      </c>
      <c r="CC414" s="205">
        <f t="shared" si="548"/>
        <v>1.5069420927869963E-2</v>
      </c>
      <c r="CD414" s="206">
        <f t="shared" si="548"/>
        <v>1.7798520745164735E-3</v>
      </c>
      <c r="CE414" s="207">
        <f t="shared" si="548"/>
        <v>1.2099432942107346E-2</v>
      </c>
      <c r="CF414" s="204">
        <f t="shared" si="548"/>
        <v>1.0112041418921653E-3</v>
      </c>
      <c r="CG414" s="205">
        <f t="shared" si="548"/>
        <v>1.4972167125215945E-2</v>
      </c>
      <c r="CH414" s="206">
        <f t="shared" si="548"/>
        <v>6.5189519114433794E-3</v>
      </c>
      <c r="CI414" s="204">
        <f t="shared" si="548"/>
        <v>6.0118985492119822E-3</v>
      </c>
      <c r="CJ414" s="210">
        <f t="shared" si="548"/>
        <v>1.5342963103901087E-2</v>
      </c>
      <c r="CK414" s="211">
        <f t="shared" si="548"/>
        <v>7.6161248081905372E-3</v>
      </c>
    </row>
    <row r="415" spans="1:89" ht="14.25" thickTop="1" thickBot="1" x14ac:dyDescent="0.25">
      <c r="A415" s="212" t="s">
        <v>25</v>
      </c>
      <c r="B415" s="213">
        <v>4730</v>
      </c>
      <c r="C415" s="214">
        <v>315</v>
      </c>
      <c r="D415" s="215">
        <v>1692</v>
      </c>
      <c r="E415" s="216">
        <v>414</v>
      </c>
      <c r="F415" s="213">
        <v>893</v>
      </c>
      <c r="G415" s="217">
        <v>218</v>
      </c>
      <c r="H415" s="215">
        <v>1011</v>
      </c>
      <c r="I415" s="216">
        <v>700</v>
      </c>
      <c r="J415" s="213">
        <v>224</v>
      </c>
      <c r="K415" s="217">
        <v>248</v>
      </c>
      <c r="L415" s="215">
        <v>323</v>
      </c>
      <c r="M415" s="213">
        <v>703</v>
      </c>
      <c r="N415" s="218">
        <v>1296</v>
      </c>
      <c r="O415" s="219">
        <v>1194</v>
      </c>
      <c r="P415" s="213">
        <v>987</v>
      </c>
      <c r="Q415" s="217">
        <v>683</v>
      </c>
      <c r="R415" s="215">
        <v>1279</v>
      </c>
      <c r="S415" s="216">
        <v>868</v>
      </c>
      <c r="T415" s="213">
        <v>268</v>
      </c>
      <c r="U415" s="217">
        <v>624</v>
      </c>
      <c r="V415" s="215">
        <v>813</v>
      </c>
      <c r="W415" s="216">
        <v>1509</v>
      </c>
      <c r="X415" s="213">
        <v>1209</v>
      </c>
      <c r="Y415" s="217">
        <v>1152</v>
      </c>
      <c r="Z415" s="215">
        <v>3260</v>
      </c>
      <c r="AA415" s="213">
        <v>1675</v>
      </c>
      <c r="AB415" s="220">
        <f>B415+D415+F415+H415+J415+L415+N415+P415+R415+T415+V415+X415+Z415</f>
        <v>17985</v>
      </c>
      <c r="AC415" s="221">
        <f t="shared" si="546"/>
        <v>10303</v>
      </c>
      <c r="AE415" s="229" t="s">
        <v>26</v>
      </c>
      <c r="AF415" s="230">
        <f t="shared" ref="AF415:BG415" si="549">SUM(AF412:AF414)</f>
        <v>17126</v>
      </c>
      <c r="AG415" s="231">
        <f t="shared" si="549"/>
        <v>3396</v>
      </c>
      <c r="AH415" s="230">
        <f t="shared" si="549"/>
        <v>5636</v>
      </c>
      <c r="AI415" s="231">
        <f t="shared" si="549"/>
        <v>3909</v>
      </c>
      <c r="AJ415" s="230">
        <f t="shared" si="549"/>
        <v>2734</v>
      </c>
      <c r="AK415" s="231">
        <f t="shared" si="549"/>
        <v>1767</v>
      </c>
      <c r="AL415" s="230">
        <f t="shared" si="549"/>
        <v>4091</v>
      </c>
      <c r="AM415" s="231">
        <f t="shared" si="549"/>
        <v>5647</v>
      </c>
      <c r="AN415" s="230">
        <f t="shared" si="549"/>
        <v>1257</v>
      </c>
      <c r="AO415" s="231">
        <f t="shared" si="549"/>
        <v>2969</v>
      </c>
      <c r="AP415" s="230">
        <f t="shared" si="549"/>
        <v>1600</v>
      </c>
      <c r="AQ415" s="231">
        <f t="shared" si="549"/>
        <v>7375</v>
      </c>
      <c r="AR415" s="230">
        <f t="shared" si="549"/>
        <v>4969</v>
      </c>
      <c r="AS415" s="231">
        <f t="shared" si="549"/>
        <v>9169</v>
      </c>
      <c r="AT415" s="230">
        <f t="shared" si="549"/>
        <v>3833</v>
      </c>
      <c r="AU415" s="231">
        <f t="shared" si="549"/>
        <v>4604</v>
      </c>
      <c r="AV415" s="230">
        <f t="shared" si="549"/>
        <v>5296</v>
      </c>
      <c r="AW415" s="231">
        <f t="shared" si="549"/>
        <v>4574</v>
      </c>
      <c r="AX415" s="230">
        <f t="shared" si="549"/>
        <v>1015</v>
      </c>
      <c r="AY415" s="231">
        <f t="shared" si="549"/>
        <v>4893</v>
      </c>
      <c r="AZ415" s="230">
        <f t="shared" si="549"/>
        <v>2907</v>
      </c>
      <c r="BA415" s="231">
        <f t="shared" si="549"/>
        <v>8083</v>
      </c>
      <c r="BB415" s="230">
        <f t="shared" si="549"/>
        <v>4061</v>
      </c>
      <c r="BC415" s="231">
        <f t="shared" si="549"/>
        <v>5042</v>
      </c>
      <c r="BD415" s="230">
        <f t="shared" si="549"/>
        <v>12891</v>
      </c>
      <c r="BE415" s="231">
        <f t="shared" si="549"/>
        <v>7213</v>
      </c>
      <c r="BF415" s="232">
        <f t="shared" si="549"/>
        <v>67416</v>
      </c>
      <c r="BG415" s="233">
        <f t="shared" si="549"/>
        <v>68641</v>
      </c>
      <c r="BI415" s="212" t="s">
        <v>25</v>
      </c>
      <c r="BJ415" s="204">
        <f t="shared" ref="BJ415:CK415" si="550">B415/B436</f>
        <v>8.4861315440094731E-2</v>
      </c>
      <c r="BK415" s="205">
        <f t="shared" si="550"/>
        <v>8.6958922261484092E-3</v>
      </c>
      <c r="BL415" s="206">
        <f t="shared" si="550"/>
        <v>7.0079522862823068E-2</v>
      </c>
      <c r="BM415" s="207">
        <f t="shared" si="550"/>
        <v>2.0219780219780221E-2</v>
      </c>
      <c r="BN415" s="204">
        <f t="shared" si="550"/>
        <v>7.2173280530186693E-2</v>
      </c>
      <c r="BO415" s="205">
        <f t="shared" si="550"/>
        <v>2.7970233512958687E-2</v>
      </c>
      <c r="BP415" s="206">
        <f t="shared" si="550"/>
        <v>3.363385342160418E-2</v>
      </c>
      <c r="BQ415" s="207">
        <f t="shared" si="550"/>
        <v>1.7031630170316302E-2</v>
      </c>
      <c r="BR415" s="204">
        <f t="shared" si="550"/>
        <v>3.2772494513533285E-2</v>
      </c>
      <c r="BS415" s="205">
        <f t="shared" si="550"/>
        <v>3.1444148598960317E-2</v>
      </c>
      <c r="BT415" s="206">
        <f t="shared" si="550"/>
        <v>2.4967148488830485E-2</v>
      </c>
      <c r="BU415" s="204">
        <f t="shared" si="550"/>
        <v>3.1319611512073423E-2</v>
      </c>
      <c r="BV415" s="208">
        <f t="shared" si="550"/>
        <v>4.9103929072102454E-2</v>
      </c>
      <c r="BW415" s="209">
        <f t="shared" si="550"/>
        <v>3.3843537414965985E-2</v>
      </c>
      <c r="BX415" s="204">
        <f t="shared" si="550"/>
        <v>5.8760492945168781E-2</v>
      </c>
      <c r="BY415" s="205">
        <f t="shared" si="550"/>
        <v>3.442540322580645E-2</v>
      </c>
      <c r="BZ415" s="206">
        <f t="shared" si="550"/>
        <v>6.0244936410739518E-2</v>
      </c>
      <c r="CA415" s="207">
        <f t="shared" si="550"/>
        <v>3.7325306385723497E-2</v>
      </c>
      <c r="CB415" s="204">
        <f t="shared" si="550"/>
        <v>3.075510672481065E-2</v>
      </c>
      <c r="CC415" s="205">
        <f t="shared" si="550"/>
        <v>5.282763291567897E-2</v>
      </c>
      <c r="CD415" s="206">
        <f t="shared" si="550"/>
        <v>3.2155994146264286E-2</v>
      </c>
      <c r="CE415" s="207">
        <f t="shared" si="550"/>
        <v>4.9749439535803769E-2</v>
      </c>
      <c r="CF415" s="204">
        <f t="shared" si="550"/>
        <v>4.8901832301905111E-2</v>
      </c>
      <c r="CG415" s="205">
        <f t="shared" si="550"/>
        <v>7.370913046260158E-2</v>
      </c>
      <c r="CH415" s="206">
        <f t="shared" si="550"/>
        <v>5.8869205626884809E-2</v>
      </c>
      <c r="CI415" s="204">
        <f t="shared" si="550"/>
        <v>3.4965034965034968E-2</v>
      </c>
      <c r="CJ415" s="210">
        <f t="shared" si="550"/>
        <v>5.6097416430912997E-2</v>
      </c>
      <c r="CK415" s="211">
        <f t="shared" si="550"/>
        <v>3.2198988058591345E-2</v>
      </c>
    </row>
    <row r="416" spans="1:89" ht="13.5" thickTop="1" x14ac:dyDescent="0.2">
      <c r="A416" s="202" t="s">
        <v>20</v>
      </c>
      <c r="B416" s="222">
        <v>6634</v>
      </c>
      <c r="C416" s="223">
        <v>1125</v>
      </c>
      <c r="D416" s="224">
        <v>2025</v>
      </c>
      <c r="E416" s="225">
        <v>1550</v>
      </c>
      <c r="F416" s="222">
        <v>1011</v>
      </c>
      <c r="G416" s="226">
        <v>646</v>
      </c>
      <c r="H416" s="224">
        <v>1427</v>
      </c>
      <c r="I416" s="225">
        <v>1659</v>
      </c>
      <c r="J416" s="222">
        <v>462</v>
      </c>
      <c r="K416" s="226">
        <v>868</v>
      </c>
      <c r="L416" s="224">
        <v>572</v>
      </c>
      <c r="M416" s="222">
        <v>1758</v>
      </c>
      <c r="N416" s="227">
        <v>1803</v>
      </c>
      <c r="O416" s="228">
        <v>2578</v>
      </c>
      <c r="P416" s="222">
        <v>1596</v>
      </c>
      <c r="Q416" s="226">
        <v>1443</v>
      </c>
      <c r="R416" s="224">
        <v>1946</v>
      </c>
      <c r="S416" s="225">
        <v>1545</v>
      </c>
      <c r="T416" s="222">
        <v>343</v>
      </c>
      <c r="U416" s="226">
        <v>1688</v>
      </c>
      <c r="V416" s="224">
        <v>1105</v>
      </c>
      <c r="W416" s="225">
        <v>2298</v>
      </c>
      <c r="X416" s="222">
        <v>1525</v>
      </c>
      <c r="Y416" s="226">
        <v>1603</v>
      </c>
      <c r="Z416" s="224">
        <v>4809</v>
      </c>
      <c r="AA416" s="222">
        <v>2311</v>
      </c>
      <c r="AB416" s="220">
        <f t="shared" ref="AB416:AB432" si="551">B416+D416+F416+H416+J416+L416+N416+P416+R416+T416+V416+X416+Z416</f>
        <v>25258</v>
      </c>
      <c r="AC416" s="221">
        <f t="shared" si="546"/>
        <v>21072</v>
      </c>
      <c r="BI416" s="202" t="s">
        <v>20</v>
      </c>
      <c r="BJ416" s="204">
        <f t="shared" ref="BJ416:CK416" si="552">B416/B436</f>
        <v>0.11902113459399333</v>
      </c>
      <c r="BK416" s="205">
        <f t="shared" si="552"/>
        <v>3.1056757950530034E-2</v>
      </c>
      <c r="BL416" s="206">
        <f t="shared" si="552"/>
        <v>8.3871769383697808E-2</v>
      </c>
      <c r="BM416" s="207">
        <f t="shared" si="552"/>
        <v>7.5702075702075697E-2</v>
      </c>
      <c r="BN416" s="204">
        <f t="shared" si="552"/>
        <v>8.1710175381879899E-2</v>
      </c>
      <c r="BO416" s="205">
        <f t="shared" si="552"/>
        <v>8.2884269951244552E-2</v>
      </c>
      <c r="BP416" s="206">
        <f t="shared" si="552"/>
        <v>4.7473302505073353E-2</v>
      </c>
      <c r="BQ416" s="207">
        <f t="shared" si="552"/>
        <v>4.0364963503649633E-2</v>
      </c>
      <c r="BR416" s="204">
        <f t="shared" si="552"/>
        <v>6.7593269934162398E-2</v>
      </c>
      <c r="BS416" s="205">
        <f t="shared" si="552"/>
        <v>0.1100545200963611</v>
      </c>
      <c r="BT416" s="206">
        <f t="shared" si="552"/>
        <v>4.4214269150498572E-2</v>
      </c>
      <c r="BU416" s="204">
        <f t="shared" si="552"/>
        <v>7.8321304464047045E-2</v>
      </c>
      <c r="BV416" s="208">
        <f t="shared" si="552"/>
        <v>6.8313567991512905E-2</v>
      </c>
      <c r="BW416" s="209">
        <f t="shared" si="552"/>
        <v>7.3072562358276638E-2</v>
      </c>
      <c r="BX416" s="204">
        <f t="shared" si="552"/>
        <v>9.5016967315592074E-2</v>
      </c>
      <c r="BY416" s="205">
        <f t="shared" si="552"/>
        <v>7.2731854838709684E-2</v>
      </c>
      <c r="BZ416" s="206">
        <f t="shared" si="552"/>
        <v>9.1662741403674045E-2</v>
      </c>
      <c r="CA416" s="207">
        <f t="shared" si="552"/>
        <v>6.6437325306385728E-2</v>
      </c>
      <c r="CB416" s="204">
        <f t="shared" si="552"/>
        <v>3.9361946293321091E-2</v>
      </c>
      <c r="CC416" s="205">
        <f t="shared" si="552"/>
        <v>0.14290551981036234</v>
      </c>
      <c r="CD416" s="206">
        <f t="shared" si="552"/>
        <v>4.3705256496460072E-2</v>
      </c>
      <c r="CE416" s="207">
        <f t="shared" si="552"/>
        <v>7.5761571937228003E-2</v>
      </c>
      <c r="CF416" s="204">
        <f t="shared" si="552"/>
        <v>6.1683452655422077E-2</v>
      </c>
      <c r="CG416" s="205">
        <f t="shared" si="552"/>
        <v>0.10256574316974855</v>
      </c>
      <c r="CH416" s="206">
        <f t="shared" si="552"/>
        <v>8.6841107318923014E-2</v>
      </c>
      <c r="CI416" s="204">
        <f t="shared" si="552"/>
        <v>4.8241310927878089E-2</v>
      </c>
      <c r="CJ416" s="210">
        <f t="shared" si="552"/>
        <v>7.8782793673172119E-2</v>
      </c>
      <c r="CK416" s="211">
        <f t="shared" si="552"/>
        <v>6.5854321689860898E-2</v>
      </c>
    </row>
    <row r="417" spans="1:89" ht="13.5" thickBot="1" x14ac:dyDescent="0.25">
      <c r="A417" s="212" t="s">
        <v>22</v>
      </c>
      <c r="B417" s="213">
        <v>6000</v>
      </c>
      <c r="C417" s="214">
        <v>1090</v>
      </c>
      <c r="D417" s="215">
        <v>1945</v>
      </c>
      <c r="E417" s="216">
        <v>1228</v>
      </c>
      <c r="F417" s="213">
        <v>905</v>
      </c>
      <c r="G417" s="217">
        <v>547</v>
      </c>
      <c r="H417" s="215">
        <v>1246</v>
      </c>
      <c r="I417" s="216">
        <v>1998</v>
      </c>
      <c r="J417" s="213">
        <v>397</v>
      </c>
      <c r="K417" s="217">
        <v>1174</v>
      </c>
      <c r="L417" s="215">
        <v>531</v>
      </c>
      <c r="M417" s="213">
        <v>3201</v>
      </c>
      <c r="N417" s="218">
        <v>1613</v>
      </c>
      <c r="O417" s="219">
        <v>3473</v>
      </c>
      <c r="P417" s="213">
        <v>1280</v>
      </c>
      <c r="Q417" s="217">
        <v>1735</v>
      </c>
      <c r="R417" s="215">
        <v>1748</v>
      </c>
      <c r="S417" s="216">
        <v>1609</v>
      </c>
      <c r="T417" s="213">
        <v>329</v>
      </c>
      <c r="U417" s="217">
        <v>2094</v>
      </c>
      <c r="V417" s="215">
        <v>944</v>
      </c>
      <c r="W417" s="216">
        <v>3131</v>
      </c>
      <c r="X417" s="213">
        <v>1391</v>
      </c>
      <c r="Y417" s="217">
        <v>2093</v>
      </c>
      <c r="Z417" s="215">
        <v>4372</v>
      </c>
      <c r="AA417" s="213">
        <v>2693</v>
      </c>
      <c r="AB417" s="220">
        <f t="shared" si="551"/>
        <v>22701</v>
      </c>
      <c r="AC417" s="221">
        <f t="shared" si="546"/>
        <v>26066</v>
      </c>
      <c r="AE417" s="175" t="s">
        <v>27</v>
      </c>
      <c r="BI417" s="212" t="s">
        <v>22</v>
      </c>
      <c r="BJ417" s="204">
        <f t="shared" ref="BJ417:CK417" si="553">B417/B436</f>
        <v>0.10764648893035272</v>
      </c>
      <c r="BK417" s="205">
        <f t="shared" si="553"/>
        <v>3.0090547703180211E-2</v>
      </c>
      <c r="BL417" s="206">
        <f t="shared" si="553"/>
        <v>8.055831676607024E-2</v>
      </c>
      <c r="BM417" s="207">
        <f t="shared" si="553"/>
        <v>5.9975579975579979E-2</v>
      </c>
      <c r="BN417" s="204">
        <f t="shared" si="553"/>
        <v>7.3143134243918204E-2</v>
      </c>
      <c r="BO417" s="205">
        <f t="shared" si="553"/>
        <v>7.0182191429304597E-2</v>
      </c>
      <c r="BP417" s="206">
        <f t="shared" si="553"/>
        <v>4.1451811437506238E-2</v>
      </c>
      <c r="BQ417" s="207">
        <f t="shared" si="553"/>
        <v>4.8613138686131388E-2</v>
      </c>
      <c r="BR417" s="204">
        <f t="shared" si="553"/>
        <v>5.8083394294074615E-2</v>
      </c>
      <c r="BS417" s="205">
        <f t="shared" si="553"/>
        <v>0.14885254215798149</v>
      </c>
      <c r="BT417" s="206">
        <f t="shared" si="553"/>
        <v>4.104506454355724E-2</v>
      </c>
      <c r="BU417" s="204">
        <f t="shared" si="553"/>
        <v>0.14260892809409248</v>
      </c>
      <c r="BV417" s="208">
        <f t="shared" si="553"/>
        <v>6.1114689501004058E-2</v>
      </c>
      <c r="BW417" s="209">
        <f t="shared" si="553"/>
        <v>9.8441043083900226E-2</v>
      </c>
      <c r="BX417" s="204">
        <f t="shared" si="553"/>
        <v>7.6204084062630226E-2</v>
      </c>
      <c r="BY417" s="205">
        <f t="shared" si="553"/>
        <v>8.7449596774193547E-2</v>
      </c>
      <c r="BZ417" s="206">
        <f t="shared" si="553"/>
        <v>8.2336316533207721E-2</v>
      </c>
      <c r="CA417" s="207">
        <f t="shared" si="553"/>
        <v>6.9189421629757039E-2</v>
      </c>
      <c r="CB417" s="204">
        <f t="shared" si="553"/>
        <v>3.7755336240532476E-2</v>
      </c>
      <c r="CC417" s="205">
        <f t="shared" si="553"/>
        <v>0.17727734507280732</v>
      </c>
      <c r="CD417" s="206">
        <f t="shared" si="553"/>
        <v>3.7337341296523358E-2</v>
      </c>
      <c r="CE417" s="207">
        <f t="shared" si="553"/>
        <v>0.10322431755241988</v>
      </c>
      <c r="CF417" s="204">
        <f t="shared" si="553"/>
        <v>5.626339845488007E-2</v>
      </c>
      <c r="CG417" s="205">
        <f t="shared" si="553"/>
        <v>0.13391771706443151</v>
      </c>
      <c r="CH417" s="206">
        <f t="shared" si="553"/>
        <v>7.8949744478754719E-2</v>
      </c>
      <c r="CI417" s="204">
        <f t="shared" si="553"/>
        <v>5.6215426364680098E-2</v>
      </c>
      <c r="CJ417" s="210">
        <f t="shared" si="553"/>
        <v>7.0807197686858822E-2</v>
      </c>
      <c r="CK417" s="211">
        <f t="shared" si="553"/>
        <v>8.1461595917232066E-2</v>
      </c>
    </row>
    <row r="418" spans="1:89" ht="14.25" thickTop="1" thickBot="1" x14ac:dyDescent="0.25">
      <c r="A418" s="202" t="s">
        <v>24</v>
      </c>
      <c r="B418" s="222">
        <v>4492</v>
      </c>
      <c r="C418" s="223">
        <v>1181</v>
      </c>
      <c r="D418" s="224">
        <v>1666</v>
      </c>
      <c r="E418" s="225">
        <v>1131</v>
      </c>
      <c r="F418" s="222">
        <v>818</v>
      </c>
      <c r="G418" s="226">
        <v>574</v>
      </c>
      <c r="H418" s="224">
        <v>1418</v>
      </c>
      <c r="I418" s="225">
        <v>1990</v>
      </c>
      <c r="J418" s="222">
        <v>398</v>
      </c>
      <c r="K418" s="226">
        <v>927</v>
      </c>
      <c r="L418" s="224">
        <v>497</v>
      </c>
      <c r="M418" s="222">
        <v>2416</v>
      </c>
      <c r="N418" s="227">
        <v>1553</v>
      </c>
      <c r="O418" s="228">
        <v>3118</v>
      </c>
      <c r="P418" s="222">
        <v>957</v>
      </c>
      <c r="Q418" s="226">
        <v>1426</v>
      </c>
      <c r="R418" s="224">
        <v>1602</v>
      </c>
      <c r="S418" s="225">
        <v>1420</v>
      </c>
      <c r="T418" s="222">
        <v>343</v>
      </c>
      <c r="U418" s="226">
        <v>1111</v>
      </c>
      <c r="V418" s="224">
        <v>858</v>
      </c>
      <c r="W418" s="225">
        <v>2654</v>
      </c>
      <c r="X418" s="222">
        <v>1145</v>
      </c>
      <c r="Y418" s="226">
        <v>1346</v>
      </c>
      <c r="Z418" s="224">
        <v>3710</v>
      </c>
      <c r="AA418" s="222">
        <v>2209</v>
      </c>
      <c r="AB418" s="220">
        <f t="shared" si="551"/>
        <v>19457</v>
      </c>
      <c r="AC418" s="221">
        <f t="shared" si="546"/>
        <v>21503</v>
      </c>
      <c r="AE418" s="176" t="s">
        <v>2</v>
      </c>
      <c r="AF418" s="177" t="s">
        <v>3</v>
      </c>
      <c r="AG418" s="178"/>
      <c r="AH418" s="177" t="s">
        <v>4</v>
      </c>
      <c r="AI418" s="178"/>
      <c r="AJ418" s="177" t="s">
        <v>5</v>
      </c>
      <c r="AK418" s="178"/>
      <c r="AL418" s="177" t="s">
        <v>6</v>
      </c>
      <c r="AM418" s="178"/>
      <c r="AN418" s="177" t="s">
        <v>7</v>
      </c>
      <c r="AO418" s="178"/>
      <c r="AP418" s="177" t="s">
        <v>8</v>
      </c>
      <c r="AQ418" s="178"/>
      <c r="AR418" s="177" t="s">
        <v>9</v>
      </c>
      <c r="AS418" s="178"/>
      <c r="AT418" s="177" t="s">
        <v>10</v>
      </c>
      <c r="AU418" s="178"/>
      <c r="AV418" s="177" t="s">
        <v>11</v>
      </c>
      <c r="AW418" s="178"/>
      <c r="AX418" s="177" t="s">
        <v>12</v>
      </c>
      <c r="AY418" s="178"/>
      <c r="AZ418" s="177" t="s">
        <v>13</v>
      </c>
      <c r="BA418" s="178"/>
      <c r="BB418" s="177" t="s">
        <v>14</v>
      </c>
      <c r="BC418" s="178"/>
      <c r="BD418" s="177" t="s">
        <v>15</v>
      </c>
      <c r="BE418" s="178"/>
      <c r="BF418" s="179" t="s">
        <v>16</v>
      </c>
      <c r="BG418" s="180"/>
      <c r="BI418" s="202" t="s">
        <v>24</v>
      </c>
      <c r="BJ418" s="204">
        <f t="shared" ref="BJ418:CK418" si="554">B418/B436</f>
        <v>8.05913380458574E-2</v>
      </c>
      <c r="BK418" s="205">
        <f t="shared" si="554"/>
        <v>3.2602694346289755E-2</v>
      </c>
      <c r="BL418" s="206">
        <f t="shared" si="554"/>
        <v>6.9002650762094109E-2</v>
      </c>
      <c r="BM418" s="207">
        <f t="shared" si="554"/>
        <v>5.5238095238095239E-2</v>
      </c>
      <c r="BN418" s="204">
        <f t="shared" si="554"/>
        <v>6.6111694819364741E-2</v>
      </c>
      <c r="BO418" s="205">
        <f t="shared" si="554"/>
        <v>7.3646394662560941E-2</v>
      </c>
      <c r="BP418" s="206">
        <f t="shared" si="554"/>
        <v>4.7173891347017535E-2</v>
      </c>
      <c r="BQ418" s="207">
        <f t="shared" si="554"/>
        <v>4.8418491484184915E-2</v>
      </c>
      <c r="BR418" s="204">
        <f t="shared" si="554"/>
        <v>5.8229700073152889E-2</v>
      </c>
      <c r="BS418" s="205">
        <f t="shared" si="554"/>
        <v>0.11753518448079117</v>
      </c>
      <c r="BT418" s="206">
        <f t="shared" si="554"/>
        <v>3.8416943649996135E-2</v>
      </c>
      <c r="BU418" s="204">
        <f t="shared" si="554"/>
        <v>0.10763610442840595</v>
      </c>
      <c r="BV418" s="208">
        <f t="shared" si="554"/>
        <v>5.8841359451369681E-2</v>
      </c>
      <c r="BW418" s="209">
        <f t="shared" si="554"/>
        <v>8.8378684807256233E-2</v>
      </c>
      <c r="BX418" s="204">
        <f t="shared" si="554"/>
        <v>5.6974459724950882E-2</v>
      </c>
      <c r="BY418" s="205">
        <f t="shared" si="554"/>
        <v>7.1874999999999994E-2</v>
      </c>
      <c r="BZ418" s="206">
        <f t="shared" si="554"/>
        <v>7.5459255770136596E-2</v>
      </c>
      <c r="CA418" s="207">
        <f t="shared" si="554"/>
        <v>6.106213717480112E-2</v>
      </c>
      <c r="CB418" s="204">
        <f t="shared" si="554"/>
        <v>3.9361946293321091E-2</v>
      </c>
      <c r="CC418" s="205">
        <f t="shared" si="554"/>
        <v>9.405689129698612E-2</v>
      </c>
      <c r="CD418" s="206">
        <f t="shared" si="554"/>
        <v>3.393584622078076E-2</v>
      </c>
      <c r="CE418" s="207">
        <f t="shared" si="554"/>
        <v>8.7498351575893446E-2</v>
      </c>
      <c r="CF418" s="204">
        <f t="shared" si="554"/>
        <v>4.6313149698661168E-2</v>
      </c>
      <c r="CG418" s="205">
        <f t="shared" si="554"/>
        <v>8.6121952780088301E-2</v>
      </c>
      <c r="CH418" s="206">
        <f t="shared" si="554"/>
        <v>6.6995322968019216E-2</v>
      </c>
      <c r="CI418" s="204">
        <f t="shared" si="554"/>
        <v>4.6112096858365516E-2</v>
      </c>
      <c r="CJ418" s="210">
        <f t="shared" si="554"/>
        <v>6.0688764609189559E-2</v>
      </c>
      <c r="CK418" s="211">
        <f t="shared" si="554"/>
        <v>6.7201285084333665E-2</v>
      </c>
    </row>
    <row r="419" spans="1:89" ht="15" thickTop="1" thickBot="1" x14ac:dyDescent="0.3">
      <c r="A419" s="212" t="s">
        <v>28</v>
      </c>
      <c r="B419" s="213">
        <v>3901</v>
      </c>
      <c r="C419" s="214">
        <v>1553</v>
      </c>
      <c r="D419" s="215">
        <v>1539</v>
      </c>
      <c r="E419" s="216">
        <v>913</v>
      </c>
      <c r="F419" s="213">
        <v>853</v>
      </c>
      <c r="G419" s="217">
        <v>497</v>
      </c>
      <c r="H419" s="215">
        <v>1789</v>
      </c>
      <c r="I419" s="216">
        <v>1835</v>
      </c>
      <c r="J419" s="213">
        <v>377</v>
      </c>
      <c r="K419" s="217">
        <v>857</v>
      </c>
      <c r="L419" s="215">
        <v>472</v>
      </c>
      <c r="M419" s="213">
        <v>1794</v>
      </c>
      <c r="N419" s="218">
        <v>1372</v>
      </c>
      <c r="O419" s="219">
        <v>2623</v>
      </c>
      <c r="P419" s="213">
        <v>888</v>
      </c>
      <c r="Q419" s="217">
        <v>1182</v>
      </c>
      <c r="R419" s="215">
        <v>1249</v>
      </c>
      <c r="S419" s="216">
        <v>1243</v>
      </c>
      <c r="T419" s="213">
        <v>347</v>
      </c>
      <c r="U419" s="217">
        <v>768</v>
      </c>
      <c r="V419" s="215">
        <v>751</v>
      </c>
      <c r="W419" s="216">
        <v>2099</v>
      </c>
      <c r="X419" s="213">
        <v>1000</v>
      </c>
      <c r="Y419" s="217">
        <v>917</v>
      </c>
      <c r="Z419" s="215">
        <v>2678</v>
      </c>
      <c r="AA419" s="213">
        <v>2213</v>
      </c>
      <c r="AB419" s="220">
        <f t="shared" si="551"/>
        <v>17216</v>
      </c>
      <c r="AC419" s="221">
        <f t="shared" si="546"/>
        <v>18494</v>
      </c>
      <c r="AE419" s="182"/>
      <c r="AF419" s="183" t="s">
        <v>17</v>
      </c>
      <c r="AG419" s="184" t="s">
        <v>18</v>
      </c>
      <c r="AH419" s="185" t="s">
        <v>17</v>
      </c>
      <c r="AI419" s="186" t="s">
        <v>18</v>
      </c>
      <c r="AJ419" s="183" t="s">
        <v>17</v>
      </c>
      <c r="AK419" s="184" t="s">
        <v>18</v>
      </c>
      <c r="AL419" s="185" t="s">
        <v>17</v>
      </c>
      <c r="AM419" s="186" t="s">
        <v>18</v>
      </c>
      <c r="AN419" s="183" t="s">
        <v>17</v>
      </c>
      <c r="AO419" s="184" t="s">
        <v>18</v>
      </c>
      <c r="AP419" s="185" t="s">
        <v>17</v>
      </c>
      <c r="AQ419" s="183" t="s">
        <v>18</v>
      </c>
      <c r="AR419" s="187" t="s">
        <v>17</v>
      </c>
      <c r="AS419" s="188" t="s">
        <v>18</v>
      </c>
      <c r="AT419" s="183" t="s">
        <v>17</v>
      </c>
      <c r="AU419" s="184" t="s">
        <v>18</v>
      </c>
      <c r="AV419" s="185" t="s">
        <v>17</v>
      </c>
      <c r="AW419" s="186" t="s">
        <v>18</v>
      </c>
      <c r="AX419" s="183" t="s">
        <v>17</v>
      </c>
      <c r="AY419" s="184" t="s">
        <v>18</v>
      </c>
      <c r="AZ419" s="185" t="s">
        <v>17</v>
      </c>
      <c r="BA419" s="186" t="s">
        <v>18</v>
      </c>
      <c r="BB419" s="183" t="s">
        <v>17</v>
      </c>
      <c r="BC419" s="184" t="s">
        <v>18</v>
      </c>
      <c r="BD419" s="185" t="s">
        <v>17</v>
      </c>
      <c r="BE419" s="183" t="s">
        <v>18</v>
      </c>
      <c r="BF419" s="189" t="s">
        <v>17</v>
      </c>
      <c r="BG419" s="190" t="s">
        <v>18</v>
      </c>
      <c r="BI419" s="212" t="s">
        <v>28</v>
      </c>
      <c r="BJ419" s="204">
        <f t="shared" ref="BJ419:CK419" si="555">B419/B436</f>
        <v>6.9988158886217663E-2</v>
      </c>
      <c r="BK419" s="205">
        <f t="shared" si="555"/>
        <v>4.2872128975265017E-2</v>
      </c>
      <c r="BL419" s="206">
        <f t="shared" si="555"/>
        <v>6.374254473161034E-2</v>
      </c>
      <c r="BM419" s="207">
        <f t="shared" si="555"/>
        <v>4.4590964590964594E-2</v>
      </c>
      <c r="BN419" s="204">
        <f t="shared" si="555"/>
        <v>6.8940434817748322E-2</v>
      </c>
      <c r="BO419" s="205">
        <f t="shared" si="555"/>
        <v>6.3767000256607642E-2</v>
      </c>
      <c r="BP419" s="206">
        <f t="shared" si="555"/>
        <v>5.9516284640207591E-2</v>
      </c>
      <c r="BQ419" s="207">
        <f t="shared" si="555"/>
        <v>4.4647201946472016E-2</v>
      </c>
      <c r="BR419" s="204">
        <f t="shared" si="555"/>
        <v>5.5157278712509146E-2</v>
      </c>
      <c r="BS419" s="205">
        <f t="shared" si="555"/>
        <v>0.10865981995689108</v>
      </c>
      <c r="BT419" s="206">
        <f t="shared" si="555"/>
        <v>3.6484501816495325E-2</v>
      </c>
      <c r="BU419" s="204">
        <f t="shared" si="555"/>
        <v>7.9925153702218657E-2</v>
      </c>
      <c r="BV419" s="208">
        <f t="shared" si="555"/>
        <v>5.198348046830599E-2</v>
      </c>
      <c r="BW419" s="209">
        <f t="shared" si="555"/>
        <v>7.4348072562358272E-2</v>
      </c>
      <c r="BX419" s="204">
        <f t="shared" si="555"/>
        <v>5.286658331844972E-2</v>
      </c>
      <c r="BY419" s="205">
        <f t="shared" si="555"/>
        <v>5.9576612903225808E-2</v>
      </c>
      <c r="BZ419" s="206">
        <f t="shared" si="555"/>
        <v>5.8831841733396138E-2</v>
      </c>
      <c r="CA419" s="207">
        <f t="shared" si="555"/>
        <v>5.3450870780477319E-2</v>
      </c>
      <c r="CB419" s="204">
        <f t="shared" si="555"/>
        <v>3.9820977736974981E-2</v>
      </c>
      <c r="CC419" s="205">
        <f t="shared" si="555"/>
        <v>6.5018625126989499E-2</v>
      </c>
      <c r="CD419" s="206">
        <f t="shared" si="555"/>
        <v>2.9703753510263813E-2</v>
      </c>
      <c r="CE419" s="207">
        <f t="shared" si="555"/>
        <v>6.9200843993142552E-2</v>
      </c>
      <c r="CF419" s="204">
        <f t="shared" si="555"/>
        <v>4.0448165675686605E-2</v>
      </c>
      <c r="CG419" s="205">
        <f t="shared" si="555"/>
        <v>5.8672979717192396E-2</v>
      </c>
      <c r="CH419" s="206">
        <f t="shared" si="555"/>
        <v>4.8359427199017646E-2</v>
      </c>
      <c r="CI419" s="204">
        <f t="shared" si="555"/>
        <v>4.619559544932679E-2</v>
      </c>
      <c r="CJ419" s="210">
        <f t="shared" si="555"/>
        <v>5.3698811302451945E-2</v>
      </c>
      <c r="CK419" s="211">
        <f t="shared" si="555"/>
        <v>5.7797542963756998E-2</v>
      </c>
    </row>
    <row r="420" spans="1:89" ht="13.5" thickTop="1" x14ac:dyDescent="0.2">
      <c r="A420" s="202" t="s">
        <v>29</v>
      </c>
      <c r="B420" s="235">
        <v>3442</v>
      </c>
      <c r="C420" s="223">
        <v>1246</v>
      </c>
      <c r="D420" s="224">
        <v>1578</v>
      </c>
      <c r="E420" s="225">
        <v>760</v>
      </c>
      <c r="F420" s="222">
        <v>778</v>
      </c>
      <c r="G420" s="226">
        <v>351</v>
      </c>
      <c r="H420" s="224">
        <v>2125</v>
      </c>
      <c r="I420" s="225">
        <v>1994</v>
      </c>
      <c r="J420" s="222">
        <v>357</v>
      </c>
      <c r="K420" s="226">
        <v>607</v>
      </c>
      <c r="L420" s="224">
        <v>433</v>
      </c>
      <c r="M420" s="222">
        <v>1465</v>
      </c>
      <c r="N420" s="227">
        <v>1262</v>
      </c>
      <c r="O420" s="236">
        <v>2058</v>
      </c>
      <c r="P420" s="222">
        <v>840</v>
      </c>
      <c r="Q420" s="226">
        <v>858</v>
      </c>
      <c r="R420" s="224">
        <v>1136</v>
      </c>
      <c r="S420" s="225">
        <v>1136</v>
      </c>
      <c r="T420" s="222">
        <v>409</v>
      </c>
      <c r="U420" s="226">
        <v>662</v>
      </c>
      <c r="V420" s="224">
        <v>779</v>
      </c>
      <c r="W420" s="237">
        <v>2309</v>
      </c>
      <c r="X420" s="222">
        <v>901</v>
      </c>
      <c r="Y420" s="226">
        <v>953</v>
      </c>
      <c r="Z420" s="224">
        <v>3179</v>
      </c>
      <c r="AA420" s="222">
        <v>2688</v>
      </c>
      <c r="AB420" s="220">
        <f t="shared" si="551"/>
        <v>17219</v>
      </c>
      <c r="AC420" s="221">
        <f t="shared" si="546"/>
        <v>17087</v>
      </c>
      <c r="AE420" s="202" t="str">
        <f>$AE$17</f>
        <v>17:00 - 17:59</v>
      </c>
      <c r="AF420" s="193">
        <f t="shared" ref="AF420:AO422" si="556">SUMIF($A$9:$A$32,$AE420,B$412:B$435)</f>
        <v>2701</v>
      </c>
      <c r="AG420" s="194">
        <f t="shared" si="556"/>
        <v>3945</v>
      </c>
      <c r="AH420" s="195">
        <f t="shared" si="556"/>
        <v>1832</v>
      </c>
      <c r="AI420" s="196">
        <f t="shared" si="556"/>
        <v>1509</v>
      </c>
      <c r="AJ420" s="193">
        <f t="shared" si="556"/>
        <v>1162</v>
      </c>
      <c r="AK420" s="197">
        <f t="shared" si="556"/>
        <v>491</v>
      </c>
      <c r="AL420" s="195">
        <f t="shared" si="556"/>
        <v>2437</v>
      </c>
      <c r="AM420" s="196">
        <f t="shared" si="556"/>
        <v>3230</v>
      </c>
      <c r="AN420" s="193">
        <f t="shared" si="556"/>
        <v>918</v>
      </c>
      <c r="AO420" s="197">
        <f t="shared" si="556"/>
        <v>254</v>
      </c>
      <c r="AP420" s="195">
        <f t="shared" ref="AP420:AY422" si="557">SUMIF($A$9:$A$32,$AE420,L$412:L$435)</f>
        <v>1626</v>
      </c>
      <c r="AQ420" s="193">
        <f t="shared" si="557"/>
        <v>1028</v>
      </c>
      <c r="AR420" s="198">
        <f t="shared" si="557"/>
        <v>2136</v>
      </c>
      <c r="AS420" s="199">
        <f t="shared" si="557"/>
        <v>1848</v>
      </c>
      <c r="AT420" s="193">
        <f t="shared" si="557"/>
        <v>1111</v>
      </c>
      <c r="AU420" s="197">
        <f t="shared" si="557"/>
        <v>1180</v>
      </c>
      <c r="AV420" s="195">
        <f t="shared" si="557"/>
        <v>1122</v>
      </c>
      <c r="AW420" s="196">
        <f t="shared" si="557"/>
        <v>1742</v>
      </c>
      <c r="AX420" s="193">
        <f t="shared" si="557"/>
        <v>583</v>
      </c>
      <c r="AY420" s="197">
        <f t="shared" si="557"/>
        <v>413</v>
      </c>
      <c r="AZ420" s="195">
        <f t="shared" ref="AZ420:BE422" si="558">SUMIF($A$9:$A$32,$AE420,V$412:V$435)</f>
        <v>1024</v>
      </c>
      <c r="BA420" s="196">
        <f t="shared" si="558"/>
        <v>1622</v>
      </c>
      <c r="BB420" s="193">
        <f t="shared" si="558"/>
        <v>1921</v>
      </c>
      <c r="BC420" s="197">
        <f t="shared" si="558"/>
        <v>699</v>
      </c>
      <c r="BD420" s="195">
        <f t="shared" si="558"/>
        <v>4311</v>
      </c>
      <c r="BE420" s="193">
        <f t="shared" si="558"/>
        <v>4185</v>
      </c>
      <c r="BF420" s="200">
        <f>AF420+AH420+AJ420+AL420+AN420+AP420+AR420+AT420+AV420+AX420+AZ420+BB420+BD420</f>
        <v>22884</v>
      </c>
      <c r="BG420" s="201">
        <f>AG420+AI420+AK420+AM420+AO420+AQ420+AS420+AU420+AW420+AY420+BA420+BC420+BE420</f>
        <v>22146</v>
      </c>
      <c r="BI420" s="202" t="s">
        <v>29</v>
      </c>
      <c r="BJ420" s="204">
        <f t="shared" ref="BJ420:CK420" si="559">B420/B436</f>
        <v>6.175320248304568E-2</v>
      </c>
      <c r="BK420" s="205">
        <f t="shared" si="559"/>
        <v>3.4397084805653712E-2</v>
      </c>
      <c r="BL420" s="206">
        <f t="shared" si="559"/>
        <v>6.5357852882703779E-2</v>
      </c>
      <c r="BM420" s="207">
        <f t="shared" si="559"/>
        <v>3.7118437118437118E-2</v>
      </c>
      <c r="BN420" s="204">
        <f t="shared" si="559"/>
        <v>6.2878849106926371E-2</v>
      </c>
      <c r="BO420" s="205">
        <f t="shared" si="559"/>
        <v>4.5034642032332567E-2</v>
      </c>
      <c r="BP420" s="206">
        <f t="shared" si="559"/>
        <v>7.0694301207625002E-2</v>
      </c>
      <c r="BQ420" s="207">
        <f t="shared" si="559"/>
        <v>4.8515815085158148E-2</v>
      </c>
      <c r="BR420" s="204">
        <f t="shared" si="559"/>
        <v>5.223116313094367E-2</v>
      </c>
      <c r="BS420" s="205">
        <f t="shared" si="559"/>
        <v>7.6962089514390764E-2</v>
      </c>
      <c r="BT420" s="206">
        <f t="shared" si="559"/>
        <v>3.346989255623406E-2</v>
      </c>
      <c r="BU420" s="204">
        <f t="shared" si="559"/>
        <v>6.5267753720039207E-2</v>
      </c>
      <c r="BV420" s="208">
        <f t="shared" si="559"/>
        <v>4.7815708710642973E-2</v>
      </c>
      <c r="BW420" s="209">
        <f t="shared" si="559"/>
        <v>5.8333333333333334E-2</v>
      </c>
      <c r="BX420" s="204">
        <f t="shared" si="559"/>
        <v>5.0008930166101091E-2</v>
      </c>
      <c r="BY420" s="205">
        <f t="shared" si="559"/>
        <v>4.3245967741935482E-2</v>
      </c>
      <c r="BZ420" s="206">
        <f t="shared" si="559"/>
        <v>5.350918511540273E-2</v>
      </c>
      <c r="CA420" s="207">
        <f t="shared" si="559"/>
        <v>4.8849709739840895E-2</v>
      </c>
      <c r="CB420" s="204">
        <f t="shared" si="559"/>
        <v>4.6935965113610284E-2</v>
      </c>
      <c r="CC420" s="205">
        <f t="shared" si="559"/>
        <v>5.6044700304774805E-2</v>
      </c>
      <c r="CD420" s="206">
        <f t="shared" si="559"/>
        <v>3.0811217023296287E-2</v>
      </c>
      <c r="CE420" s="207">
        <f t="shared" si="559"/>
        <v>7.6124225240669918E-2</v>
      </c>
      <c r="CF420" s="204">
        <f t="shared" si="559"/>
        <v>3.6443797273793634E-2</v>
      </c>
      <c r="CG420" s="205">
        <f t="shared" si="559"/>
        <v>6.0976390044148697E-2</v>
      </c>
      <c r="CH420" s="206">
        <f t="shared" si="559"/>
        <v>5.7406504505480613E-2</v>
      </c>
      <c r="CI420" s="204">
        <f t="shared" si="559"/>
        <v>5.6111053125978499E-2</v>
      </c>
      <c r="CJ420" s="210">
        <f t="shared" si="559"/>
        <v>5.3708168669663103E-2</v>
      </c>
      <c r="CK420" s="211">
        <f t="shared" si="559"/>
        <v>5.3400379399898119E-2</v>
      </c>
    </row>
    <row r="421" spans="1:89" x14ac:dyDescent="0.2">
      <c r="A421" s="212" t="s">
        <v>31</v>
      </c>
      <c r="B421" s="238">
        <v>3305</v>
      </c>
      <c r="C421" s="214">
        <v>1533</v>
      </c>
      <c r="D421" s="215">
        <v>1412</v>
      </c>
      <c r="E421" s="216">
        <v>799</v>
      </c>
      <c r="F421" s="213">
        <v>703</v>
      </c>
      <c r="G421" s="217">
        <v>415</v>
      </c>
      <c r="H421" s="215">
        <v>1854</v>
      </c>
      <c r="I421" s="216">
        <v>2059</v>
      </c>
      <c r="J421" s="213">
        <v>345</v>
      </c>
      <c r="K421" s="214">
        <v>472</v>
      </c>
      <c r="L421" s="215">
        <v>537</v>
      </c>
      <c r="M421" s="213">
        <v>1589</v>
      </c>
      <c r="N421" s="218">
        <v>1308</v>
      </c>
      <c r="O421" s="239">
        <v>2225</v>
      </c>
      <c r="P421" s="213">
        <v>806</v>
      </c>
      <c r="Q421" s="214">
        <v>1097</v>
      </c>
      <c r="R421" s="215">
        <v>1107</v>
      </c>
      <c r="S421" s="216">
        <v>1383</v>
      </c>
      <c r="T421" s="224">
        <v>445</v>
      </c>
      <c r="U421" s="213">
        <v>651</v>
      </c>
      <c r="V421" s="215">
        <v>991</v>
      </c>
      <c r="W421" s="240">
        <v>1953</v>
      </c>
      <c r="X421" s="213">
        <v>1080</v>
      </c>
      <c r="Y421" s="217">
        <v>752</v>
      </c>
      <c r="Z421" s="215">
        <v>2905</v>
      </c>
      <c r="AA421" s="213">
        <v>2550</v>
      </c>
      <c r="AB421" s="220">
        <f t="shared" si="551"/>
        <v>16798</v>
      </c>
      <c r="AC421" s="221">
        <f t="shared" si="546"/>
        <v>17478</v>
      </c>
      <c r="AE421" s="212" t="str">
        <f>$AE$18</f>
        <v>18:00 - 18:59</v>
      </c>
      <c r="AF421" s="193">
        <f t="shared" si="556"/>
        <v>2765</v>
      </c>
      <c r="AG421" s="214">
        <f t="shared" si="556"/>
        <v>4184</v>
      </c>
      <c r="AH421" s="215">
        <f t="shared" si="556"/>
        <v>1923</v>
      </c>
      <c r="AI421" s="216">
        <f t="shared" si="556"/>
        <v>2116</v>
      </c>
      <c r="AJ421" s="213">
        <f t="shared" si="556"/>
        <v>976</v>
      </c>
      <c r="AK421" s="217">
        <f t="shared" si="556"/>
        <v>665</v>
      </c>
      <c r="AL421" s="215">
        <f t="shared" si="556"/>
        <v>2533</v>
      </c>
      <c r="AM421" s="216">
        <f t="shared" si="556"/>
        <v>4677</v>
      </c>
      <c r="AN421" s="213">
        <f t="shared" si="556"/>
        <v>719</v>
      </c>
      <c r="AO421" s="217">
        <f t="shared" si="556"/>
        <v>294</v>
      </c>
      <c r="AP421" s="215">
        <f t="shared" si="557"/>
        <v>1848</v>
      </c>
      <c r="AQ421" s="213">
        <f t="shared" si="557"/>
        <v>1171</v>
      </c>
      <c r="AR421" s="218">
        <f t="shared" si="557"/>
        <v>2580</v>
      </c>
      <c r="AS421" s="219">
        <f t="shared" si="557"/>
        <v>2373</v>
      </c>
      <c r="AT421" s="213">
        <f t="shared" si="557"/>
        <v>1483</v>
      </c>
      <c r="AU421" s="217">
        <f t="shared" si="557"/>
        <v>1482</v>
      </c>
      <c r="AV421" s="215">
        <f t="shared" si="557"/>
        <v>1494</v>
      </c>
      <c r="AW421" s="216">
        <f t="shared" si="557"/>
        <v>1661</v>
      </c>
      <c r="AX421" s="213">
        <f t="shared" si="557"/>
        <v>850</v>
      </c>
      <c r="AY421" s="217">
        <f t="shared" si="557"/>
        <v>381</v>
      </c>
      <c r="AZ421" s="215">
        <f t="shared" si="558"/>
        <v>2637</v>
      </c>
      <c r="BA421" s="216">
        <f t="shared" si="558"/>
        <v>1361</v>
      </c>
      <c r="BB421" s="213">
        <f t="shared" si="558"/>
        <v>2288</v>
      </c>
      <c r="BC421" s="217">
        <f t="shared" si="558"/>
        <v>682</v>
      </c>
      <c r="BD421" s="215">
        <f t="shared" si="558"/>
        <v>4063</v>
      </c>
      <c r="BE421" s="213">
        <f t="shared" si="558"/>
        <v>3914</v>
      </c>
      <c r="BF421" s="220">
        <f>SUM(AF421,AH421,AJ421,AL421,AN421,AP421,AR421,AT421,AV421,AX421,AZ421,BB421,BD421)</f>
        <v>26159</v>
      </c>
      <c r="BG421" s="221">
        <f>SUM(AG421,AI421,AK421,AM421,AO421,AQ421,AS421,AU421,AW421,AY421,BA421,BC421,BE421)</f>
        <v>24961</v>
      </c>
      <c r="BI421" s="212" t="s">
        <v>31</v>
      </c>
      <c r="BJ421" s="204">
        <f t="shared" ref="BJ421:CK421" si="560">B421/B436</f>
        <v>5.9295274319135956E-2</v>
      </c>
      <c r="BK421" s="205">
        <f t="shared" si="560"/>
        <v>4.2320008833922264E-2</v>
      </c>
      <c r="BL421" s="206">
        <f t="shared" si="560"/>
        <v>5.8482438701126571E-2</v>
      </c>
      <c r="BM421" s="207">
        <f t="shared" si="560"/>
        <v>3.9023199023199021E-2</v>
      </c>
      <c r="BN421" s="204">
        <f t="shared" si="560"/>
        <v>5.681726339610442E-2</v>
      </c>
      <c r="BO421" s="205">
        <f t="shared" si="560"/>
        <v>5.3246086733384657E-2</v>
      </c>
      <c r="BP421" s="206">
        <f t="shared" si="560"/>
        <v>6.1678698559499652E-2</v>
      </c>
      <c r="BQ421" s="207">
        <f t="shared" si="560"/>
        <v>5.0097323600973236E-2</v>
      </c>
      <c r="BR421" s="204">
        <f t="shared" si="560"/>
        <v>5.0475493782004388E-2</v>
      </c>
      <c r="BS421" s="205">
        <f t="shared" si="560"/>
        <v>5.9845315075440601E-2</v>
      </c>
      <c r="BT421" s="206">
        <f t="shared" si="560"/>
        <v>4.1508850583597434E-2</v>
      </c>
      <c r="BU421" s="204">
        <f t="shared" si="560"/>
        <v>7.0792123318185865E-2</v>
      </c>
      <c r="BV421" s="208">
        <f t="shared" si="560"/>
        <v>4.9558595082029325E-2</v>
      </c>
      <c r="BW421" s="209">
        <f t="shared" si="560"/>
        <v>6.3066893424036277E-2</v>
      </c>
      <c r="BX421" s="204">
        <f t="shared" si="560"/>
        <v>4.7984759183187474E-2</v>
      </c>
      <c r="BY421" s="205">
        <f t="shared" si="560"/>
        <v>5.5292338709677417E-2</v>
      </c>
      <c r="BZ421" s="206">
        <f t="shared" si="560"/>
        <v>5.2143193593970794E-2</v>
      </c>
      <c r="CA421" s="207">
        <f t="shared" si="560"/>
        <v>5.9471081487852073E-2</v>
      </c>
      <c r="CB421" s="204">
        <f t="shared" si="560"/>
        <v>5.1067248106495294E-2</v>
      </c>
      <c r="CC421" s="205">
        <f t="shared" si="560"/>
        <v>5.5113443955299699E-2</v>
      </c>
      <c r="CD421" s="206">
        <f t="shared" si="560"/>
        <v>3.9196297907685008E-2</v>
      </c>
      <c r="CE421" s="207">
        <f t="shared" si="560"/>
        <v>6.4387445602004489E-2</v>
      </c>
      <c r="CF421" s="204">
        <f t="shared" si="560"/>
        <v>4.3684018929741539E-2</v>
      </c>
      <c r="CG421" s="205">
        <f t="shared" si="560"/>
        <v>4.8115682385309361E-2</v>
      </c>
      <c r="CH421" s="206">
        <f t="shared" si="560"/>
        <v>5.2458601946656552E-2</v>
      </c>
      <c r="CI421" s="204">
        <f t="shared" si="560"/>
        <v>5.3230351737814423E-2</v>
      </c>
      <c r="CJ421" s="210">
        <f t="shared" si="560"/>
        <v>5.2395018137696779E-2</v>
      </c>
      <c r="CK421" s="211">
        <f t="shared" si="560"/>
        <v>5.4622334590707512E-2</v>
      </c>
    </row>
    <row r="422" spans="1:89" ht="13.5" thickBot="1" x14ac:dyDescent="0.25">
      <c r="A422" s="202" t="s">
        <v>33</v>
      </c>
      <c r="B422" s="235">
        <v>2922</v>
      </c>
      <c r="C422" s="223">
        <v>1382</v>
      </c>
      <c r="D422" s="224">
        <v>1246</v>
      </c>
      <c r="E422" s="225">
        <v>882</v>
      </c>
      <c r="F422" s="222">
        <v>566</v>
      </c>
      <c r="G422" s="226">
        <v>361</v>
      </c>
      <c r="H422" s="224">
        <v>1936</v>
      </c>
      <c r="I422" s="225">
        <v>1960</v>
      </c>
      <c r="J422" s="222">
        <v>355</v>
      </c>
      <c r="K422" s="223">
        <v>413</v>
      </c>
      <c r="L422" s="224">
        <v>542</v>
      </c>
      <c r="M422" s="222">
        <v>1278</v>
      </c>
      <c r="N422" s="227">
        <v>1366</v>
      </c>
      <c r="O422" s="236">
        <v>1975</v>
      </c>
      <c r="P422" s="222">
        <v>866</v>
      </c>
      <c r="Q422" s="223">
        <v>1039</v>
      </c>
      <c r="R422" s="224">
        <v>1107</v>
      </c>
      <c r="S422" s="225">
        <v>1338</v>
      </c>
      <c r="T422" s="222">
        <v>383</v>
      </c>
      <c r="U422" s="226">
        <v>620</v>
      </c>
      <c r="V422" s="224">
        <v>1086</v>
      </c>
      <c r="W422" s="237">
        <v>2039</v>
      </c>
      <c r="X422" s="222">
        <v>1000</v>
      </c>
      <c r="Y422" s="226">
        <v>872</v>
      </c>
      <c r="Z422" s="224">
        <v>2730</v>
      </c>
      <c r="AA422" s="222">
        <v>2728</v>
      </c>
      <c r="AB422" s="220">
        <f t="shared" si="551"/>
        <v>16105</v>
      </c>
      <c r="AC422" s="221">
        <f t="shared" si="546"/>
        <v>16887</v>
      </c>
      <c r="AE422" s="202" t="str">
        <f>$AE$19</f>
        <v>19:00 - 19:59</v>
      </c>
      <c r="AF422" s="193">
        <f t="shared" si="556"/>
        <v>2706</v>
      </c>
      <c r="AG422" s="223">
        <f t="shared" si="556"/>
        <v>3821</v>
      </c>
      <c r="AH422" s="224">
        <f t="shared" si="556"/>
        <v>1361</v>
      </c>
      <c r="AI422" s="225">
        <f t="shared" si="556"/>
        <v>1270</v>
      </c>
      <c r="AJ422" s="222">
        <f t="shared" si="556"/>
        <v>707</v>
      </c>
      <c r="AK422" s="226">
        <f t="shared" si="556"/>
        <v>431</v>
      </c>
      <c r="AL422" s="224">
        <f t="shared" si="556"/>
        <v>2268</v>
      </c>
      <c r="AM422" s="225">
        <f t="shared" si="556"/>
        <v>2577</v>
      </c>
      <c r="AN422" s="222">
        <f t="shared" si="556"/>
        <v>409</v>
      </c>
      <c r="AO422" s="226">
        <f t="shared" si="556"/>
        <v>160</v>
      </c>
      <c r="AP422" s="224">
        <f t="shared" si="557"/>
        <v>1239</v>
      </c>
      <c r="AQ422" s="222">
        <f t="shared" si="557"/>
        <v>797</v>
      </c>
      <c r="AR422" s="227">
        <f t="shared" si="557"/>
        <v>1900</v>
      </c>
      <c r="AS422" s="228">
        <f t="shared" si="557"/>
        <v>1752</v>
      </c>
      <c r="AT422" s="222">
        <f t="shared" si="557"/>
        <v>823</v>
      </c>
      <c r="AU422" s="226">
        <f t="shared" si="557"/>
        <v>1206</v>
      </c>
      <c r="AV422" s="224">
        <f t="shared" si="557"/>
        <v>1138</v>
      </c>
      <c r="AW422" s="225">
        <f t="shared" si="557"/>
        <v>1814</v>
      </c>
      <c r="AX422" s="222">
        <f t="shared" si="557"/>
        <v>689</v>
      </c>
      <c r="AY422" s="226">
        <f t="shared" si="557"/>
        <v>459</v>
      </c>
      <c r="AZ422" s="224">
        <f t="shared" si="558"/>
        <v>2734</v>
      </c>
      <c r="BA422" s="225">
        <f t="shared" si="558"/>
        <v>1698</v>
      </c>
      <c r="BB422" s="222">
        <f t="shared" si="558"/>
        <v>2708</v>
      </c>
      <c r="BC422" s="226">
        <f t="shared" si="558"/>
        <v>770</v>
      </c>
      <c r="BD422" s="224">
        <f t="shared" si="558"/>
        <v>3515</v>
      </c>
      <c r="BE422" s="222">
        <f t="shared" si="558"/>
        <v>4392</v>
      </c>
      <c r="BF422" s="220">
        <f>SUM(AF422,AH422,AJ422,AL422,AN422,AP422,AR422,AT422,AV422,AX422,AZ422,BB422,BD422)</f>
        <v>22197</v>
      </c>
      <c r="BG422" s="221">
        <f>SUM(AG422,AI422,AK422,AM422,AO422,AQ422,AS422,AU422,AW422,AY422,BA422,BC422,BE422)</f>
        <v>21147</v>
      </c>
      <c r="BI422" s="202" t="s">
        <v>33</v>
      </c>
      <c r="BJ422" s="204">
        <f t="shared" ref="BJ422:CK422" si="561">B422/B436</f>
        <v>5.2423840109081778E-2</v>
      </c>
      <c r="BK422" s="205">
        <f t="shared" si="561"/>
        <v>3.8151501766784453E-2</v>
      </c>
      <c r="BL422" s="206">
        <f t="shared" si="561"/>
        <v>5.160702451954937E-2</v>
      </c>
      <c r="BM422" s="207">
        <f t="shared" si="561"/>
        <v>4.3076923076923075E-2</v>
      </c>
      <c r="BN422" s="204">
        <f t="shared" si="561"/>
        <v>4.5744766831002988E-2</v>
      </c>
      <c r="BO422" s="205">
        <f t="shared" si="561"/>
        <v>4.6317680266871955E-2</v>
      </c>
      <c r="BP422" s="206">
        <f t="shared" si="561"/>
        <v>6.4406666888452715E-2</v>
      </c>
      <c r="BQ422" s="207">
        <f t="shared" si="561"/>
        <v>4.7688564476885645E-2</v>
      </c>
      <c r="BR422" s="204">
        <f t="shared" si="561"/>
        <v>5.1938551572787123E-2</v>
      </c>
      <c r="BS422" s="205">
        <f t="shared" si="561"/>
        <v>5.2364650691010525E-2</v>
      </c>
      <c r="BT422" s="206">
        <f t="shared" si="561"/>
        <v>4.1895338950297595E-2</v>
      </c>
      <c r="BU422" s="204">
        <f t="shared" si="561"/>
        <v>5.6936647955092221E-2</v>
      </c>
      <c r="BV422" s="208">
        <f t="shared" si="561"/>
        <v>5.1756147463342554E-2</v>
      </c>
      <c r="BW422" s="209">
        <f t="shared" si="561"/>
        <v>5.5980725623582764E-2</v>
      </c>
      <c r="BX422" s="204">
        <f t="shared" si="561"/>
        <v>5.1556825623623265E-2</v>
      </c>
      <c r="BY422" s="205">
        <f t="shared" si="561"/>
        <v>5.2368951612903225E-2</v>
      </c>
      <c r="BZ422" s="206">
        <f t="shared" si="561"/>
        <v>5.2143193593970794E-2</v>
      </c>
      <c r="CA422" s="207">
        <f t="shared" si="561"/>
        <v>5.7536013760481619E-2</v>
      </c>
      <c r="CB422" s="204">
        <f t="shared" si="561"/>
        <v>4.3952260729859999E-2</v>
      </c>
      <c r="CC422" s="205">
        <f t="shared" si="561"/>
        <v>5.2488994243142566E-2</v>
      </c>
      <c r="CD422" s="206">
        <f t="shared" si="561"/>
        <v>4.2953763398330895E-2</v>
      </c>
      <c r="CE422" s="207">
        <f t="shared" si="561"/>
        <v>6.7222735065277595E-2</v>
      </c>
      <c r="CF422" s="204">
        <f t="shared" si="561"/>
        <v>4.0448165675686605E-2</v>
      </c>
      <c r="CG422" s="205">
        <f t="shared" si="561"/>
        <v>5.5793716808497026E-2</v>
      </c>
      <c r="CH422" s="206">
        <f t="shared" si="561"/>
        <v>4.9298445202882062E-2</v>
      </c>
      <c r="CI422" s="204">
        <f t="shared" si="561"/>
        <v>5.6946039035591277E-2</v>
      </c>
      <c r="CJ422" s="210">
        <f t="shared" si="561"/>
        <v>5.0233466311918482E-2</v>
      </c>
      <c r="CK422" s="211">
        <f t="shared" si="561"/>
        <v>5.2775338381581292E-2</v>
      </c>
    </row>
    <row r="423" spans="1:89" ht="14.25" thickTop="1" thickBot="1" x14ac:dyDescent="0.25">
      <c r="A423" s="212" t="s">
        <v>35</v>
      </c>
      <c r="B423" s="238">
        <v>2279</v>
      </c>
      <c r="C423" s="214">
        <v>1673</v>
      </c>
      <c r="D423" s="215">
        <v>1180</v>
      </c>
      <c r="E423" s="216">
        <v>908</v>
      </c>
      <c r="F423" s="213">
        <v>605</v>
      </c>
      <c r="G423" s="217">
        <v>402</v>
      </c>
      <c r="H423" s="215">
        <v>1889</v>
      </c>
      <c r="I423" s="216">
        <v>2189</v>
      </c>
      <c r="J423" s="213">
        <v>347</v>
      </c>
      <c r="K423" s="214">
        <v>362</v>
      </c>
      <c r="L423" s="215">
        <v>671</v>
      </c>
      <c r="M423" s="213">
        <v>1095</v>
      </c>
      <c r="N423" s="218">
        <v>1410</v>
      </c>
      <c r="O423" s="239">
        <v>1704</v>
      </c>
      <c r="P423" s="213">
        <v>875</v>
      </c>
      <c r="Q423" s="214">
        <v>869</v>
      </c>
      <c r="R423" s="215">
        <v>1232</v>
      </c>
      <c r="S423" s="216">
        <v>1192</v>
      </c>
      <c r="T423" s="213">
        <v>610</v>
      </c>
      <c r="U423" s="217">
        <v>487</v>
      </c>
      <c r="V423" s="215">
        <v>1371</v>
      </c>
      <c r="W423" s="240">
        <v>1695</v>
      </c>
      <c r="X423" s="213">
        <v>1211</v>
      </c>
      <c r="Y423" s="217">
        <v>574</v>
      </c>
      <c r="Z423" s="215">
        <v>2838</v>
      </c>
      <c r="AA423" s="213">
        <v>2488</v>
      </c>
      <c r="AB423" s="220">
        <f t="shared" si="551"/>
        <v>16518</v>
      </c>
      <c r="AC423" s="221">
        <f t="shared" si="546"/>
        <v>15638</v>
      </c>
      <c r="AE423" s="229" t="s">
        <v>26</v>
      </c>
      <c r="AF423" s="230">
        <f t="shared" ref="AF423:BG423" si="562">SUM(AF420:AF422)</f>
        <v>8172</v>
      </c>
      <c r="AG423" s="231">
        <f t="shared" si="562"/>
        <v>11950</v>
      </c>
      <c r="AH423" s="230">
        <f t="shared" si="562"/>
        <v>5116</v>
      </c>
      <c r="AI423" s="231">
        <f t="shared" si="562"/>
        <v>4895</v>
      </c>
      <c r="AJ423" s="230">
        <f t="shared" si="562"/>
        <v>2845</v>
      </c>
      <c r="AK423" s="231">
        <f t="shared" si="562"/>
        <v>1587</v>
      </c>
      <c r="AL423" s="230">
        <f t="shared" si="562"/>
        <v>7238</v>
      </c>
      <c r="AM423" s="231">
        <f t="shared" si="562"/>
        <v>10484</v>
      </c>
      <c r="AN423" s="230">
        <f t="shared" si="562"/>
        <v>2046</v>
      </c>
      <c r="AO423" s="231">
        <f t="shared" si="562"/>
        <v>708</v>
      </c>
      <c r="AP423" s="230">
        <f t="shared" si="562"/>
        <v>4713</v>
      </c>
      <c r="AQ423" s="231">
        <f t="shared" si="562"/>
        <v>2996</v>
      </c>
      <c r="AR423" s="230">
        <f t="shared" si="562"/>
        <v>6616</v>
      </c>
      <c r="AS423" s="231">
        <f t="shared" si="562"/>
        <v>5973</v>
      </c>
      <c r="AT423" s="230">
        <f t="shared" si="562"/>
        <v>3417</v>
      </c>
      <c r="AU423" s="231">
        <f t="shared" si="562"/>
        <v>3868</v>
      </c>
      <c r="AV423" s="230">
        <f t="shared" si="562"/>
        <v>3754</v>
      </c>
      <c r="AW423" s="231">
        <f t="shared" si="562"/>
        <v>5217</v>
      </c>
      <c r="AX423" s="230">
        <f t="shared" si="562"/>
        <v>2122</v>
      </c>
      <c r="AY423" s="231">
        <f t="shared" si="562"/>
        <v>1253</v>
      </c>
      <c r="AZ423" s="230">
        <f t="shared" si="562"/>
        <v>6395</v>
      </c>
      <c r="BA423" s="231">
        <f t="shared" si="562"/>
        <v>4681</v>
      </c>
      <c r="BB423" s="230">
        <f t="shared" si="562"/>
        <v>6917</v>
      </c>
      <c r="BC423" s="231">
        <f t="shared" si="562"/>
        <v>2151</v>
      </c>
      <c r="BD423" s="230">
        <f t="shared" si="562"/>
        <v>11889</v>
      </c>
      <c r="BE423" s="231">
        <f t="shared" si="562"/>
        <v>12491</v>
      </c>
      <c r="BF423" s="232">
        <f t="shared" si="562"/>
        <v>71240</v>
      </c>
      <c r="BG423" s="233">
        <f t="shared" si="562"/>
        <v>68254</v>
      </c>
      <c r="BI423" s="212" t="s">
        <v>35</v>
      </c>
      <c r="BJ423" s="204">
        <f t="shared" ref="BJ423:CK423" si="563">B423/B436</f>
        <v>4.0887724712045645E-2</v>
      </c>
      <c r="BK423" s="205">
        <f t="shared" si="563"/>
        <v>4.6184849823321557E-2</v>
      </c>
      <c r="BL423" s="206">
        <f t="shared" si="563"/>
        <v>4.8873426110006626E-2</v>
      </c>
      <c r="BM423" s="207">
        <f t="shared" si="563"/>
        <v>4.434676434676435E-2</v>
      </c>
      <c r="BN423" s="204">
        <f t="shared" si="563"/>
        <v>4.8896791400630406E-2</v>
      </c>
      <c r="BO423" s="205">
        <f t="shared" si="563"/>
        <v>5.1578137028483448E-2</v>
      </c>
      <c r="BP423" s="206">
        <f t="shared" si="563"/>
        <v>6.2843075285272304E-2</v>
      </c>
      <c r="BQ423" s="207">
        <f t="shared" si="563"/>
        <v>5.3260340632603403E-2</v>
      </c>
      <c r="BR423" s="204">
        <f t="shared" si="563"/>
        <v>5.0768105340160935E-2</v>
      </c>
      <c r="BS423" s="205">
        <f t="shared" si="563"/>
        <v>4.589831368074046E-2</v>
      </c>
      <c r="BT423" s="206">
        <f t="shared" si="563"/>
        <v>5.1866738811161786E-2</v>
      </c>
      <c r="BU423" s="204">
        <f t="shared" si="563"/>
        <v>4.8783747661053194E-2</v>
      </c>
      <c r="BV423" s="208">
        <f t="shared" si="563"/>
        <v>5.3423256166407758E-2</v>
      </c>
      <c r="BW423" s="209">
        <f t="shared" si="563"/>
        <v>4.8299319727891157E-2</v>
      </c>
      <c r="BX423" s="204">
        <f t="shared" si="563"/>
        <v>5.2092635589688636E-2</v>
      </c>
      <c r="BY423" s="205">
        <f t="shared" si="563"/>
        <v>4.3800403225806452E-2</v>
      </c>
      <c r="BZ423" s="206">
        <f t="shared" si="563"/>
        <v>5.8031088082901555E-2</v>
      </c>
      <c r="CA423" s="207">
        <f t="shared" si="563"/>
        <v>5.1257794022790799E-2</v>
      </c>
      <c r="CB423" s="204">
        <f t="shared" si="563"/>
        <v>7.0002295157218272E-2</v>
      </c>
      <c r="CC423" s="205">
        <f t="shared" si="563"/>
        <v>4.1229258381307143E-2</v>
      </c>
      <c r="CD423" s="206">
        <f t="shared" si="563"/>
        <v>5.4226159870268562E-2</v>
      </c>
      <c r="CE423" s="207">
        <f t="shared" si="563"/>
        <v>5.5881577212185153E-2</v>
      </c>
      <c r="CF423" s="204">
        <f t="shared" si="563"/>
        <v>4.8982728633256485E-2</v>
      </c>
      <c r="CG423" s="205">
        <f t="shared" si="563"/>
        <v>3.6726597990914323E-2</v>
      </c>
      <c r="CH423" s="206">
        <f t="shared" si="563"/>
        <v>5.1248713364754318E-2</v>
      </c>
      <c r="CI423" s="204">
        <f t="shared" si="563"/>
        <v>5.193612357791462E-2</v>
      </c>
      <c r="CJ423" s="210">
        <f t="shared" si="563"/>
        <v>5.1521663864655037E-2</v>
      </c>
      <c r="CK423" s="211">
        <f t="shared" si="563"/>
        <v>4.8871957222192709E-2</v>
      </c>
    </row>
    <row r="424" spans="1:89" ht="13.5" thickTop="1" x14ac:dyDescent="0.2">
      <c r="A424" s="202" t="s">
        <v>36</v>
      </c>
      <c r="B424" s="235">
        <v>2153</v>
      </c>
      <c r="C424" s="223">
        <v>1929</v>
      </c>
      <c r="D424" s="224">
        <v>1165</v>
      </c>
      <c r="E424" s="225">
        <v>1098</v>
      </c>
      <c r="F424" s="222">
        <v>577</v>
      </c>
      <c r="G424" s="226">
        <v>438</v>
      </c>
      <c r="H424" s="224">
        <v>2008</v>
      </c>
      <c r="I424" s="225">
        <v>2346</v>
      </c>
      <c r="J424" s="222">
        <v>371</v>
      </c>
      <c r="K424" s="223">
        <v>281</v>
      </c>
      <c r="L424" s="224">
        <v>918</v>
      </c>
      <c r="M424" s="222">
        <v>960</v>
      </c>
      <c r="N424" s="227">
        <v>1714</v>
      </c>
      <c r="O424" s="236">
        <v>1805</v>
      </c>
      <c r="P424" s="222">
        <v>1018</v>
      </c>
      <c r="Q424" s="223">
        <v>1065</v>
      </c>
      <c r="R424" s="224">
        <v>1213</v>
      </c>
      <c r="S424" s="225">
        <v>1403</v>
      </c>
      <c r="T424" s="222">
        <v>692</v>
      </c>
      <c r="U424" s="226">
        <v>410</v>
      </c>
      <c r="V424" s="224">
        <v>2056</v>
      </c>
      <c r="W424" s="237">
        <v>1305</v>
      </c>
      <c r="X424" s="222">
        <v>1546</v>
      </c>
      <c r="Y424" s="226">
        <v>622</v>
      </c>
      <c r="Z424" s="224">
        <v>3163</v>
      </c>
      <c r="AA424" s="222">
        <v>3122</v>
      </c>
      <c r="AB424" s="220">
        <f t="shared" si="551"/>
        <v>18594</v>
      </c>
      <c r="AC424" s="221">
        <f t="shared" si="546"/>
        <v>16784</v>
      </c>
      <c r="BI424" s="202" t="s">
        <v>36</v>
      </c>
      <c r="BJ424" s="204">
        <f t="shared" ref="BJ424:CK424" si="564">B424/B436</f>
        <v>3.8627148444508236E-2</v>
      </c>
      <c r="BK424" s="205">
        <f t="shared" si="564"/>
        <v>5.3251987632508831E-2</v>
      </c>
      <c r="BL424" s="206">
        <f t="shared" si="564"/>
        <v>4.8252153744201456E-2</v>
      </c>
      <c r="BM424" s="207">
        <f t="shared" si="564"/>
        <v>5.3626373626373625E-2</v>
      </c>
      <c r="BN424" s="204">
        <f t="shared" si="564"/>
        <v>4.6633799401923547E-2</v>
      </c>
      <c r="BO424" s="205">
        <f t="shared" si="564"/>
        <v>5.6197074672825253E-2</v>
      </c>
      <c r="BP424" s="206">
        <f t="shared" si="564"/>
        <v>6.68019561528993E-2</v>
      </c>
      <c r="BQ424" s="207">
        <f t="shared" si="564"/>
        <v>5.7080291970802922E-2</v>
      </c>
      <c r="BR424" s="204">
        <f t="shared" si="564"/>
        <v>5.4279444038039505E-2</v>
      </c>
      <c r="BS424" s="205">
        <f t="shared" si="564"/>
        <v>3.5628249017370356E-2</v>
      </c>
      <c r="BT424" s="206">
        <f t="shared" si="564"/>
        <v>7.0959264126149807E-2</v>
      </c>
      <c r="BU424" s="204">
        <f t="shared" si="564"/>
        <v>4.2769313017909649E-2</v>
      </c>
      <c r="BV424" s="208">
        <f t="shared" si="564"/>
        <v>6.494146175122191E-2</v>
      </c>
      <c r="BW424" s="209">
        <f t="shared" si="564"/>
        <v>5.1162131519274373E-2</v>
      </c>
      <c r="BX424" s="204">
        <f t="shared" si="564"/>
        <v>6.0606060606060608E-2</v>
      </c>
      <c r="BY424" s="205">
        <f t="shared" si="564"/>
        <v>5.3679435483870969E-2</v>
      </c>
      <c r="BZ424" s="206">
        <f t="shared" si="564"/>
        <v>5.7136128120584079E-2</v>
      </c>
      <c r="CA424" s="207">
        <f t="shared" si="564"/>
        <v>6.0331111588905612E-2</v>
      </c>
      <c r="CB424" s="204">
        <f t="shared" si="564"/>
        <v>7.9412439752123018E-2</v>
      </c>
      <c r="CC424" s="205">
        <f t="shared" si="564"/>
        <v>3.4710463934981374E-2</v>
      </c>
      <c r="CD424" s="206">
        <f t="shared" si="564"/>
        <v>8.1319463671241543E-2</v>
      </c>
      <c r="CE424" s="207">
        <f t="shared" si="564"/>
        <v>4.3023869181062907E-2</v>
      </c>
      <c r="CF424" s="204">
        <f t="shared" si="564"/>
        <v>6.2532864134611496E-2</v>
      </c>
      <c r="CG424" s="205">
        <f t="shared" si="564"/>
        <v>3.9797811760189393E-2</v>
      </c>
      <c r="CH424" s="206">
        <f t="shared" si="564"/>
        <v>5.7117575888906945E-2</v>
      </c>
      <c r="CI424" s="204">
        <f t="shared" si="564"/>
        <v>6.5170650245277115E-2</v>
      </c>
      <c r="CJ424" s="210">
        <f t="shared" si="564"/>
        <v>5.7996961974778778E-2</v>
      </c>
      <c r="CK424" s="211">
        <f t="shared" si="564"/>
        <v>5.2453442257148125E-2</v>
      </c>
    </row>
    <row r="425" spans="1:89" x14ac:dyDescent="0.2">
      <c r="A425" s="212" t="s">
        <v>37</v>
      </c>
      <c r="B425" s="238">
        <v>2306</v>
      </c>
      <c r="C425" s="214">
        <v>2587</v>
      </c>
      <c r="D425" s="215">
        <v>1448</v>
      </c>
      <c r="E425" s="216">
        <v>1358</v>
      </c>
      <c r="F425" s="213">
        <v>867</v>
      </c>
      <c r="G425" s="217">
        <v>387</v>
      </c>
      <c r="H425" s="215">
        <v>2146</v>
      </c>
      <c r="I425" s="216">
        <v>3381</v>
      </c>
      <c r="J425" s="213">
        <v>623</v>
      </c>
      <c r="K425" s="214">
        <v>365</v>
      </c>
      <c r="L425" s="215">
        <v>1324</v>
      </c>
      <c r="M425" s="213">
        <v>969</v>
      </c>
      <c r="N425" s="218">
        <v>1968</v>
      </c>
      <c r="O425" s="239">
        <v>1686</v>
      </c>
      <c r="P425" s="213">
        <v>1074</v>
      </c>
      <c r="Q425" s="214">
        <v>943</v>
      </c>
      <c r="R425" s="215">
        <v>1540</v>
      </c>
      <c r="S425" s="216">
        <v>1561</v>
      </c>
      <c r="T425" s="213">
        <v>1011</v>
      </c>
      <c r="U425" s="217">
        <v>384</v>
      </c>
      <c r="V425" s="215">
        <v>2641</v>
      </c>
      <c r="W425" s="240">
        <v>1341</v>
      </c>
      <c r="X425" s="213">
        <v>2327</v>
      </c>
      <c r="Y425" s="217">
        <v>554</v>
      </c>
      <c r="Z425" s="215">
        <v>4058</v>
      </c>
      <c r="AA425" s="213">
        <v>3016</v>
      </c>
      <c r="AB425" s="220">
        <f t="shared" si="551"/>
        <v>23333</v>
      </c>
      <c r="AC425" s="221">
        <f t="shared" si="546"/>
        <v>18532</v>
      </c>
      <c r="BI425" s="212" t="s">
        <v>37</v>
      </c>
      <c r="BJ425" s="204">
        <f t="shared" ref="BJ425:CK425" si="565">B425/B436</f>
        <v>4.1372133912232233E-2</v>
      </c>
      <c r="BK425" s="205">
        <f t="shared" si="565"/>
        <v>7.1416740282685506E-2</v>
      </c>
      <c r="BL425" s="206">
        <f t="shared" si="565"/>
        <v>5.9973492379058982E-2</v>
      </c>
      <c r="BM425" s="207">
        <f t="shared" si="565"/>
        <v>6.632478632478632E-2</v>
      </c>
      <c r="BN425" s="204">
        <f t="shared" si="565"/>
        <v>7.0071930817101752E-2</v>
      </c>
      <c r="BO425" s="205">
        <f t="shared" si="565"/>
        <v>4.9653579676674366E-2</v>
      </c>
      <c r="BP425" s="206">
        <f t="shared" si="565"/>
        <v>7.1392927243088586E-2</v>
      </c>
      <c r="BQ425" s="207">
        <f t="shared" si="565"/>
        <v>8.2262773722627733E-2</v>
      </c>
      <c r="BR425" s="204">
        <f t="shared" si="565"/>
        <v>9.1148500365764454E-2</v>
      </c>
      <c r="BS425" s="205">
        <f t="shared" si="565"/>
        <v>4.627868644605046E-2</v>
      </c>
      <c r="BT425" s="206">
        <f t="shared" si="565"/>
        <v>0.10234211950220298</v>
      </c>
      <c r="BU425" s="204">
        <f t="shared" si="565"/>
        <v>4.3170275327452552E-2</v>
      </c>
      <c r="BV425" s="208">
        <f t="shared" si="565"/>
        <v>7.4565225628007423E-2</v>
      </c>
      <c r="BW425" s="209">
        <f t="shared" si="565"/>
        <v>4.7789115646258505E-2</v>
      </c>
      <c r="BX425" s="204">
        <f t="shared" si="565"/>
        <v>6.393998928380068E-2</v>
      </c>
      <c r="BY425" s="205">
        <f t="shared" si="565"/>
        <v>4.7530241935483872E-2</v>
      </c>
      <c r="BZ425" s="206">
        <f t="shared" si="565"/>
        <v>7.2538860103626937E-2</v>
      </c>
      <c r="CA425" s="207">
        <f t="shared" si="565"/>
        <v>6.7125349387228556E-2</v>
      </c>
      <c r="CB425" s="204">
        <f t="shared" si="565"/>
        <v>0.11602019738352078</v>
      </c>
      <c r="CC425" s="205">
        <f t="shared" si="565"/>
        <v>3.2509312563494749E-2</v>
      </c>
      <c r="CD425" s="206">
        <f t="shared" si="565"/>
        <v>0.1044575406399557</v>
      </c>
      <c r="CE425" s="207">
        <f t="shared" si="565"/>
        <v>4.4210734537781883E-2</v>
      </c>
      <c r="CF425" s="204">
        <f t="shared" si="565"/>
        <v>9.4122881527322733E-2</v>
      </c>
      <c r="CG425" s="205">
        <f t="shared" si="565"/>
        <v>3.5446925587049719E-2</v>
      </c>
      <c r="CH425" s="206">
        <f t="shared" si="565"/>
        <v>7.3279520378496485E-2</v>
      </c>
      <c r="CI425" s="204">
        <f t="shared" si="565"/>
        <v>6.2957937584803253E-2</v>
      </c>
      <c r="CJ425" s="210">
        <f t="shared" si="565"/>
        <v>7.2778483046010173E-2</v>
      </c>
      <c r="CK425" s="211">
        <f t="shared" si="565"/>
        <v>5.7916300757237194E-2</v>
      </c>
    </row>
    <row r="426" spans="1:89" x14ac:dyDescent="0.2">
      <c r="A426" s="202" t="s">
        <v>30</v>
      </c>
      <c r="B426" s="235">
        <v>2701</v>
      </c>
      <c r="C426" s="223">
        <v>3945</v>
      </c>
      <c r="D426" s="224">
        <v>1832</v>
      </c>
      <c r="E426" s="225">
        <v>1509</v>
      </c>
      <c r="F426" s="222">
        <v>1162</v>
      </c>
      <c r="G426" s="226">
        <v>491</v>
      </c>
      <c r="H426" s="224">
        <v>2437</v>
      </c>
      <c r="I426" s="225">
        <v>3230</v>
      </c>
      <c r="J426" s="222">
        <v>918</v>
      </c>
      <c r="K426" s="223">
        <v>254</v>
      </c>
      <c r="L426" s="224">
        <v>1626</v>
      </c>
      <c r="M426" s="222">
        <v>1028</v>
      </c>
      <c r="N426" s="227">
        <v>2136</v>
      </c>
      <c r="O426" s="236">
        <v>1848</v>
      </c>
      <c r="P426" s="222">
        <v>1111</v>
      </c>
      <c r="Q426" s="223">
        <v>1180</v>
      </c>
      <c r="R426" s="224">
        <v>1122</v>
      </c>
      <c r="S426" s="225">
        <v>1742</v>
      </c>
      <c r="T426" s="222">
        <v>583</v>
      </c>
      <c r="U426" s="226">
        <v>413</v>
      </c>
      <c r="V426" s="224">
        <v>1024</v>
      </c>
      <c r="W426" s="237">
        <v>1622</v>
      </c>
      <c r="X426" s="222">
        <v>1921</v>
      </c>
      <c r="Y426" s="226">
        <v>699</v>
      </c>
      <c r="Z426" s="224">
        <v>4311</v>
      </c>
      <c r="AA426" s="222">
        <v>4185</v>
      </c>
      <c r="AB426" s="220">
        <f t="shared" si="551"/>
        <v>22884</v>
      </c>
      <c r="AC426" s="221">
        <f t="shared" si="546"/>
        <v>22146</v>
      </c>
      <c r="BI426" s="202" t="s">
        <v>30</v>
      </c>
      <c r="BJ426" s="204">
        <f t="shared" ref="BJ426:CK426" si="566">B426/B436</f>
        <v>4.8458861100147119E-2</v>
      </c>
      <c r="BK426" s="205">
        <f t="shared" si="566"/>
        <v>0.10890569787985865</v>
      </c>
      <c r="BL426" s="206">
        <f t="shared" si="566"/>
        <v>7.5878064943671303E-2</v>
      </c>
      <c r="BM426" s="207">
        <f t="shared" si="566"/>
        <v>7.3699633699633699E-2</v>
      </c>
      <c r="BN426" s="204">
        <f t="shared" si="566"/>
        <v>9.3914167946334767E-2</v>
      </c>
      <c r="BO426" s="205">
        <f t="shared" si="566"/>
        <v>6.2997177315884015E-2</v>
      </c>
      <c r="BP426" s="206">
        <f t="shared" si="566"/>
        <v>8.1073888020226886E-2</v>
      </c>
      <c r="BQ426" s="207">
        <f t="shared" si="566"/>
        <v>7.8588807785888073E-2</v>
      </c>
      <c r="BR426" s="204">
        <f t="shared" si="566"/>
        <v>0.13430870519385515</v>
      </c>
      <c r="BS426" s="205">
        <f t="shared" si="566"/>
        <v>3.2204894129580323E-2</v>
      </c>
      <c r="BT426" s="206">
        <f t="shared" si="566"/>
        <v>0.12568601685089278</v>
      </c>
      <c r="BU426" s="204">
        <f t="shared" si="566"/>
        <v>4.5798806023344914E-2</v>
      </c>
      <c r="BV426" s="208">
        <f t="shared" si="566"/>
        <v>8.0930549766983675E-2</v>
      </c>
      <c r="BW426" s="209">
        <f t="shared" si="566"/>
        <v>5.2380952380952382E-2</v>
      </c>
      <c r="BX426" s="204">
        <f t="shared" si="566"/>
        <v>6.6142763588736081E-2</v>
      </c>
      <c r="BY426" s="205">
        <f t="shared" si="566"/>
        <v>5.9475806451612906E-2</v>
      </c>
      <c r="BZ426" s="206">
        <f t="shared" si="566"/>
        <v>5.284974093264249E-2</v>
      </c>
      <c r="CA426" s="207">
        <f t="shared" si="566"/>
        <v>7.4908621801763067E-2</v>
      </c>
      <c r="CB426" s="204">
        <f t="shared" si="566"/>
        <v>6.6903832912554514E-2</v>
      </c>
      <c r="CC426" s="205">
        <f t="shared" si="566"/>
        <v>3.496444293938368E-2</v>
      </c>
      <c r="CD426" s="206">
        <f t="shared" si="566"/>
        <v>4.0501522762330419E-2</v>
      </c>
      <c r="CE426" s="207">
        <f t="shared" si="566"/>
        <v>5.3474878016616115E-2</v>
      </c>
      <c r="CF426" s="204">
        <f t="shared" si="566"/>
        <v>7.7700926262993977E-2</v>
      </c>
      <c r="CG426" s="205">
        <f t="shared" si="566"/>
        <v>4.4724550515068143E-2</v>
      </c>
      <c r="CH426" s="206">
        <f t="shared" si="566"/>
        <v>7.7848204128067602E-2</v>
      </c>
      <c r="CI426" s="204">
        <f t="shared" si="566"/>
        <v>8.736040079323662E-2</v>
      </c>
      <c r="CJ426" s="210">
        <f t="shared" si="566"/>
        <v>7.137799708673967E-2</v>
      </c>
      <c r="CK426" s="211">
        <f t="shared" si="566"/>
        <v>6.9210791958222259E-2</v>
      </c>
    </row>
    <row r="427" spans="1:89" x14ac:dyDescent="0.2">
      <c r="A427" s="212" t="s">
        <v>32</v>
      </c>
      <c r="B427" s="238">
        <v>2765</v>
      </c>
      <c r="C427" s="214">
        <v>4184</v>
      </c>
      <c r="D427" s="215">
        <v>1923</v>
      </c>
      <c r="E427" s="216">
        <v>2116</v>
      </c>
      <c r="F427" s="213">
        <v>976</v>
      </c>
      <c r="G427" s="217">
        <v>665</v>
      </c>
      <c r="H427" s="215">
        <v>2533</v>
      </c>
      <c r="I427" s="216">
        <v>4677</v>
      </c>
      <c r="J427" s="213">
        <v>719</v>
      </c>
      <c r="K427" s="214">
        <v>294</v>
      </c>
      <c r="L427" s="215">
        <v>1848</v>
      </c>
      <c r="M427" s="213">
        <v>1171</v>
      </c>
      <c r="N427" s="218">
        <v>2580</v>
      </c>
      <c r="O427" s="239">
        <v>2373</v>
      </c>
      <c r="P427" s="213">
        <v>1483</v>
      </c>
      <c r="Q427" s="214">
        <v>1482</v>
      </c>
      <c r="R427" s="215">
        <v>1494</v>
      </c>
      <c r="S427" s="216">
        <v>1661</v>
      </c>
      <c r="T427" s="213">
        <v>850</v>
      </c>
      <c r="U427" s="217">
        <v>381</v>
      </c>
      <c r="V427" s="215">
        <v>2637</v>
      </c>
      <c r="W427" s="240">
        <v>1361</v>
      </c>
      <c r="X427" s="213">
        <v>2288</v>
      </c>
      <c r="Y427" s="217">
        <v>682</v>
      </c>
      <c r="Z427" s="215">
        <v>4063</v>
      </c>
      <c r="AA427" s="213">
        <v>3914</v>
      </c>
      <c r="AB427" s="220">
        <f t="shared" si="551"/>
        <v>26159</v>
      </c>
      <c r="AC427" s="221">
        <f t="shared" si="546"/>
        <v>24961</v>
      </c>
      <c r="BI427" s="212" t="s">
        <v>32</v>
      </c>
      <c r="BJ427" s="204">
        <f t="shared" ref="BJ427:CK427" si="567">B427/B436</f>
        <v>4.9607090315404209E-2</v>
      </c>
      <c r="BK427" s="205">
        <f t="shared" si="567"/>
        <v>0.1155035335689046</v>
      </c>
      <c r="BL427" s="206">
        <f t="shared" si="567"/>
        <v>7.9647117296222661E-2</v>
      </c>
      <c r="BM427" s="207">
        <f t="shared" si="567"/>
        <v>0.10334554334554334</v>
      </c>
      <c r="BN427" s="204">
        <f t="shared" si="567"/>
        <v>7.8881435383496318E-2</v>
      </c>
      <c r="BO427" s="205">
        <f t="shared" si="567"/>
        <v>8.5322042596869388E-2</v>
      </c>
      <c r="BP427" s="206">
        <f t="shared" si="567"/>
        <v>8.4267607039489004E-2</v>
      </c>
      <c r="BQ427" s="207">
        <f t="shared" si="567"/>
        <v>0.1137956204379562</v>
      </c>
      <c r="BR427" s="204">
        <f t="shared" si="567"/>
        <v>0.10519385515727871</v>
      </c>
      <c r="BS427" s="205">
        <f t="shared" si="567"/>
        <v>3.7276531000380371E-2</v>
      </c>
      <c r="BT427" s="206">
        <f t="shared" si="567"/>
        <v>0.14284610033237999</v>
      </c>
      <c r="BU427" s="204">
        <f t="shared" si="567"/>
        <v>5.2169651608304377E-2</v>
      </c>
      <c r="BV427" s="208">
        <f t="shared" si="567"/>
        <v>9.7753192134278022E-2</v>
      </c>
      <c r="BW427" s="209">
        <f t="shared" si="567"/>
        <v>6.7261904761904759E-2</v>
      </c>
      <c r="BX427" s="204">
        <f t="shared" si="567"/>
        <v>8.8289575519438002E-2</v>
      </c>
      <c r="BY427" s="205">
        <f t="shared" si="567"/>
        <v>7.4697580645161285E-2</v>
      </c>
      <c r="BZ427" s="206">
        <f t="shared" si="567"/>
        <v>7.0372114931700425E-2</v>
      </c>
      <c r="CA427" s="207">
        <f t="shared" si="567"/>
        <v>7.1425499892496233E-2</v>
      </c>
      <c r="CB427" s="204">
        <f t="shared" si="567"/>
        <v>9.7544181776451688E-2</v>
      </c>
      <c r="CC427" s="205">
        <f t="shared" si="567"/>
        <v>3.225533355909245E-2</v>
      </c>
      <c r="CD427" s="206">
        <f t="shared" si="567"/>
        <v>0.10429933156666535</v>
      </c>
      <c r="CE427" s="207">
        <f t="shared" si="567"/>
        <v>4.4870104180403533E-2</v>
      </c>
      <c r="CF427" s="204">
        <f t="shared" si="567"/>
        <v>9.2545403065970963E-2</v>
      </c>
      <c r="CG427" s="205">
        <f t="shared" si="567"/>
        <v>4.3636828971783226E-2</v>
      </c>
      <c r="CH427" s="206">
        <f t="shared" si="567"/>
        <v>7.3369810571175753E-2</v>
      </c>
      <c r="CI427" s="204">
        <f t="shared" si="567"/>
        <v>8.1703371255610058E-2</v>
      </c>
      <c r="CJ427" s="210">
        <f t="shared" si="567"/>
        <v>8.1593122958924277E-2</v>
      </c>
      <c r="CK427" s="211">
        <f t="shared" si="567"/>
        <v>7.8008244291031592E-2</v>
      </c>
    </row>
    <row r="428" spans="1:89" x14ac:dyDescent="0.2">
      <c r="A428" s="202" t="s">
        <v>34</v>
      </c>
      <c r="B428" s="235">
        <v>2706</v>
      </c>
      <c r="C428" s="223">
        <v>3821</v>
      </c>
      <c r="D428" s="224">
        <v>1361</v>
      </c>
      <c r="E428" s="225">
        <v>1270</v>
      </c>
      <c r="F428" s="222">
        <v>707</v>
      </c>
      <c r="G428" s="226">
        <v>431</v>
      </c>
      <c r="H428" s="224">
        <v>2268</v>
      </c>
      <c r="I428" s="225">
        <v>2577</v>
      </c>
      <c r="J428" s="222">
        <v>409</v>
      </c>
      <c r="K428" s="223">
        <v>160</v>
      </c>
      <c r="L428" s="224">
        <v>1239</v>
      </c>
      <c r="M428" s="222">
        <v>797</v>
      </c>
      <c r="N428" s="227">
        <v>1900</v>
      </c>
      <c r="O428" s="236">
        <v>1752</v>
      </c>
      <c r="P428" s="222">
        <v>823</v>
      </c>
      <c r="Q428" s="223">
        <v>1206</v>
      </c>
      <c r="R428" s="224">
        <v>1138</v>
      </c>
      <c r="S428" s="225">
        <v>1814</v>
      </c>
      <c r="T428" s="222">
        <v>689</v>
      </c>
      <c r="U428" s="226">
        <v>459</v>
      </c>
      <c r="V428" s="224">
        <v>2734</v>
      </c>
      <c r="W428" s="237">
        <v>1698</v>
      </c>
      <c r="X428" s="222">
        <v>2708</v>
      </c>
      <c r="Y428" s="226">
        <v>770</v>
      </c>
      <c r="Z428" s="224">
        <v>3515</v>
      </c>
      <c r="AA428" s="222">
        <v>4392</v>
      </c>
      <c r="AB428" s="220">
        <f t="shared" si="551"/>
        <v>22197</v>
      </c>
      <c r="AC428" s="221">
        <f t="shared" si="546"/>
        <v>21147</v>
      </c>
      <c r="BI428" s="202" t="s">
        <v>34</v>
      </c>
      <c r="BJ428" s="204">
        <f t="shared" ref="BJ428:CK428" si="568">B428/B436</f>
        <v>4.8548566507589076E-2</v>
      </c>
      <c r="BK428" s="205">
        <f t="shared" si="568"/>
        <v>0.10548255300353357</v>
      </c>
      <c r="BL428" s="206">
        <f t="shared" si="568"/>
        <v>5.6370112657388997E-2</v>
      </c>
      <c r="BM428" s="207">
        <f t="shared" si="568"/>
        <v>6.2026862026862029E-2</v>
      </c>
      <c r="BN428" s="204">
        <f t="shared" si="568"/>
        <v>5.7140547967348257E-2</v>
      </c>
      <c r="BO428" s="205">
        <f t="shared" si="568"/>
        <v>5.5298947908647679E-2</v>
      </c>
      <c r="BP428" s="206">
        <f t="shared" si="568"/>
        <v>7.545161183006753E-2</v>
      </c>
      <c r="BQ428" s="207">
        <f t="shared" si="568"/>
        <v>6.2700729927007301E-2</v>
      </c>
      <c r="BR428" s="204">
        <f t="shared" si="568"/>
        <v>5.9839063643013897E-2</v>
      </c>
      <c r="BS428" s="205">
        <f t="shared" si="568"/>
        <v>2.0286547483200204E-2</v>
      </c>
      <c r="BT428" s="206">
        <f t="shared" si="568"/>
        <v>9.5771817268300224E-2</v>
      </c>
      <c r="BU428" s="204">
        <f t="shared" si="568"/>
        <v>3.5507440078410404E-2</v>
      </c>
      <c r="BV428" s="208">
        <f t="shared" si="568"/>
        <v>7.1988784905088476E-2</v>
      </c>
      <c r="BW428" s="209">
        <f t="shared" si="568"/>
        <v>4.9659863945578232E-2</v>
      </c>
      <c r="BX428" s="204">
        <f t="shared" si="568"/>
        <v>4.8996844674644283E-2</v>
      </c>
      <c r="BY428" s="205">
        <f t="shared" si="568"/>
        <v>6.0786290322580643E-2</v>
      </c>
      <c r="BZ428" s="206">
        <f t="shared" si="568"/>
        <v>5.3603391427225623E-2</v>
      </c>
      <c r="CA428" s="207">
        <f t="shared" si="568"/>
        <v>7.80047301655558E-2</v>
      </c>
      <c r="CB428" s="204">
        <f t="shared" si="568"/>
        <v>7.90681661693826E-2</v>
      </c>
      <c r="CC428" s="205">
        <f t="shared" si="568"/>
        <v>3.8858787673552317E-2</v>
      </c>
      <c r="CD428" s="206">
        <f t="shared" si="568"/>
        <v>0.10813590159395642</v>
      </c>
      <c r="CE428" s="207">
        <f t="shared" si="568"/>
        <v>5.5980482658578398E-2</v>
      </c>
      <c r="CF428" s="204">
        <f t="shared" si="568"/>
        <v>0.10953363264975934</v>
      </c>
      <c r="CG428" s="205">
        <f t="shared" si="568"/>
        <v>4.9267387548787511E-2</v>
      </c>
      <c r="CH428" s="206">
        <f t="shared" si="568"/>
        <v>6.3474005453527632E-2</v>
      </c>
      <c r="CI428" s="204">
        <f t="shared" si="568"/>
        <v>9.1681452875482725E-2</v>
      </c>
      <c r="CJ428" s="210">
        <f t="shared" si="568"/>
        <v>6.9235159995383697E-2</v>
      </c>
      <c r="CK428" s="211">
        <f t="shared" si="568"/>
        <v>6.6088712071729713E-2</v>
      </c>
    </row>
    <row r="429" spans="1:89" x14ac:dyDescent="0.2">
      <c r="A429" s="212" t="s">
        <v>38</v>
      </c>
      <c r="B429" s="238">
        <v>2618</v>
      </c>
      <c r="C429" s="214">
        <v>4279</v>
      </c>
      <c r="D429" s="215">
        <v>978</v>
      </c>
      <c r="E429" s="216">
        <v>2101</v>
      </c>
      <c r="F429" s="213">
        <v>426</v>
      </c>
      <c r="G429" s="217">
        <v>646</v>
      </c>
      <c r="H429" s="215">
        <v>1775</v>
      </c>
      <c r="I429" s="216">
        <v>4279</v>
      </c>
      <c r="J429" s="213">
        <v>282</v>
      </c>
      <c r="K429" s="214">
        <v>293</v>
      </c>
      <c r="L429" s="215">
        <v>837</v>
      </c>
      <c r="M429" s="213">
        <v>1082</v>
      </c>
      <c r="N429" s="218">
        <v>1703</v>
      </c>
      <c r="O429" s="239">
        <v>2410</v>
      </c>
      <c r="P429" s="213">
        <v>1235</v>
      </c>
      <c r="Q429" s="214">
        <v>1845</v>
      </c>
      <c r="R429" s="215">
        <v>1206</v>
      </c>
      <c r="S429" s="216">
        <v>1722</v>
      </c>
      <c r="T429" s="213">
        <v>837</v>
      </c>
      <c r="U429" s="217">
        <v>552</v>
      </c>
      <c r="V429" s="215">
        <v>2764</v>
      </c>
      <c r="W429" s="240">
        <v>1653</v>
      </c>
      <c r="X429" s="213">
        <v>2220</v>
      </c>
      <c r="Y429" s="217">
        <v>997</v>
      </c>
      <c r="Z429" s="215">
        <v>3165</v>
      </c>
      <c r="AA429" s="213">
        <v>4329</v>
      </c>
      <c r="AB429" s="220">
        <f t="shared" si="551"/>
        <v>20046</v>
      </c>
      <c r="AC429" s="221">
        <f t="shared" si="546"/>
        <v>26188</v>
      </c>
      <c r="BI429" s="212" t="s">
        <v>38</v>
      </c>
      <c r="BJ429" s="204">
        <f t="shared" ref="BJ429:CK429" si="569">B429/B436</f>
        <v>4.696975133661057E-2</v>
      </c>
      <c r="BK429" s="205">
        <f t="shared" si="569"/>
        <v>0.11812610424028269</v>
      </c>
      <c r="BL429" s="206">
        <f t="shared" si="569"/>
        <v>4.0506958250497015E-2</v>
      </c>
      <c r="BM429" s="207">
        <f t="shared" si="569"/>
        <v>0.10261294261294261</v>
      </c>
      <c r="BN429" s="204">
        <f t="shared" si="569"/>
        <v>3.4429806837468685E-2</v>
      </c>
      <c r="BO429" s="205">
        <f t="shared" si="569"/>
        <v>8.2884269951244552E-2</v>
      </c>
      <c r="BP429" s="206">
        <f t="shared" si="569"/>
        <v>5.905053394989853E-2</v>
      </c>
      <c r="BQ429" s="207">
        <f t="shared" si="569"/>
        <v>0.10411192214111922</v>
      </c>
      <c r="BR429" s="204">
        <f t="shared" si="569"/>
        <v>4.1258229700073153E-2</v>
      </c>
      <c r="BS429" s="205">
        <f t="shared" si="569"/>
        <v>3.7149740078610369E-2</v>
      </c>
      <c r="BT429" s="206">
        <f t="shared" si="569"/>
        <v>6.4698152585607169E-2</v>
      </c>
      <c r="BU429" s="204">
        <f t="shared" si="569"/>
        <v>4.8204579880602332E-2</v>
      </c>
      <c r="BV429" s="208">
        <f t="shared" si="569"/>
        <v>6.4524684575455613E-2</v>
      </c>
      <c r="BW429" s="209">
        <f t="shared" si="569"/>
        <v>6.8310657596371879E-2</v>
      </c>
      <c r="BX429" s="204">
        <f t="shared" si="569"/>
        <v>7.3525034232303388E-2</v>
      </c>
      <c r="BY429" s="205">
        <f t="shared" si="569"/>
        <v>9.299395161290322E-2</v>
      </c>
      <c r="BZ429" s="206">
        <f t="shared" si="569"/>
        <v>5.6806406029203955E-2</v>
      </c>
      <c r="CA429" s="207">
        <f t="shared" si="569"/>
        <v>7.4048591700709529E-2</v>
      </c>
      <c r="CB429" s="204">
        <f t="shared" si="569"/>
        <v>9.6052329584576546E-2</v>
      </c>
      <c r="CC429" s="205">
        <f t="shared" si="569"/>
        <v>4.6732136810023701E-2</v>
      </c>
      <c r="CD429" s="206">
        <f t="shared" si="569"/>
        <v>0.10932246964363407</v>
      </c>
      <c r="CE429" s="207">
        <f t="shared" si="569"/>
        <v>5.449690096267968E-2</v>
      </c>
      <c r="CF429" s="204">
        <f t="shared" si="569"/>
        <v>8.9794927800024266E-2</v>
      </c>
      <c r="CG429" s="205">
        <f t="shared" si="569"/>
        <v>6.3791669332650847E-2</v>
      </c>
      <c r="CH429" s="206">
        <f t="shared" si="569"/>
        <v>5.7153691965978658E-2</v>
      </c>
      <c r="CI429" s="204">
        <f t="shared" si="569"/>
        <v>9.0366350067842605E-2</v>
      </c>
      <c r="CJ429" s="210">
        <f t="shared" si="569"/>
        <v>6.252592770498093E-2</v>
      </c>
      <c r="CK429" s="211">
        <f t="shared" si="569"/>
        <v>8.1842870938405338E-2</v>
      </c>
    </row>
    <row r="430" spans="1:89" x14ac:dyDescent="0.2">
      <c r="A430" s="202" t="s">
        <v>39</v>
      </c>
      <c r="B430" s="235">
        <v>540</v>
      </c>
      <c r="C430" s="223">
        <v>2869</v>
      </c>
      <c r="D430" s="224">
        <v>230</v>
      </c>
      <c r="E430" s="225">
        <v>1699</v>
      </c>
      <c r="F430" s="222">
        <v>129</v>
      </c>
      <c r="G430" s="226">
        <v>554</v>
      </c>
      <c r="H430" s="224">
        <v>645</v>
      </c>
      <c r="I430" s="225">
        <v>3007</v>
      </c>
      <c r="J430" s="222">
        <v>147</v>
      </c>
      <c r="K430" s="223">
        <v>211</v>
      </c>
      <c r="L430" s="224">
        <v>418</v>
      </c>
      <c r="M430" s="222">
        <v>721</v>
      </c>
      <c r="N430" s="227">
        <v>1017</v>
      </c>
      <c r="O430" s="236">
        <v>1712</v>
      </c>
      <c r="P430" s="222">
        <v>634</v>
      </c>
      <c r="Q430" s="223">
        <v>1362</v>
      </c>
      <c r="R430" s="224">
        <v>792</v>
      </c>
      <c r="S430" s="225">
        <v>1245</v>
      </c>
      <c r="T430" s="222">
        <v>473</v>
      </c>
      <c r="U430" s="226">
        <v>321</v>
      </c>
      <c r="V430" s="224">
        <v>2536</v>
      </c>
      <c r="W430" s="237">
        <v>1247</v>
      </c>
      <c r="X430" s="222">
        <v>1101</v>
      </c>
      <c r="Y430" s="226">
        <v>776</v>
      </c>
      <c r="Z430" s="224">
        <v>2182</v>
      </c>
      <c r="AA430" s="222">
        <v>3000</v>
      </c>
      <c r="AB430" s="220">
        <f t="shared" si="551"/>
        <v>10844</v>
      </c>
      <c r="AC430" s="221">
        <f t="shared" si="546"/>
        <v>18724</v>
      </c>
      <c r="BI430" s="202" t="s">
        <v>39</v>
      </c>
      <c r="BJ430" s="204">
        <f t="shared" ref="BJ430:CK430" si="570">B430/B436</f>
        <v>9.6881840037317448E-3</v>
      </c>
      <c r="BK430" s="205">
        <f t="shared" si="570"/>
        <v>7.9201634275618368E-2</v>
      </c>
      <c r="BL430" s="206">
        <f t="shared" si="570"/>
        <v>9.526176275679258E-3</v>
      </c>
      <c r="BM430" s="207">
        <f t="shared" si="570"/>
        <v>8.2979242979242973E-2</v>
      </c>
      <c r="BN430" s="204">
        <f t="shared" si="570"/>
        <v>1.0425927422613756E-2</v>
      </c>
      <c r="BO430" s="205">
        <f t="shared" si="570"/>
        <v>7.1080318193482164E-2</v>
      </c>
      <c r="BP430" s="206">
        <f t="shared" si="570"/>
        <v>2.1457799660667354E-2</v>
      </c>
      <c r="BQ430" s="207">
        <f t="shared" si="570"/>
        <v>7.3163017031630168E-2</v>
      </c>
      <c r="BR430" s="204">
        <f t="shared" si="570"/>
        <v>2.1506949524506217E-2</v>
      </c>
      <c r="BS430" s="205">
        <f t="shared" si="570"/>
        <v>2.6752884493470269E-2</v>
      </c>
      <c r="BT430" s="206">
        <f t="shared" si="570"/>
        <v>3.2310427456133571E-2</v>
      </c>
      <c r="BU430" s="204">
        <f t="shared" si="570"/>
        <v>3.2121536131159228E-2</v>
      </c>
      <c r="BV430" s="208">
        <f t="shared" si="570"/>
        <v>3.8532944341302618E-2</v>
      </c>
      <c r="BW430" s="209">
        <f t="shared" si="570"/>
        <v>4.8526077097505671E-2</v>
      </c>
      <c r="BX430" s="204">
        <f t="shared" si="570"/>
        <v>3.7744835387271539E-2</v>
      </c>
      <c r="BY430" s="205">
        <f t="shared" si="570"/>
        <v>6.8649193548387097E-2</v>
      </c>
      <c r="BZ430" s="206">
        <f t="shared" si="570"/>
        <v>3.7305699481865282E-2</v>
      </c>
      <c r="CA430" s="207">
        <f t="shared" si="570"/>
        <v>5.3536873790582667E-2</v>
      </c>
      <c r="CB430" s="204">
        <f t="shared" si="570"/>
        <v>5.4280468212072525E-2</v>
      </c>
      <c r="CC430" s="205">
        <f t="shared" si="570"/>
        <v>2.7175753471046393E-2</v>
      </c>
      <c r="CD430" s="206">
        <f t="shared" si="570"/>
        <v>0.10030455246608393</v>
      </c>
      <c r="CE430" s="207">
        <f t="shared" si="570"/>
        <v>4.1111697217460108E-2</v>
      </c>
      <c r="CF430" s="204">
        <f t="shared" si="570"/>
        <v>4.4533430408930957E-2</v>
      </c>
      <c r="CG430" s="205">
        <f t="shared" si="570"/>
        <v>4.9651289269946892E-2</v>
      </c>
      <c r="CH430" s="206">
        <f t="shared" si="570"/>
        <v>3.9402640085233941E-2</v>
      </c>
      <c r="CI430" s="204">
        <f t="shared" si="570"/>
        <v>6.2623943220958142E-2</v>
      </c>
      <c r="CJ430" s="210">
        <f t="shared" si="570"/>
        <v>3.3823763345944988E-2</v>
      </c>
      <c r="CK430" s="211">
        <f t="shared" si="570"/>
        <v>5.8516340134821349E-2</v>
      </c>
    </row>
    <row r="431" spans="1:89" x14ac:dyDescent="0.2">
      <c r="A431" s="212" t="s">
        <v>40</v>
      </c>
      <c r="B431" s="238">
        <v>0</v>
      </c>
      <c r="C431" s="214">
        <v>1493</v>
      </c>
      <c r="D431" s="215">
        <v>7</v>
      </c>
      <c r="E431" s="216">
        <v>736</v>
      </c>
      <c r="F431" s="213">
        <v>8</v>
      </c>
      <c r="G431" s="217">
        <v>166</v>
      </c>
      <c r="H431" s="215">
        <v>29</v>
      </c>
      <c r="I431" s="216">
        <v>1088</v>
      </c>
      <c r="J431" s="213">
        <v>21</v>
      </c>
      <c r="K431" s="214">
        <v>55</v>
      </c>
      <c r="L431" s="215">
        <v>83</v>
      </c>
      <c r="M431" s="213">
        <v>127</v>
      </c>
      <c r="N431" s="218">
        <v>128</v>
      </c>
      <c r="O431" s="239">
        <v>287</v>
      </c>
      <c r="P431" s="213">
        <v>193</v>
      </c>
      <c r="Q431" s="214">
        <v>200</v>
      </c>
      <c r="R431" s="215">
        <v>226</v>
      </c>
      <c r="S431" s="216">
        <v>105</v>
      </c>
      <c r="T431" s="213">
        <v>89</v>
      </c>
      <c r="U431" s="217">
        <v>9</v>
      </c>
      <c r="V431" s="215">
        <v>146</v>
      </c>
      <c r="W431" s="240">
        <v>51</v>
      </c>
      <c r="X431" s="213">
        <v>121</v>
      </c>
      <c r="Y431" s="217">
        <v>33</v>
      </c>
      <c r="Z431" s="215">
        <v>78</v>
      </c>
      <c r="AA431" s="213">
        <v>104</v>
      </c>
      <c r="AB431" s="220">
        <f t="shared" si="551"/>
        <v>1129</v>
      </c>
      <c r="AC431" s="221">
        <f t="shared" si="546"/>
        <v>4454</v>
      </c>
      <c r="BI431" s="212" t="s">
        <v>40</v>
      </c>
      <c r="BJ431" s="204">
        <f t="shared" ref="BJ431:CK431" si="571">B431/B436</f>
        <v>0</v>
      </c>
      <c r="BK431" s="205">
        <f t="shared" si="571"/>
        <v>4.1215768551236751E-2</v>
      </c>
      <c r="BL431" s="206">
        <f t="shared" si="571"/>
        <v>2.8992710404241221E-4</v>
      </c>
      <c r="BM431" s="207">
        <f t="shared" si="571"/>
        <v>3.5946275946275946E-2</v>
      </c>
      <c r="BN431" s="204">
        <f t="shared" si="571"/>
        <v>6.4656914248767481E-4</v>
      </c>
      <c r="BO431" s="205">
        <f t="shared" si="571"/>
        <v>2.1298434693353862E-2</v>
      </c>
      <c r="BP431" s="206">
        <f t="shared" si="571"/>
        <v>9.6476928706876479E-4</v>
      </c>
      <c r="BQ431" s="207">
        <f t="shared" si="571"/>
        <v>2.6472019464720196E-2</v>
      </c>
      <c r="BR431" s="204">
        <f t="shared" si="571"/>
        <v>3.0724213606437454E-3</v>
      </c>
      <c r="BS431" s="205">
        <f t="shared" si="571"/>
        <v>6.9735006973500697E-3</v>
      </c>
      <c r="BT431" s="206">
        <f t="shared" si="571"/>
        <v>6.4157068872226948E-3</v>
      </c>
      <c r="BU431" s="204">
        <f t="shared" si="571"/>
        <v>5.6580237013276304E-3</v>
      </c>
      <c r="BV431" s="208">
        <f t="shared" si="571"/>
        <v>4.8497707725533284E-3</v>
      </c>
      <c r="BW431" s="209">
        <f t="shared" si="571"/>
        <v>8.1349206349206355E-3</v>
      </c>
      <c r="BX431" s="204">
        <f t="shared" si="571"/>
        <v>1.1490147050068464E-2</v>
      </c>
      <c r="BY431" s="205">
        <f t="shared" si="571"/>
        <v>1.0080645161290322E-2</v>
      </c>
      <c r="BZ431" s="206">
        <f t="shared" si="571"/>
        <v>1.0645313235986812E-2</v>
      </c>
      <c r="CA431" s="207">
        <f t="shared" si="571"/>
        <v>4.515158030531069E-3</v>
      </c>
      <c r="CB431" s="204">
        <f t="shared" si="571"/>
        <v>1.0213449621299059E-2</v>
      </c>
      <c r="CC431" s="205">
        <f t="shared" si="571"/>
        <v>7.6193701320690819E-4</v>
      </c>
      <c r="CD431" s="206">
        <f t="shared" si="571"/>
        <v>5.7746311750978916E-3</v>
      </c>
      <c r="CE431" s="207">
        <f t="shared" si="571"/>
        <v>1.681392588685217E-3</v>
      </c>
      <c r="CF431" s="204">
        <f t="shared" si="571"/>
        <v>4.8942280467580796E-3</v>
      </c>
      <c r="CG431" s="205">
        <f t="shared" si="571"/>
        <v>2.1114594663766075E-3</v>
      </c>
      <c r="CH431" s="206">
        <f t="shared" si="571"/>
        <v>1.4085270057966304E-3</v>
      </c>
      <c r="CI431" s="204">
        <f t="shared" si="571"/>
        <v>2.1709633649932159E-3</v>
      </c>
      <c r="CJ431" s="210">
        <f t="shared" si="571"/>
        <v>3.5214891938004323E-3</v>
      </c>
      <c r="CK431" s="211">
        <f t="shared" si="571"/>
        <v>1.3919663477915739E-2</v>
      </c>
    </row>
    <row r="432" spans="1:89" x14ac:dyDescent="0.2">
      <c r="A432" s="202" t="s">
        <v>41</v>
      </c>
      <c r="B432" s="235">
        <v>1</v>
      </c>
      <c r="C432" s="223">
        <v>17</v>
      </c>
      <c r="D432" s="224">
        <v>0</v>
      </c>
      <c r="E432" s="225">
        <v>0</v>
      </c>
      <c r="F432" s="222">
        <v>0</v>
      </c>
      <c r="G432" s="226">
        <v>0</v>
      </c>
      <c r="H432" s="224">
        <v>0</v>
      </c>
      <c r="I432" s="225">
        <v>0</v>
      </c>
      <c r="J432" s="222">
        <v>0</v>
      </c>
      <c r="K432" s="226">
        <v>0</v>
      </c>
      <c r="L432" s="224">
        <v>0</v>
      </c>
      <c r="M432" s="222">
        <v>0</v>
      </c>
      <c r="N432" s="227">
        <v>0</v>
      </c>
      <c r="O432" s="236">
        <v>0</v>
      </c>
      <c r="P432" s="222">
        <v>0</v>
      </c>
      <c r="Q432" s="226">
        <v>0</v>
      </c>
      <c r="R432" s="224">
        <v>0</v>
      </c>
      <c r="S432" s="225">
        <v>0</v>
      </c>
      <c r="T432" s="222">
        <v>0</v>
      </c>
      <c r="U432" s="226">
        <v>0</v>
      </c>
      <c r="V432" s="224">
        <v>0</v>
      </c>
      <c r="W432" s="225">
        <v>0</v>
      </c>
      <c r="X432" s="222">
        <v>0</v>
      </c>
      <c r="Y432" s="226">
        <v>0</v>
      </c>
      <c r="Z432" s="224">
        <v>0</v>
      </c>
      <c r="AA432" s="222">
        <v>0</v>
      </c>
      <c r="AB432" s="220">
        <f t="shared" si="551"/>
        <v>1</v>
      </c>
      <c r="AC432" s="221">
        <f t="shared" si="546"/>
        <v>17</v>
      </c>
      <c r="BI432" s="202" t="s">
        <v>41</v>
      </c>
      <c r="BJ432" s="204">
        <f t="shared" ref="BJ432:CK432" si="572">B432/B436</f>
        <v>1.7941081488392121E-5</v>
      </c>
      <c r="BK432" s="205">
        <f t="shared" si="572"/>
        <v>4.6930212014134273E-4</v>
      </c>
      <c r="BL432" s="206">
        <f t="shared" si="572"/>
        <v>0</v>
      </c>
      <c r="BM432" s="207">
        <f t="shared" si="572"/>
        <v>0</v>
      </c>
      <c r="BN432" s="204">
        <f t="shared" si="572"/>
        <v>0</v>
      </c>
      <c r="BO432" s="205">
        <f t="shared" si="572"/>
        <v>0</v>
      </c>
      <c r="BP432" s="206">
        <f t="shared" si="572"/>
        <v>0</v>
      </c>
      <c r="BQ432" s="207">
        <f t="shared" si="572"/>
        <v>0</v>
      </c>
      <c r="BR432" s="204">
        <f t="shared" si="572"/>
        <v>0</v>
      </c>
      <c r="BS432" s="205">
        <f t="shared" si="572"/>
        <v>0</v>
      </c>
      <c r="BT432" s="206">
        <f t="shared" si="572"/>
        <v>0</v>
      </c>
      <c r="BU432" s="204">
        <f t="shared" si="572"/>
        <v>0</v>
      </c>
      <c r="BV432" s="208">
        <f t="shared" si="572"/>
        <v>0</v>
      </c>
      <c r="BW432" s="209">
        <f t="shared" si="572"/>
        <v>0</v>
      </c>
      <c r="BX432" s="204">
        <f t="shared" si="572"/>
        <v>0</v>
      </c>
      <c r="BY432" s="205">
        <f t="shared" si="572"/>
        <v>0</v>
      </c>
      <c r="BZ432" s="206">
        <f t="shared" si="572"/>
        <v>0</v>
      </c>
      <c r="CA432" s="207">
        <f t="shared" si="572"/>
        <v>0</v>
      </c>
      <c r="CB432" s="204">
        <f t="shared" si="572"/>
        <v>0</v>
      </c>
      <c r="CC432" s="205">
        <f t="shared" si="572"/>
        <v>0</v>
      </c>
      <c r="CD432" s="206">
        <f t="shared" si="572"/>
        <v>0</v>
      </c>
      <c r="CE432" s="207">
        <f t="shared" si="572"/>
        <v>0</v>
      </c>
      <c r="CF432" s="204">
        <f t="shared" si="572"/>
        <v>0</v>
      </c>
      <c r="CG432" s="205">
        <f t="shared" si="572"/>
        <v>0</v>
      </c>
      <c r="CH432" s="206">
        <f t="shared" si="572"/>
        <v>0</v>
      </c>
      <c r="CI432" s="204">
        <f t="shared" si="572"/>
        <v>0</v>
      </c>
      <c r="CJ432" s="210">
        <f t="shared" si="572"/>
        <v>3.1191224037204892E-6</v>
      </c>
      <c r="CK432" s="211">
        <f t="shared" si="572"/>
        <v>5.3128486556930302E-5</v>
      </c>
    </row>
    <row r="433" spans="1:89" x14ac:dyDescent="0.2">
      <c r="A433" s="212" t="s">
        <v>42</v>
      </c>
      <c r="B433" s="238"/>
      <c r="C433" s="214"/>
      <c r="D433" s="215"/>
      <c r="E433" s="216"/>
      <c r="F433" s="213"/>
      <c r="G433" s="217"/>
      <c r="H433" s="215"/>
      <c r="I433" s="216"/>
      <c r="J433" s="213"/>
      <c r="K433" s="217"/>
      <c r="L433" s="215"/>
      <c r="M433" s="213"/>
      <c r="N433" s="218"/>
      <c r="O433" s="219"/>
      <c r="P433" s="213"/>
      <c r="Q433" s="217"/>
      <c r="R433" s="215"/>
      <c r="S433" s="216"/>
      <c r="T433" s="213"/>
      <c r="U433" s="217"/>
      <c r="V433" s="215"/>
      <c r="W433" s="216"/>
      <c r="X433" s="213"/>
      <c r="Y433" s="217"/>
      <c r="Z433" s="215"/>
      <c r="AA433" s="213"/>
      <c r="AB433" s="220">
        <f>B433+D433+F433+H433+J433+L433+N433+P433+R433+T433+V433+X433+Z433</f>
        <v>0</v>
      </c>
      <c r="AC433" s="221">
        <f>C433+E433+G433+I433+K433+M433+O433+Q433+S433+U433+W433+Y433+AA433</f>
        <v>0</v>
      </c>
      <c r="BI433" s="212" t="s">
        <v>42</v>
      </c>
      <c r="BJ433" s="204">
        <f t="shared" ref="BJ433:CK433" si="573">B433/B436</f>
        <v>0</v>
      </c>
      <c r="BK433" s="205">
        <f t="shared" si="573"/>
        <v>0</v>
      </c>
      <c r="BL433" s="206">
        <f t="shared" si="573"/>
        <v>0</v>
      </c>
      <c r="BM433" s="207">
        <f t="shared" si="573"/>
        <v>0</v>
      </c>
      <c r="BN433" s="204">
        <f t="shared" si="573"/>
        <v>0</v>
      </c>
      <c r="BO433" s="205">
        <f t="shared" si="573"/>
        <v>0</v>
      </c>
      <c r="BP433" s="206">
        <f t="shared" si="573"/>
        <v>0</v>
      </c>
      <c r="BQ433" s="207">
        <f t="shared" si="573"/>
        <v>0</v>
      </c>
      <c r="BR433" s="204">
        <f t="shared" si="573"/>
        <v>0</v>
      </c>
      <c r="BS433" s="205">
        <f t="shared" si="573"/>
        <v>0</v>
      </c>
      <c r="BT433" s="206">
        <f t="shared" si="573"/>
        <v>0</v>
      </c>
      <c r="BU433" s="204">
        <f t="shared" si="573"/>
        <v>0</v>
      </c>
      <c r="BV433" s="208">
        <f t="shared" si="573"/>
        <v>0</v>
      </c>
      <c r="BW433" s="209">
        <f t="shared" si="573"/>
        <v>0</v>
      </c>
      <c r="BX433" s="204">
        <f t="shared" si="573"/>
        <v>0</v>
      </c>
      <c r="BY433" s="205">
        <f t="shared" si="573"/>
        <v>0</v>
      </c>
      <c r="BZ433" s="206">
        <f t="shared" si="573"/>
        <v>0</v>
      </c>
      <c r="CA433" s="207">
        <f t="shared" si="573"/>
        <v>0</v>
      </c>
      <c r="CB433" s="204">
        <f t="shared" si="573"/>
        <v>0</v>
      </c>
      <c r="CC433" s="205">
        <f t="shared" si="573"/>
        <v>0</v>
      </c>
      <c r="CD433" s="206">
        <f t="shared" si="573"/>
        <v>0</v>
      </c>
      <c r="CE433" s="207">
        <f t="shared" si="573"/>
        <v>0</v>
      </c>
      <c r="CF433" s="204">
        <f t="shared" si="573"/>
        <v>0</v>
      </c>
      <c r="CG433" s="205">
        <f t="shared" si="573"/>
        <v>0</v>
      </c>
      <c r="CH433" s="206">
        <f t="shared" si="573"/>
        <v>0</v>
      </c>
      <c r="CI433" s="204">
        <f t="shared" si="573"/>
        <v>0</v>
      </c>
      <c r="CJ433" s="210">
        <f t="shared" si="573"/>
        <v>0</v>
      </c>
      <c r="CK433" s="211">
        <f t="shared" si="573"/>
        <v>0</v>
      </c>
    </row>
    <row r="434" spans="1:89" x14ac:dyDescent="0.2">
      <c r="A434" s="202" t="s">
        <v>43</v>
      </c>
      <c r="B434" s="235"/>
      <c r="C434" s="223"/>
      <c r="D434" s="224"/>
      <c r="E434" s="225"/>
      <c r="F434" s="222"/>
      <c r="G434" s="226"/>
      <c r="H434" s="224"/>
      <c r="I434" s="225"/>
      <c r="J434" s="222"/>
      <c r="K434" s="226"/>
      <c r="L434" s="224"/>
      <c r="M434" s="222"/>
      <c r="N434" s="227"/>
      <c r="O434" s="228"/>
      <c r="P434" s="222"/>
      <c r="Q434" s="226"/>
      <c r="R434" s="224"/>
      <c r="S434" s="225"/>
      <c r="T434" s="222"/>
      <c r="U434" s="226"/>
      <c r="V434" s="224"/>
      <c r="W434" s="225"/>
      <c r="X434" s="222"/>
      <c r="Y434" s="226"/>
      <c r="Z434" s="224"/>
      <c r="AA434" s="222"/>
      <c r="AB434" s="220"/>
      <c r="AC434" s="221"/>
      <c r="BI434" s="202" t="s">
        <v>43</v>
      </c>
      <c r="BJ434" s="204">
        <f t="shared" ref="BJ434:CK434" si="574">B434/B436</f>
        <v>0</v>
      </c>
      <c r="BK434" s="205">
        <f t="shared" si="574"/>
        <v>0</v>
      </c>
      <c r="BL434" s="206">
        <f t="shared" si="574"/>
        <v>0</v>
      </c>
      <c r="BM434" s="207">
        <f t="shared" si="574"/>
        <v>0</v>
      </c>
      <c r="BN434" s="204">
        <f t="shared" si="574"/>
        <v>0</v>
      </c>
      <c r="BO434" s="205">
        <f t="shared" si="574"/>
        <v>0</v>
      </c>
      <c r="BP434" s="206">
        <f t="shared" si="574"/>
        <v>0</v>
      </c>
      <c r="BQ434" s="207">
        <f t="shared" si="574"/>
        <v>0</v>
      </c>
      <c r="BR434" s="204">
        <f t="shared" si="574"/>
        <v>0</v>
      </c>
      <c r="BS434" s="205">
        <f t="shared" si="574"/>
        <v>0</v>
      </c>
      <c r="BT434" s="206">
        <f t="shared" si="574"/>
        <v>0</v>
      </c>
      <c r="BU434" s="204">
        <f t="shared" si="574"/>
        <v>0</v>
      </c>
      <c r="BV434" s="208">
        <f t="shared" si="574"/>
        <v>0</v>
      </c>
      <c r="BW434" s="209">
        <f t="shared" si="574"/>
        <v>0</v>
      </c>
      <c r="BX434" s="204">
        <f t="shared" si="574"/>
        <v>0</v>
      </c>
      <c r="BY434" s="205">
        <f t="shared" si="574"/>
        <v>0</v>
      </c>
      <c r="BZ434" s="206">
        <f t="shared" si="574"/>
        <v>0</v>
      </c>
      <c r="CA434" s="207">
        <f t="shared" si="574"/>
        <v>0</v>
      </c>
      <c r="CB434" s="204">
        <f t="shared" si="574"/>
        <v>0</v>
      </c>
      <c r="CC434" s="205">
        <f t="shared" si="574"/>
        <v>0</v>
      </c>
      <c r="CD434" s="206">
        <f t="shared" si="574"/>
        <v>0</v>
      </c>
      <c r="CE434" s="207">
        <f t="shared" si="574"/>
        <v>0</v>
      </c>
      <c r="CF434" s="204">
        <f t="shared" si="574"/>
        <v>0</v>
      </c>
      <c r="CG434" s="205">
        <f t="shared" si="574"/>
        <v>0</v>
      </c>
      <c r="CH434" s="206">
        <f t="shared" si="574"/>
        <v>0</v>
      </c>
      <c r="CI434" s="204">
        <f t="shared" si="574"/>
        <v>0</v>
      </c>
      <c r="CJ434" s="210">
        <f t="shared" si="574"/>
        <v>0</v>
      </c>
      <c r="CK434" s="211">
        <f t="shared" si="574"/>
        <v>0</v>
      </c>
    </row>
    <row r="435" spans="1:89" ht="13.5" thickBot="1" x14ac:dyDescent="0.25">
      <c r="A435" s="212" t="s">
        <v>44</v>
      </c>
      <c r="B435" s="238"/>
      <c r="C435" s="214"/>
      <c r="D435" s="215"/>
      <c r="E435" s="216"/>
      <c r="F435" s="213"/>
      <c r="G435" s="217"/>
      <c r="H435" s="215"/>
      <c r="I435" s="216"/>
      <c r="J435" s="213"/>
      <c r="K435" s="217"/>
      <c r="L435" s="215"/>
      <c r="M435" s="213"/>
      <c r="N435" s="218"/>
      <c r="O435" s="219"/>
      <c r="P435" s="213"/>
      <c r="Q435" s="217"/>
      <c r="R435" s="215"/>
      <c r="S435" s="216"/>
      <c r="T435" s="213"/>
      <c r="U435" s="217"/>
      <c r="V435" s="215"/>
      <c r="W435" s="216"/>
      <c r="X435" s="213"/>
      <c r="Y435" s="217"/>
      <c r="Z435" s="215"/>
      <c r="AA435" s="213"/>
      <c r="AB435" s="220"/>
      <c r="AC435" s="221"/>
      <c r="BI435" s="212" t="s">
        <v>44</v>
      </c>
      <c r="BJ435" s="204">
        <f t="shared" ref="BJ435:CK435" si="575">B435/B436</f>
        <v>0</v>
      </c>
      <c r="BK435" s="205">
        <f t="shared" si="575"/>
        <v>0</v>
      </c>
      <c r="BL435" s="206">
        <f t="shared" si="575"/>
        <v>0</v>
      </c>
      <c r="BM435" s="207">
        <f t="shared" si="575"/>
        <v>0</v>
      </c>
      <c r="BN435" s="204">
        <f t="shared" si="575"/>
        <v>0</v>
      </c>
      <c r="BO435" s="205">
        <f t="shared" si="575"/>
        <v>0</v>
      </c>
      <c r="BP435" s="206">
        <f t="shared" si="575"/>
        <v>0</v>
      </c>
      <c r="BQ435" s="207">
        <f t="shared" si="575"/>
        <v>0</v>
      </c>
      <c r="BR435" s="204">
        <f t="shared" si="575"/>
        <v>0</v>
      </c>
      <c r="BS435" s="205">
        <f t="shared" si="575"/>
        <v>0</v>
      </c>
      <c r="BT435" s="206">
        <f t="shared" si="575"/>
        <v>0</v>
      </c>
      <c r="BU435" s="204">
        <f t="shared" si="575"/>
        <v>0</v>
      </c>
      <c r="BV435" s="208">
        <f t="shared" si="575"/>
        <v>0</v>
      </c>
      <c r="BW435" s="209">
        <f t="shared" si="575"/>
        <v>0</v>
      </c>
      <c r="BX435" s="204">
        <f t="shared" si="575"/>
        <v>0</v>
      </c>
      <c r="BY435" s="205">
        <f t="shared" si="575"/>
        <v>0</v>
      </c>
      <c r="BZ435" s="206">
        <f t="shared" si="575"/>
        <v>0</v>
      </c>
      <c r="CA435" s="207">
        <f t="shared" si="575"/>
        <v>0</v>
      </c>
      <c r="CB435" s="204">
        <f t="shared" si="575"/>
        <v>0</v>
      </c>
      <c r="CC435" s="205">
        <f t="shared" si="575"/>
        <v>0</v>
      </c>
      <c r="CD435" s="206">
        <f t="shared" si="575"/>
        <v>0</v>
      </c>
      <c r="CE435" s="207">
        <f t="shared" si="575"/>
        <v>0</v>
      </c>
      <c r="CF435" s="204">
        <f t="shared" si="575"/>
        <v>0</v>
      </c>
      <c r="CG435" s="205">
        <f t="shared" si="575"/>
        <v>0</v>
      </c>
      <c r="CH435" s="206">
        <f t="shared" si="575"/>
        <v>0</v>
      </c>
      <c r="CI435" s="204">
        <f t="shared" si="575"/>
        <v>0</v>
      </c>
      <c r="CJ435" s="210">
        <f t="shared" si="575"/>
        <v>0</v>
      </c>
      <c r="CK435" s="211">
        <f t="shared" si="575"/>
        <v>0</v>
      </c>
    </row>
    <row r="436" spans="1:89" ht="20.100000000000001" customHeight="1" thickTop="1" thickBot="1" x14ac:dyDescent="0.25">
      <c r="A436" s="229" t="s">
        <v>26</v>
      </c>
      <c r="B436" s="144">
        <f>SUM(B412:B435)</f>
        <v>55738</v>
      </c>
      <c r="C436" s="145">
        <f t="shared" ref="C436" si="576">SUM(C412:C435)</f>
        <v>36224</v>
      </c>
      <c r="D436" s="230">
        <f t="shared" ref="D436" si="577">SUM(D412:D435)</f>
        <v>24144</v>
      </c>
      <c r="E436" s="248">
        <f t="shared" ref="E436" si="578">SUM(E412:E435)</f>
        <v>20475</v>
      </c>
      <c r="F436" s="249">
        <f t="shared" ref="F436" si="579">SUM(F412:F435)</f>
        <v>12373</v>
      </c>
      <c r="G436" s="250">
        <f t="shared" ref="G436" si="580">SUM(G412:G435)</f>
        <v>7794</v>
      </c>
      <c r="H436" s="230">
        <f t="shared" ref="H436" si="581">SUM(H412:H435)</f>
        <v>30059</v>
      </c>
      <c r="I436" s="248">
        <f t="shared" ref="I436" si="582">SUM(I412:I435)</f>
        <v>41100</v>
      </c>
      <c r="J436" s="249">
        <f t="shared" ref="J436" si="583">SUM(J412:J435)</f>
        <v>6835</v>
      </c>
      <c r="K436" s="250">
        <f t="shared" ref="K436" si="584">SUM(K412:K435)</f>
        <v>7887</v>
      </c>
      <c r="L436" s="230">
        <f t="shared" ref="L436" si="585">SUM(L412:L435)</f>
        <v>12937</v>
      </c>
      <c r="M436" s="249">
        <f t="shared" ref="M436" si="586">SUM(M412:M435)</f>
        <v>22446</v>
      </c>
      <c r="N436" s="251">
        <f t="shared" ref="N436" si="587">SUM(N412:N435)</f>
        <v>26393</v>
      </c>
      <c r="O436" s="231">
        <f t="shared" ref="O436" si="588">SUM(O412:O435)</f>
        <v>35280</v>
      </c>
      <c r="P436" s="249">
        <f t="shared" ref="P436" si="589">SUM(P412:P435)</f>
        <v>16797</v>
      </c>
      <c r="Q436" s="250">
        <f t="shared" ref="Q436" si="590">SUM(Q412:Q435)</f>
        <v>19840</v>
      </c>
      <c r="R436" s="230">
        <f t="shared" ref="R436" si="591">SUM(R412:R435)</f>
        <v>21230</v>
      </c>
      <c r="S436" s="248">
        <f t="shared" ref="S436" si="592">SUM(S412:S435)</f>
        <v>23255</v>
      </c>
      <c r="T436" s="249">
        <f t="shared" ref="T436" si="593">SUM(T412:T435)</f>
        <v>8714</v>
      </c>
      <c r="U436" s="250">
        <f t="shared" ref="U436" si="594">SUM(U412:U435)</f>
        <v>11812</v>
      </c>
      <c r="V436" s="230">
        <f t="shared" ref="V436" si="595">SUM(V412:V435)</f>
        <v>25283</v>
      </c>
      <c r="W436" s="248">
        <f t="shared" ref="W436" si="596">SUM(W412:W435)</f>
        <v>30332</v>
      </c>
      <c r="X436" s="249">
        <f t="shared" ref="X436" si="597">SUM(X412:X435)</f>
        <v>24723</v>
      </c>
      <c r="Y436" s="250">
        <f t="shared" ref="Y436" si="598">SUM(Y412:Y435)</f>
        <v>15629</v>
      </c>
      <c r="Z436" s="230">
        <f t="shared" ref="Z436" si="599">SUM(Z412:Z435)</f>
        <v>55377</v>
      </c>
      <c r="AA436" s="248">
        <f t="shared" ref="AA436" si="600">SUM(AA412:AA435)</f>
        <v>47905</v>
      </c>
      <c r="AB436" s="232">
        <f>SUM(AB412:AB435)</f>
        <v>320603</v>
      </c>
      <c r="AC436" s="233">
        <f>SUM(AC412:AC435)</f>
        <v>319979</v>
      </c>
      <c r="BI436" s="229" t="s">
        <v>26</v>
      </c>
      <c r="BJ436" s="241">
        <f>SUM(BJ412:BJ435)</f>
        <v>0.99999999999999978</v>
      </c>
      <c r="BK436" s="242">
        <f t="shared" ref="BK436:CK436" si="601">SUM(BK412:BK435)</f>
        <v>1</v>
      </c>
      <c r="BL436" s="241">
        <f t="shared" si="601"/>
        <v>1.0000000000000002</v>
      </c>
      <c r="BM436" s="242">
        <f t="shared" si="601"/>
        <v>1</v>
      </c>
      <c r="BN436" s="241">
        <f t="shared" si="601"/>
        <v>1</v>
      </c>
      <c r="BO436" s="242">
        <f t="shared" si="601"/>
        <v>1</v>
      </c>
      <c r="BP436" s="241">
        <f t="shared" si="601"/>
        <v>0.99999999999999989</v>
      </c>
      <c r="BQ436" s="242">
        <f t="shared" si="601"/>
        <v>1</v>
      </c>
      <c r="BR436" s="241">
        <f t="shared" si="601"/>
        <v>1.0000000000000002</v>
      </c>
      <c r="BS436" s="242">
        <f t="shared" si="601"/>
        <v>1</v>
      </c>
      <c r="BT436" s="241">
        <f t="shared" si="601"/>
        <v>0.99999999999999989</v>
      </c>
      <c r="BU436" s="242">
        <f t="shared" si="601"/>
        <v>1</v>
      </c>
      <c r="BV436" s="241">
        <f t="shared" si="601"/>
        <v>0.99999999999999989</v>
      </c>
      <c r="BW436" s="242">
        <f t="shared" si="601"/>
        <v>1.0000000000000002</v>
      </c>
      <c r="BX436" s="241">
        <f t="shared" si="601"/>
        <v>1</v>
      </c>
      <c r="BY436" s="242">
        <f t="shared" si="601"/>
        <v>1</v>
      </c>
      <c r="BZ436" s="241">
        <f t="shared" si="601"/>
        <v>1</v>
      </c>
      <c r="CA436" s="242">
        <f t="shared" si="601"/>
        <v>1</v>
      </c>
      <c r="CB436" s="241">
        <f t="shared" si="601"/>
        <v>1.0000000000000002</v>
      </c>
      <c r="CC436" s="242">
        <f t="shared" si="601"/>
        <v>1</v>
      </c>
      <c r="CD436" s="241">
        <f t="shared" si="601"/>
        <v>1</v>
      </c>
      <c r="CE436" s="242">
        <f t="shared" si="601"/>
        <v>1</v>
      </c>
      <c r="CF436" s="241">
        <f t="shared" si="601"/>
        <v>1</v>
      </c>
      <c r="CG436" s="242">
        <f t="shared" si="601"/>
        <v>1</v>
      </c>
      <c r="CH436" s="241">
        <f t="shared" si="601"/>
        <v>1</v>
      </c>
      <c r="CI436" s="242">
        <f t="shared" si="601"/>
        <v>0.99999999999999989</v>
      </c>
      <c r="CJ436" s="241">
        <f t="shared" si="601"/>
        <v>0.99999999999999989</v>
      </c>
      <c r="CK436" s="242">
        <f t="shared" si="601"/>
        <v>0.99999999999999989</v>
      </c>
    </row>
    <row r="437" spans="1:89" ht="13.5" thickTop="1" x14ac:dyDescent="0.2">
      <c r="A437" s="244"/>
    </row>
    <row r="439" spans="1:89" x14ac:dyDescent="0.2">
      <c r="A439" s="172">
        <f>+A408+1</f>
        <v>43511</v>
      </c>
      <c r="B439" s="172"/>
      <c r="C439" s="172"/>
      <c r="D439" s="172"/>
      <c r="BI439" s="174">
        <f>+BI408+1</f>
        <v>43511</v>
      </c>
      <c r="BJ439" s="174"/>
      <c r="BK439" s="174"/>
      <c r="BL439" s="174"/>
    </row>
    <row r="440" spans="1:89" ht="13.5" customHeight="1" thickBot="1" x14ac:dyDescent="0.25">
      <c r="AE440" s="175" t="s">
        <v>1</v>
      </c>
    </row>
    <row r="441" spans="1:89" ht="14.25" thickTop="1" thickBot="1" x14ac:dyDescent="0.25">
      <c r="A441" s="176" t="s">
        <v>2</v>
      </c>
      <c r="B441" s="177" t="s">
        <v>3</v>
      </c>
      <c r="C441" s="178"/>
      <c r="D441" s="177" t="s">
        <v>4</v>
      </c>
      <c r="E441" s="178"/>
      <c r="F441" s="177" t="s">
        <v>5</v>
      </c>
      <c r="G441" s="178"/>
      <c r="H441" s="177" t="s">
        <v>6</v>
      </c>
      <c r="I441" s="178"/>
      <c r="J441" s="177" t="s">
        <v>7</v>
      </c>
      <c r="K441" s="178"/>
      <c r="L441" s="177" t="s">
        <v>8</v>
      </c>
      <c r="M441" s="178"/>
      <c r="N441" s="177" t="s">
        <v>9</v>
      </c>
      <c r="O441" s="178"/>
      <c r="P441" s="177" t="s">
        <v>10</v>
      </c>
      <c r="Q441" s="178"/>
      <c r="R441" s="177" t="s">
        <v>11</v>
      </c>
      <c r="S441" s="178"/>
      <c r="T441" s="177" t="s">
        <v>12</v>
      </c>
      <c r="U441" s="178"/>
      <c r="V441" s="177" t="s">
        <v>13</v>
      </c>
      <c r="W441" s="178"/>
      <c r="X441" s="177" t="s">
        <v>14</v>
      </c>
      <c r="Y441" s="178"/>
      <c r="Z441" s="177" t="s">
        <v>15</v>
      </c>
      <c r="AA441" s="178"/>
      <c r="AB441" s="179" t="s">
        <v>16</v>
      </c>
      <c r="AC441" s="180"/>
      <c r="AE441" s="176" t="s">
        <v>2</v>
      </c>
      <c r="AF441" s="177" t="s">
        <v>3</v>
      </c>
      <c r="AG441" s="178"/>
      <c r="AH441" s="177" t="s">
        <v>4</v>
      </c>
      <c r="AI441" s="178"/>
      <c r="AJ441" s="177" t="s">
        <v>5</v>
      </c>
      <c r="AK441" s="178"/>
      <c r="AL441" s="177" t="s">
        <v>6</v>
      </c>
      <c r="AM441" s="178"/>
      <c r="AN441" s="177" t="s">
        <v>7</v>
      </c>
      <c r="AO441" s="178"/>
      <c r="AP441" s="177" t="s">
        <v>8</v>
      </c>
      <c r="AQ441" s="178"/>
      <c r="AR441" s="177" t="s">
        <v>9</v>
      </c>
      <c r="AS441" s="178"/>
      <c r="AT441" s="177" t="s">
        <v>10</v>
      </c>
      <c r="AU441" s="178"/>
      <c r="AV441" s="177" t="s">
        <v>11</v>
      </c>
      <c r="AW441" s="178"/>
      <c r="AX441" s="177" t="s">
        <v>12</v>
      </c>
      <c r="AY441" s="178"/>
      <c r="AZ441" s="177" t="s">
        <v>13</v>
      </c>
      <c r="BA441" s="178"/>
      <c r="BB441" s="177" t="s">
        <v>14</v>
      </c>
      <c r="BC441" s="178"/>
      <c r="BD441" s="177" t="s">
        <v>15</v>
      </c>
      <c r="BE441" s="178"/>
      <c r="BF441" s="179" t="s">
        <v>16</v>
      </c>
      <c r="BG441" s="180"/>
      <c r="BI441" s="176" t="s">
        <v>2</v>
      </c>
      <c r="BJ441" s="177" t="s">
        <v>3</v>
      </c>
      <c r="BK441" s="178"/>
      <c r="BL441" s="177" t="s">
        <v>4</v>
      </c>
      <c r="BM441" s="178"/>
      <c r="BN441" s="177" t="s">
        <v>5</v>
      </c>
      <c r="BO441" s="178"/>
      <c r="BP441" s="177" t="s">
        <v>6</v>
      </c>
      <c r="BQ441" s="178"/>
      <c r="BR441" s="177" t="s">
        <v>7</v>
      </c>
      <c r="BS441" s="178"/>
      <c r="BT441" s="177" t="s">
        <v>8</v>
      </c>
      <c r="BU441" s="178"/>
      <c r="BV441" s="177" t="s">
        <v>9</v>
      </c>
      <c r="BW441" s="178"/>
      <c r="BX441" s="177" t="s">
        <v>10</v>
      </c>
      <c r="BY441" s="178"/>
      <c r="BZ441" s="177" t="s">
        <v>11</v>
      </c>
      <c r="CA441" s="178"/>
      <c r="CB441" s="177" t="s">
        <v>12</v>
      </c>
      <c r="CC441" s="178"/>
      <c r="CD441" s="177" t="s">
        <v>13</v>
      </c>
      <c r="CE441" s="178"/>
      <c r="CF441" s="177" t="s">
        <v>14</v>
      </c>
      <c r="CG441" s="178"/>
      <c r="CH441" s="177" t="s">
        <v>15</v>
      </c>
      <c r="CI441" s="178"/>
      <c r="CJ441" s="177" t="s">
        <v>16</v>
      </c>
      <c r="CK441" s="178"/>
    </row>
    <row r="442" spans="1:89" ht="15" thickTop="1" thickBot="1" x14ac:dyDescent="0.3">
      <c r="A442" s="182"/>
      <c r="B442" s="183" t="s">
        <v>17</v>
      </c>
      <c r="C442" s="184" t="s">
        <v>18</v>
      </c>
      <c r="D442" s="185" t="s">
        <v>17</v>
      </c>
      <c r="E442" s="186" t="s">
        <v>18</v>
      </c>
      <c r="F442" s="183" t="s">
        <v>17</v>
      </c>
      <c r="G442" s="184" t="s">
        <v>18</v>
      </c>
      <c r="H442" s="185" t="s">
        <v>17</v>
      </c>
      <c r="I442" s="186" t="s">
        <v>18</v>
      </c>
      <c r="J442" s="183" t="s">
        <v>17</v>
      </c>
      <c r="K442" s="184" t="s">
        <v>18</v>
      </c>
      <c r="L442" s="185" t="s">
        <v>17</v>
      </c>
      <c r="M442" s="183" t="s">
        <v>18</v>
      </c>
      <c r="N442" s="187" t="s">
        <v>17</v>
      </c>
      <c r="O442" s="188" t="s">
        <v>18</v>
      </c>
      <c r="P442" s="183" t="s">
        <v>17</v>
      </c>
      <c r="Q442" s="184" t="s">
        <v>18</v>
      </c>
      <c r="R442" s="185" t="s">
        <v>17</v>
      </c>
      <c r="S442" s="186" t="s">
        <v>18</v>
      </c>
      <c r="T442" s="183" t="s">
        <v>17</v>
      </c>
      <c r="U442" s="184" t="s">
        <v>18</v>
      </c>
      <c r="V442" s="185" t="s">
        <v>17</v>
      </c>
      <c r="W442" s="186" t="s">
        <v>18</v>
      </c>
      <c r="X442" s="183" t="s">
        <v>17</v>
      </c>
      <c r="Y442" s="184" t="s">
        <v>18</v>
      </c>
      <c r="Z442" s="185" t="s">
        <v>17</v>
      </c>
      <c r="AA442" s="183" t="s">
        <v>18</v>
      </c>
      <c r="AB442" s="189" t="s">
        <v>17</v>
      </c>
      <c r="AC442" s="190" t="s">
        <v>18</v>
      </c>
      <c r="AE442" s="182"/>
      <c r="AF442" s="183" t="s">
        <v>17</v>
      </c>
      <c r="AG442" s="184" t="s">
        <v>18</v>
      </c>
      <c r="AH442" s="185" t="s">
        <v>17</v>
      </c>
      <c r="AI442" s="186" t="s">
        <v>18</v>
      </c>
      <c r="AJ442" s="183" t="s">
        <v>17</v>
      </c>
      <c r="AK442" s="184" t="s">
        <v>18</v>
      </c>
      <c r="AL442" s="185" t="s">
        <v>17</v>
      </c>
      <c r="AM442" s="186" t="s">
        <v>18</v>
      </c>
      <c r="AN442" s="183" t="s">
        <v>17</v>
      </c>
      <c r="AO442" s="184" t="s">
        <v>18</v>
      </c>
      <c r="AP442" s="185" t="s">
        <v>17</v>
      </c>
      <c r="AQ442" s="183" t="s">
        <v>18</v>
      </c>
      <c r="AR442" s="187" t="s">
        <v>17</v>
      </c>
      <c r="AS442" s="188" t="s">
        <v>18</v>
      </c>
      <c r="AT442" s="183" t="s">
        <v>17</v>
      </c>
      <c r="AU442" s="184" t="s">
        <v>18</v>
      </c>
      <c r="AV442" s="185" t="s">
        <v>17</v>
      </c>
      <c r="AW442" s="186" t="s">
        <v>18</v>
      </c>
      <c r="AX442" s="183" t="s">
        <v>17</v>
      </c>
      <c r="AY442" s="184" t="s">
        <v>18</v>
      </c>
      <c r="AZ442" s="185" t="s">
        <v>17</v>
      </c>
      <c r="BA442" s="186" t="s">
        <v>18</v>
      </c>
      <c r="BB442" s="183" t="s">
        <v>17</v>
      </c>
      <c r="BC442" s="184" t="s">
        <v>18</v>
      </c>
      <c r="BD442" s="185" t="s">
        <v>17</v>
      </c>
      <c r="BE442" s="183" t="s">
        <v>18</v>
      </c>
      <c r="BF442" s="189" t="s">
        <v>17</v>
      </c>
      <c r="BG442" s="190" t="s">
        <v>18</v>
      </c>
      <c r="BI442" s="182"/>
      <c r="BJ442" s="183" t="s">
        <v>17</v>
      </c>
      <c r="BK442" s="184" t="s">
        <v>18</v>
      </c>
      <c r="BL442" s="185" t="s">
        <v>17</v>
      </c>
      <c r="BM442" s="186" t="s">
        <v>18</v>
      </c>
      <c r="BN442" s="183" t="s">
        <v>17</v>
      </c>
      <c r="BO442" s="184" t="s">
        <v>18</v>
      </c>
      <c r="BP442" s="185" t="s">
        <v>17</v>
      </c>
      <c r="BQ442" s="186" t="s">
        <v>18</v>
      </c>
      <c r="BR442" s="183" t="s">
        <v>17</v>
      </c>
      <c r="BS442" s="184" t="s">
        <v>18</v>
      </c>
      <c r="BT442" s="185" t="s">
        <v>17</v>
      </c>
      <c r="BU442" s="183" t="s">
        <v>18</v>
      </c>
      <c r="BV442" s="187" t="s">
        <v>17</v>
      </c>
      <c r="BW442" s="188" t="s">
        <v>18</v>
      </c>
      <c r="BX442" s="183" t="s">
        <v>17</v>
      </c>
      <c r="BY442" s="184" t="s">
        <v>18</v>
      </c>
      <c r="BZ442" s="185" t="s">
        <v>17</v>
      </c>
      <c r="CA442" s="186" t="s">
        <v>18</v>
      </c>
      <c r="CB442" s="183" t="s">
        <v>17</v>
      </c>
      <c r="CC442" s="184" t="s">
        <v>18</v>
      </c>
      <c r="CD442" s="185" t="s">
        <v>17</v>
      </c>
      <c r="CE442" s="186" t="s">
        <v>18</v>
      </c>
      <c r="CF442" s="183" t="s">
        <v>17</v>
      </c>
      <c r="CG442" s="184" t="s">
        <v>18</v>
      </c>
      <c r="CH442" s="185" t="s">
        <v>17</v>
      </c>
      <c r="CI442" s="183" t="s">
        <v>18</v>
      </c>
      <c r="CJ442" s="187" t="s">
        <v>17</v>
      </c>
      <c r="CK442" s="188" t="s">
        <v>18</v>
      </c>
    </row>
    <row r="443" spans="1:89" ht="13.5" thickTop="1" x14ac:dyDescent="0.2">
      <c r="A443" s="192" t="s">
        <v>19</v>
      </c>
      <c r="B443" s="193"/>
      <c r="C443" s="194"/>
      <c r="D443" s="195"/>
      <c r="E443" s="196"/>
      <c r="F443" s="193"/>
      <c r="G443" s="197"/>
      <c r="H443" s="195"/>
      <c r="I443" s="196"/>
      <c r="J443" s="193"/>
      <c r="K443" s="197"/>
      <c r="L443" s="195"/>
      <c r="M443" s="193"/>
      <c r="N443" s="198"/>
      <c r="O443" s="199"/>
      <c r="P443" s="193"/>
      <c r="Q443" s="197"/>
      <c r="R443" s="195"/>
      <c r="S443" s="196"/>
      <c r="T443" s="193"/>
      <c r="U443" s="197"/>
      <c r="V443" s="195"/>
      <c r="W443" s="196"/>
      <c r="X443" s="193"/>
      <c r="Y443" s="197"/>
      <c r="Z443" s="195"/>
      <c r="AA443" s="193"/>
      <c r="AB443" s="200">
        <f>B443+D443+F443+H443+J443+L443+N443+P443+R443+T443+V443+X443+Z443</f>
        <v>0</v>
      </c>
      <c r="AC443" s="201">
        <f>C443+E443+G443+I443+K443+M443+O443+Q443+S443+U443+W443+Y443+AA443</f>
        <v>0</v>
      </c>
      <c r="AE443" s="202" t="str">
        <f>$AE$9</f>
        <v>07:00 - 07:59</v>
      </c>
      <c r="AF443" s="193">
        <f>SUMIF($A$9:$A$32,$AE443,B$443:B$466)</f>
        <v>4988</v>
      </c>
      <c r="AG443" s="194">
        <f t="shared" ref="AG443:BE445" si="602">SUMIF($A$9:$A$32,$AE443,C$443:C$466)</f>
        <v>874</v>
      </c>
      <c r="AH443" s="195">
        <f t="shared" si="602"/>
        <v>1205</v>
      </c>
      <c r="AI443" s="196">
        <f t="shared" si="602"/>
        <v>1074</v>
      </c>
      <c r="AJ443" s="193">
        <f t="shared" si="602"/>
        <v>654</v>
      </c>
      <c r="AK443" s="197">
        <f t="shared" si="602"/>
        <v>507</v>
      </c>
      <c r="AL443" s="195">
        <f t="shared" si="602"/>
        <v>1012</v>
      </c>
      <c r="AM443" s="196">
        <f t="shared" si="602"/>
        <v>1570</v>
      </c>
      <c r="AN443" s="193">
        <f t="shared" si="602"/>
        <v>423</v>
      </c>
      <c r="AO443" s="197">
        <f t="shared" si="602"/>
        <v>740</v>
      </c>
      <c r="AP443" s="195">
        <f t="shared" si="602"/>
        <v>535</v>
      </c>
      <c r="AQ443" s="193">
        <f t="shared" si="602"/>
        <v>1252</v>
      </c>
      <c r="AR443" s="198">
        <f t="shared" si="602"/>
        <v>1718</v>
      </c>
      <c r="AS443" s="199">
        <f t="shared" si="602"/>
        <v>2110</v>
      </c>
      <c r="AT443" s="193">
        <f t="shared" si="602"/>
        <v>1588</v>
      </c>
      <c r="AU443" s="197">
        <f t="shared" si="602"/>
        <v>1073</v>
      </c>
      <c r="AV443" s="195">
        <f t="shared" si="602"/>
        <v>1798</v>
      </c>
      <c r="AW443" s="196">
        <f t="shared" si="602"/>
        <v>1299</v>
      </c>
      <c r="AX443" s="193">
        <f t="shared" si="602"/>
        <v>384</v>
      </c>
      <c r="AY443" s="197">
        <f t="shared" si="602"/>
        <v>1300</v>
      </c>
      <c r="AZ443" s="195">
        <f t="shared" si="602"/>
        <v>1081</v>
      </c>
      <c r="BA443" s="196">
        <f t="shared" si="602"/>
        <v>2060</v>
      </c>
      <c r="BB443" s="193">
        <f t="shared" si="602"/>
        <v>1431</v>
      </c>
      <c r="BC443" s="197">
        <f t="shared" si="602"/>
        <v>1603</v>
      </c>
      <c r="BD443" s="195">
        <f t="shared" si="602"/>
        <v>4534</v>
      </c>
      <c r="BE443" s="193">
        <f t="shared" si="602"/>
        <v>2158</v>
      </c>
      <c r="BF443" s="200">
        <f>AF443+AH443+AJ443+AL443+AN443+AP443+AR443+AT443+AV443+AX443+AZ443+BB443+BD443</f>
        <v>21351</v>
      </c>
      <c r="BG443" s="201">
        <f>AG443+AI443+AK443+AM443+AO443+AQ443+AS443+AU443+AW443+AY443+BA443+BC443+BE443</f>
        <v>17620</v>
      </c>
      <c r="BI443" s="192" t="s">
        <v>19</v>
      </c>
      <c r="BJ443" s="204">
        <f t="shared" ref="BJ443:CK443" si="603">B443/B467</f>
        <v>0</v>
      </c>
      <c r="BK443" s="205">
        <f t="shared" si="603"/>
        <v>0</v>
      </c>
      <c r="BL443" s="206">
        <f t="shared" si="603"/>
        <v>0</v>
      </c>
      <c r="BM443" s="207">
        <f t="shared" si="603"/>
        <v>0</v>
      </c>
      <c r="BN443" s="204">
        <f t="shared" si="603"/>
        <v>0</v>
      </c>
      <c r="BO443" s="205">
        <f t="shared" si="603"/>
        <v>0</v>
      </c>
      <c r="BP443" s="206">
        <f t="shared" si="603"/>
        <v>0</v>
      </c>
      <c r="BQ443" s="207">
        <f t="shared" si="603"/>
        <v>0</v>
      </c>
      <c r="BR443" s="204">
        <f t="shared" si="603"/>
        <v>0</v>
      </c>
      <c r="BS443" s="205">
        <f t="shared" si="603"/>
        <v>0</v>
      </c>
      <c r="BT443" s="206">
        <f t="shared" si="603"/>
        <v>0</v>
      </c>
      <c r="BU443" s="204">
        <f t="shared" si="603"/>
        <v>0</v>
      </c>
      <c r="BV443" s="208">
        <f t="shared" si="603"/>
        <v>0</v>
      </c>
      <c r="BW443" s="209">
        <f t="shared" si="603"/>
        <v>0</v>
      </c>
      <c r="BX443" s="204">
        <f t="shared" si="603"/>
        <v>0</v>
      </c>
      <c r="BY443" s="205">
        <f t="shared" si="603"/>
        <v>0</v>
      </c>
      <c r="BZ443" s="206">
        <f t="shared" si="603"/>
        <v>0</v>
      </c>
      <c r="CA443" s="207">
        <f t="shared" si="603"/>
        <v>0</v>
      </c>
      <c r="CB443" s="204">
        <f t="shared" si="603"/>
        <v>0</v>
      </c>
      <c r="CC443" s="205">
        <f t="shared" si="603"/>
        <v>0</v>
      </c>
      <c r="CD443" s="206">
        <f t="shared" si="603"/>
        <v>0</v>
      </c>
      <c r="CE443" s="207">
        <f t="shared" si="603"/>
        <v>0</v>
      </c>
      <c r="CF443" s="204">
        <f t="shared" si="603"/>
        <v>0</v>
      </c>
      <c r="CG443" s="205">
        <f t="shared" si="603"/>
        <v>0</v>
      </c>
      <c r="CH443" s="206">
        <f t="shared" si="603"/>
        <v>0</v>
      </c>
      <c r="CI443" s="204">
        <f t="shared" si="603"/>
        <v>0</v>
      </c>
      <c r="CJ443" s="210">
        <f t="shared" si="603"/>
        <v>0</v>
      </c>
      <c r="CK443" s="211">
        <f t="shared" si="603"/>
        <v>0</v>
      </c>
    </row>
    <row r="444" spans="1:89" x14ac:dyDescent="0.2">
      <c r="A444" s="212" t="s">
        <v>21</v>
      </c>
      <c r="B444" s="213">
        <v>533</v>
      </c>
      <c r="C444" s="214">
        <v>1</v>
      </c>
      <c r="D444" s="215">
        <v>181</v>
      </c>
      <c r="E444" s="216">
        <v>0</v>
      </c>
      <c r="F444" s="213">
        <v>75</v>
      </c>
      <c r="G444" s="217">
        <v>0</v>
      </c>
      <c r="H444" s="215">
        <v>257</v>
      </c>
      <c r="I444" s="216">
        <v>4</v>
      </c>
      <c r="J444" s="213">
        <v>11</v>
      </c>
      <c r="K444" s="217">
        <v>1</v>
      </c>
      <c r="L444" s="215">
        <v>5</v>
      </c>
      <c r="M444" s="213">
        <v>0</v>
      </c>
      <c r="N444" s="218">
        <v>44</v>
      </c>
      <c r="O444" s="219">
        <v>0</v>
      </c>
      <c r="P444" s="213">
        <v>22</v>
      </c>
      <c r="Q444" s="217">
        <v>0</v>
      </c>
      <c r="R444" s="215">
        <v>4</v>
      </c>
      <c r="S444" s="216">
        <v>0</v>
      </c>
      <c r="T444" s="213">
        <v>0</v>
      </c>
      <c r="U444" s="217">
        <v>0</v>
      </c>
      <c r="V444" s="215">
        <v>0</v>
      </c>
      <c r="W444" s="216">
        <v>0</v>
      </c>
      <c r="X444" s="213">
        <v>0</v>
      </c>
      <c r="Y444" s="217">
        <v>0</v>
      </c>
      <c r="Z444" s="215">
        <v>0</v>
      </c>
      <c r="AA444" s="213">
        <v>0</v>
      </c>
      <c r="AB444" s="220">
        <f>B444+D444+F444+H444+J444+L444+N444+P444+R444+T444+V444+X444+Z444</f>
        <v>1132</v>
      </c>
      <c r="AC444" s="221">
        <f t="shared" ref="AC444:AC464" si="604">C444+E444+G444+I444+K444+M444+O444+Q444+S444+U444+W444+Y444+AA444</f>
        <v>6</v>
      </c>
      <c r="AE444" s="212" t="str">
        <f>$AE$10</f>
        <v>08:00 - 08:59</v>
      </c>
      <c r="AF444" s="193">
        <f>SUMIF($A$9:$A$32,$AE444,B$443:B$466)</f>
        <v>4851</v>
      </c>
      <c r="AG444" s="214">
        <f t="shared" si="602"/>
        <v>877</v>
      </c>
      <c r="AH444" s="215">
        <f t="shared" si="602"/>
        <v>1046</v>
      </c>
      <c r="AI444" s="216">
        <f t="shared" si="602"/>
        <v>1418</v>
      </c>
      <c r="AJ444" s="213">
        <f t="shared" si="602"/>
        <v>1108</v>
      </c>
      <c r="AK444" s="217">
        <f t="shared" si="602"/>
        <v>648</v>
      </c>
      <c r="AL444" s="215">
        <f t="shared" si="602"/>
        <v>1186</v>
      </c>
      <c r="AM444" s="216">
        <f t="shared" si="602"/>
        <v>1601</v>
      </c>
      <c r="AN444" s="213">
        <f t="shared" si="602"/>
        <v>488</v>
      </c>
      <c r="AO444" s="217">
        <f t="shared" si="602"/>
        <v>925</v>
      </c>
      <c r="AP444" s="215">
        <f t="shared" si="602"/>
        <v>500</v>
      </c>
      <c r="AQ444" s="213">
        <f t="shared" si="602"/>
        <v>2865</v>
      </c>
      <c r="AR444" s="218">
        <f t="shared" si="602"/>
        <v>1674</v>
      </c>
      <c r="AS444" s="219">
        <f t="shared" si="602"/>
        <v>2855</v>
      </c>
      <c r="AT444" s="213">
        <f t="shared" si="602"/>
        <v>1115</v>
      </c>
      <c r="AU444" s="217">
        <f t="shared" si="602"/>
        <v>1480</v>
      </c>
      <c r="AV444" s="215">
        <f t="shared" si="602"/>
        <v>1403</v>
      </c>
      <c r="AW444" s="216">
        <f t="shared" si="602"/>
        <v>1289</v>
      </c>
      <c r="AX444" s="213">
        <f t="shared" si="602"/>
        <v>340</v>
      </c>
      <c r="AY444" s="217">
        <f t="shared" si="602"/>
        <v>1634</v>
      </c>
      <c r="AZ444" s="215">
        <f t="shared" si="602"/>
        <v>942</v>
      </c>
      <c r="BA444" s="216">
        <f t="shared" si="602"/>
        <v>2443</v>
      </c>
      <c r="BB444" s="213">
        <f t="shared" si="602"/>
        <v>1055</v>
      </c>
      <c r="BC444" s="217">
        <f t="shared" si="602"/>
        <v>1675</v>
      </c>
      <c r="BD444" s="215">
        <f t="shared" si="602"/>
        <v>4489</v>
      </c>
      <c r="BE444" s="213">
        <f t="shared" si="602"/>
        <v>2410</v>
      </c>
      <c r="BF444" s="220">
        <f>SUM(AF444,AH444,AJ444,AL444,AN444,AP444,AR444,AT444,AV444,AX444,AZ444,BB444,BD444)</f>
        <v>20197</v>
      </c>
      <c r="BG444" s="221">
        <f>SUM(AG444,AI444,AK444,AM444,AO444,AQ444,AS444,AU444,AW444,AY444,BA444,BC444,BE444)</f>
        <v>22120</v>
      </c>
      <c r="BI444" s="212" t="s">
        <v>21</v>
      </c>
      <c r="BJ444" s="204">
        <f t="shared" ref="BJ444:CK444" si="605">B444/B467</f>
        <v>9.2353542529412785E-3</v>
      </c>
      <c r="BK444" s="205">
        <f t="shared" si="605"/>
        <v>2.5255714105316327E-5</v>
      </c>
      <c r="BL444" s="206">
        <f t="shared" si="605"/>
        <v>7.2933875972115885E-3</v>
      </c>
      <c r="BM444" s="207">
        <f t="shared" si="605"/>
        <v>0</v>
      </c>
      <c r="BN444" s="204">
        <f t="shared" si="605"/>
        <v>4.994339748285277E-3</v>
      </c>
      <c r="BO444" s="205">
        <f t="shared" si="605"/>
        <v>0</v>
      </c>
      <c r="BP444" s="206">
        <f t="shared" si="605"/>
        <v>8.2831082605472652E-3</v>
      </c>
      <c r="BQ444" s="207">
        <f t="shared" si="605"/>
        <v>8.6971647242998785E-5</v>
      </c>
      <c r="BR444" s="204">
        <f t="shared" si="605"/>
        <v>1.4513788098693759E-3</v>
      </c>
      <c r="BS444" s="205">
        <f t="shared" si="605"/>
        <v>1.1978917105893628E-4</v>
      </c>
      <c r="BT444" s="206">
        <f t="shared" si="605"/>
        <v>3.4549474847982311E-4</v>
      </c>
      <c r="BU444" s="204">
        <f t="shared" si="605"/>
        <v>0</v>
      </c>
      <c r="BV444" s="208">
        <f t="shared" si="605"/>
        <v>1.5557048403634691E-3</v>
      </c>
      <c r="BW444" s="209">
        <f t="shared" si="605"/>
        <v>0</v>
      </c>
      <c r="BX444" s="204">
        <f t="shared" si="605"/>
        <v>1.23449862521744E-3</v>
      </c>
      <c r="BY444" s="205">
        <f t="shared" si="605"/>
        <v>0</v>
      </c>
      <c r="BZ444" s="206">
        <f t="shared" si="605"/>
        <v>1.7937219730941703E-4</v>
      </c>
      <c r="CA444" s="207">
        <f t="shared" si="605"/>
        <v>0</v>
      </c>
      <c r="CB444" s="204">
        <f t="shared" si="605"/>
        <v>0</v>
      </c>
      <c r="CC444" s="205">
        <f t="shared" si="605"/>
        <v>0</v>
      </c>
      <c r="CD444" s="206">
        <f t="shared" si="605"/>
        <v>0</v>
      </c>
      <c r="CE444" s="207">
        <f t="shared" si="605"/>
        <v>0</v>
      </c>
      <c r="CF444" s="204">
        <f t="shared" si="605"/>
        <v>0</v>
      </c>
      <c r="CG444" s="205">
        <f t="shared" si="605"/>
        <v>0</v>
      </c>
      <c r="CH444" s="206">
        <f t="shared" si="605"/>
        <v>0</v>
      </c>
      <c r="CI444" s="204">
        <f t="shared" si="605"/>
        <v>0</v>
      </c>
      <c r="CJ444" s="210">
        <f t="shared" si="605"/>
        <v>3.2873243444953289E-3</v>
      </c>
      <c r="CK444" s="211">
        <f t="shared" si="605"/>
        <v>1.7460488369859705E-5</v>
      </c>
    </row>
    <row r="445" spans="1:89" ht="13.5" thickBot="1" x14ac:dyDescent="0.25">
      <c r="A445" s="202" t="s">
        <v>23</v>
      </c>
      <c r="B445" s="222">
        <v>3249</v>
      </c>
      <c r="C445" s="223">
        <v>0</v>
      </c>
      <c r="D445" s="224">
        <v>1178</v>
      </c>
      <c r="E445" s="225">
        <v>5</v>
      </c>
      <c r="F445" s="222">
        <v>418</v>
      </c>
      <c r="G445" s="226">
        <v>5</v>
      </c>
      <c r="H445" s="224">
        <v>1270</v>
      </c>
      <c r="I445" s="225">
        <v>240</v>
      </c>
      <c r="J445" s="222">
        <v>79</v>
      </c>
      <c r="K445" s="226">
        <v>51</v>
      </c>
      <c r="L445" s="224">
        <v>87</v>
      </c>
      <c r="M445" s="222">
        <v>367</v>
      </c>
      <c r="N445" s="227">
        <v>516</v>
      </c>
      <c r="O445" s="228">
        <v>553</v>
      </c>
      <c r="P445" s="222">
        <v>296</v>
      </c>
      <c r="Q445" s="226">
        <v>371</v>
      </c>
      <c r="R445" s="224">
        <v>427</v>
      </c>
      <c r="S445" s="225">
        <v>469</v>
      </c>
      <c r="T445" s="222">
        <v>68</v>
      </c>
      <c r="U445" s="226">
        <v>324</v>
      </c>
      <c r="V445" s="224">
        <v>225</v>
      </c>
      <c r="W445" s="225">
        <v>745</v>
      </c>
      <c r="X445" s="222">
        <v>336</v>
      </c>
      <c r="Y445" s="226">
        <v>557</v>
      </c>
      <c r="Z445" s="224">
        <v>1081</v>
      </c>
      <c r="AA445" s="222">
        <v>683</v>
      </c>
      <c r="AB445" s="220">
        <f>B445+D445+F445+H445+J445+L445+N445+P445+R445+T445+V445+X445+Z445</f>
        <v>9230</v>
      </c>
      <c r="AC445" s="221">
        <f t="shared" si="604"/>
        <v>4370</v>
      </c>
      <c r="AE445" s="202" t="str">
        <f>$AE$11</f>
        <v>09:00 - 09:59</v>
      </c>
      <c r="AF445" s="193">
        <f>SUMIF($A$9:$A$32,$AE445,B$443:B$466)</f>
        <v>4401</v>
      </c>
      <c r="AG445" s="223">
        <f t="shared" si="602"/>
        <v>1448</v>
      </c>
      <c r="AH445" s="224">
        <f t="shared" si="602"/>
        <v>2030</v>
      </c>
      <c r="AI445" s="225">
        <f t="shared" si="602"/>
        <v>1512</v>
      </c>
      <c r="AJ445" s="222">
        <f t="shared" si="602"/>
        <v>959</v>
      </c>
      <c r="AK445" s="226">
        <f t="shared" si="602"/>
        <v>680</v>
      </c>
      <c r="AL445" s="224">
        <f t="shared" si="602"/>
        <v>1302</v>
      </c>
      <c r="AM445" s="225">
        <f t="shared" si="602"/>
        <v>2240</v>
      </c>
      <c r="AN445" s="222">
        <f t="shared" si="602"/>
        <v>407</v>
      </c>
      <c r="AO445" s="226">
        <f t="shared" si="602"/>
        <v>1068</v>
      </c>
      <c r="AP445" s="224">
        <f t="shared" si="602"/>
        <v>534</v>
      </c>
      <c r="AQ445" s="222">
        <f t="shared" si="602"/>
        <v>2445</v>
      </c>
      <c r="AR445" s="227">
        <f t="shared" si="602"/>
        <v>1464</v>
      </c>
      <c r="AS445" s="228">
        <f t="shared" si="602"/>
        <v>3208</v>
      </c>
      <c r="AT445" s="222">
        <f t="shared" si="602"/>
        <v>1048</v>
      </c>
      <c r="AU445" s="226">
        <f t="shared" si="602"/>
        <v>1488</v>
      </c>
      <c r="AV445" s="224">
        <f t="shared" si="602"/>
        <v>1609</v>
      </c>
      <c r="AW445" s="225">
        <f t="shared" si="602"/>
        <v>1279</v>
      </c>
      <c r="AX445" s="222">
        <f t="shared" si="602"/>
        <v>372</v>
      </c>
      <c r="AY445" s="226">
        <f t="shared" si="602"/>
        <v>1108</v>
      </c>
      <c r="AZ445" s="224">
        <f t="shared" si="602"/>
        <v>807</v>
      </c>
      <c r="BA445" s="225">
        <f t="shared" si="602"/>
        <v>2482</v>
      </c>
      <c r="BB445" s="222">
        <f t="shared" si="602"/>
        <v>1224</v>
      </c>
      <c r="BC445" s="226">
        <f t="shared" si="602"/>
        <v>1435</v>
      </c>
      <c r="BD445" s="224">
        <f t="shared" si="602"/>
        <v>3818</v>
      </c>
      <c r="BE445" s="222">
        <f t="shared" si="602"/>
        <v>2120</v>
      </c>
      <c r="BF445" s="220">
        <f>SUM(AF445,AH445,AJ445,AL445,AN445,AP445,AR445,AT445,AV445,AX445,AZ445,BB445,BD445)</f>
        <v>19975</v>
      </c>
      <c r="BG445" s="221">
        <f>SUM(AG445,AI445,AK445,AM445,AO445,AQ445,AS445,AU445,AW445,AY445,BA445,BC445,BE445)</f>
        <v>22513</v>
      </c>
      <c r="BI445" s="202" t="s">
        <v>23</v>
      </c>
      <c r="BJ445" s="204">
        <f t="shared" ref="BJ445:CK445" si="606">B445/B467</f>
        <v>5.6295808569992896E-2</v>
      </c>
      <c r="BK445" s="205">
        <f t="shared" si="606"/>
        <v>0</v>
      </c>
      <c r="BL445" s="206">
        <f t="shared" si="606"/>
        <v>4.7467461820526254E-2</v>
      </c>
      <c r="BM445" s="207">
        <f t="shared" si="606"/>
        <v>2.2545880867565495E-4</v>
      </c>
      <c r="BN445" s="204">
        <f t="shared" si="606"/>
        <v>2.7835120197109941E-2</v>
      </c>
      <c r="BO445" s="205">
        <f t="shared" si="606"/>
        <v>5.6060096423365849E-4</v>
      </c>
      <c r="BP445" s="206">
        <f t="shared" si="606"/>
        <v>4.0932091404260802E-2</v>
      </c>
      <c r="BQ445" s="207">
        <f t="shared" si="606"/>
        <v>5.2182988345799266E-3</v>
      </c>
      <c r="BR445" s="204">
        <f t="shared" si="606"/>
        <v>1.0423538725425518E-2</v>
      </c>
      <c r="BS445" s="205">
        <f t="shared" si="606"/>
        <v>6.1092477240057503E-3</v>
      </c>
      <c r="BT445" s="206">
        <f t="shared" si="606"/>
        <v>6.0116086235489224E-3</v>
      </c>
      <c r="BU445" s="204">
        <f t="shared" si="606"/>
        <v>1.5223793918778778E-2</v>
      </c>
      <c r="BV445" s="208">
        <f t="shared" si="606"/>
        <v>1.8244174946080684E-2</v>
      </c>
      <c r="BW445" s="209">
        <f t="shared" si="606"/>
        <v>1.4652888182299947E-2</v>
      </c>
      <c r="BX445" s="204">
        <f t="shared" si="606"/>
        <v>1.6609617866561923E-2</v>
      </c>
      <c r="BY445" s="205">
        <f t="shared" si="606"/>
        <v>1.7868323460000963E-2</v>
      </c>
      <c r="BZ445" s="206">
        <f t="shared" si="606"/>
        <v>1.9147982062780268E-2</v>
      </c>
      <c r="CA445" s="207">
        <f t="shared" si="606"/>
        <v>1.9260780287474334E-2</v>
      </c>
      <c r="CB445" s="204">
        <f t="shared" si="606"/>
        <v>6.8562210123008669E-3</v>
      </c>
      <c r="CC445" s="205">
        <f t="shared" si="606"/>
        <v>2.6200873362445413E-2</v>
      </c>
      <c r="CD445" s="206">
        <f t="shared" si="606"/>
        <v>8.328397986378442E-3</v>
      </c>
      <c r="CE445" s="207">
        <f t="shared" si="606"/>
        <v>2.3878205128205127E-2</v>
      </c>
      <c r="CF445" s="204">
        <f t="shared" si="606"/>
        <v>1.1244227294023157E-2</v>
      </c>
      <c r="CG445" s="205">
        <f t="shared" si="606"/>
        <v>3.3391283496193275E-2</v>
      </c>
      <c r="CH445" s="206">
        <f t="shared" si="606"/>
        <v>1.8476105831681137E-2</v>
      </c>
      <c r="CI445" s="204">
        <f t="shared" si="606"/>
        <v>1.3289230469890067E-2</v>
      </c>
      <c r="CJ445" s="210">
        <f t="shared" si="606"/>
        <v>2.6803890194074104E-2</v>
      </c>
      <c r="CK445" s="211">
        <f t="shared" si="606"/>
        <v>1.2717055696047818E-2</v>
      </c>
    </row>
    <row r="446" spans="1:89" ht="14.25" thickTop="1" thickBot="1" x14ac:dyDescent="0.25">
      <c r="A446" s="212" t="s">
        <v>25</v>
      </c>
      <c r="B446" s="213">
        <v>6134</v>
      </c>
      <c r="C446" s="214">
        <v>578</v>
      </c>
      <c r="D446" s="215">
        <v>2294</v>
      </c>
      <c r="E446" s="216">
        <v>581</v>
      </c>
      <c r="F446" s="213">
        <v>975</v>
      </c>
      <c r="G446" s="217">
        <v>343</v>
      </c>
      <c r="H446" s="215">
        <v>1360</v>
      </c>
      <c r="I446" s="216">
        <v>1008</v>
      </c>
      <c r="J446" s="213">
        <v>247</v>
      </c>
      <c r="K446" s="217">
        <v>408</v>
      </c>
      <c r="L446" s="215">
        <v>290</v>
      </c>
      <c r="M446" s="213">
        <v>1207</v>
      </c>
      <c r="N446" s="218">
        <v>1129</v>
      </c>
      <c r="O446" s="219">
        <v>1786</v>
      </c>
      <c r="P446" s="213">
        <v>935</v>
      </c>
      <c r="Q446" s="217">
        <v>979</v>
      </c>
      <c r="R446" s="215">
        <v>1262</v>
      </c>
      <c r="S446" s="216">
        <v>1224</v>
      </c>
      <c r="T446" s="213">
        <v>266</v>
      </c>
      <c r="U446" s="217">
        <v>951</v>
      </c>
      <c r="V446" s="215">
        <v>718</v>
      </c>
      <c r="W446" s="216">
        <v>1781</v>
      </c>
      <c r="X446" s="213">
        <v>1140</v>
      </c>
      <c r="Y446" s="217">
        <v>1016</v>
      </c>
      <c r="Z446" s="215">
        <v>3303</v>
      </c>
      <c r="AA446" s="213">
        <v>1685</v>
      </c>
      <c r="AB446" s="220">
        <f>B446+D446+F446+H446+J446+L446+N446+P446+R446+T446+V446+X446+Z446</f>
        <v>20053</v>
      </c>
      <c r="AC446" s="221">
        <f t="shared" si="604"/>
        <v>13547</v>
      </c>
      <c r="AE446" s="229" t="s">
        <v>26</v>
      </c>
      <c r="AF446" s="230">
        <f t="shared" ref="AF446:BG446" si="607">SUM(AF443:AF445)</f>
        <v>14240</v>
      </c>
      <c r="AG446" s="231">
        <f t="shared" si="607"/>
        <v>3199</v>
      </c>
      <c r="AH446" s="230">
        <f t="shared" si="607"/>
        <v>4281</v>
      </c>
      <c r="AI446" s="231">
        <f t="shared" si="607"/>
        <v>4004</v>
      </c>
      <c r="AJ446" s="230">
        <f t="shared" si="607"/>
        <v>2721</v>
      </c>
      <c r="AK446" s="231">
        <f t="shared" si="607"/>
        <v>1835</v>
      </c>
      <c r="AL446" s="230">
        <f t="shared" si="607"/>
        <v>3500</v>
      </c>
      <c r="AM446" s="231">
        <f t="shared" si="607"/>
        <v>5411</v>
      </c>
      <c r="AN446" s="230">
        <f t="shared" si="607"/>
        <v>1318</v>
      </c>
      <c r="AO446" s="231">
        <f t="shared" si="607"/>
        <v>2733</v>
      </c>
      <c r="AP446" s="230">
        <f t="shared" si="607"/>
        <v>1569</v>
      </c>
      <c r="AQ446" s="231">
        <f t="shared" si="607"/>
        <v>6562</v>
      </c>
      <c r="AR446" s="230">
        <f t="shared" si="607"/>
        <v>4856</v>
      </c>
      <c r="AS446" s="231">
        <f t="shared" si="607"/>
        <v>8173</v>
      </c>
      <c r="AT446" s="230">
        <f t="shared" si="607"/>
        <v>3751</v>
      </c>
      <c r="AU446" s="231">
        <f t="shared" si="607"/>
        <v>4041</v>
      </c>
      <c r="AV446" s="230">
        <f t="shared" si="607"/>
        <v>4810</v>
      </c>
      <c r="AW446" s="231">
        <f t="shared" si="607"/>
        <v>3867</v>
      </c>
      <c r="AX446" s="230">
        <f t="shared" si="607"/>
        <v>1096</v>
      </c>
      <c r="AY446" s="231">
        <f t="shared" si="607"/>
        <v>4042</v>
      </c>
      <c r="AZ446" s="230">
        <f t="shared" si="607"/>
        <v>2830</v>
      </c>
      <c r="BA446" s="231">
        <f t="shared" si="607"/>
        <v>6985</v>
      </c>
      <c r="BB446" s="230">
        <f t="shared" si="607"/>
        <v>3710</v>
      </c>
      <c r="BC446" s="231">
        <f t="shared" si="607"/>
        <v>4713</v>
      </c>
      <c r="BD446" s="230">
        <f t="shared" si="607"/>
        <v>12841</v>
      </c>
      <c r="BE446" s="231">
        <f t="shared" si="607"/>
        <v>6688</v>
      </c>
      <c r="BF446" s="232">
        <f t="shared" si="607"/>
        <v>61523</v>
      </c>
      <c r="BG446" s="233">
        <f t="shared" si="607"/>
        <v>62253</v>
      </c>
      <c r="BI446" s="212" t="s">
        <v>25</v>
      </c>
      <c r="BJ446" s="204">
        <f t="shared" ref="BJ446:CK446" si="608">B446/B467</f>
        <v>0.10628454594285516</v>
      </c>
      <c r="BK446" s="205">
        <f t="shared" si="608"/>
        <v>1.4597802752872837E-2</v>
      </c>
      <c r="BL446" s="206">
        <f t="shared" si="608"/>
        <v>9.2436636176814274E-2</v>
      </c>
      <c r="BM446" s="207">
        <f t="shared" si="608"/>
        <v>2.6198313568111108E-2</v>
      </c>
      <c r="BN446" s="204">
        <f t="shared" si="608"/>
        <v>6.4926416727708602E-2</v>
      </c>
      <c r="BO446" s="205">
        <f t="shared" si="608"/>
        <v>3.845722614642897E-2</v>
      </c>
      <c r="BP446" s="206">
        <f t="shared" si="608"/>
        <v>4.3832790795113936E-2</v>
      </c>
      <c r="BQ446" s="207">
        <f t="shared" si="608"/>
        <v>2.1916855105235694E-2</v>
      </c>
      <c r="BR446" s="204">
        <f t="shared" si="608"/>
        <v>3.2590051457975985E-2</v>
      </c>
      <c r="BS446" s="205">
        <f t="shared" si="608"/>
        <v>4.8873981792046002E-2</v>
      </c>
      <c r="BT446" s="206">
        <f t="shared" si="608"/>
        <v>2.0038695411829739E-2</v>
      </c>
      <c r="BU446" s="204">
        <f t="shared" si="608"/>
        <v>5.0068444850043553E-2</v>
      </c>
      <c r="BV446" s="208">
        <f t="shared" si="608"/>
        <v>3.9917971926599016E-2</v>
      </c>
      <c r="BW446" s="209">
        <f t="shared" si="608"/>
        <v>4.7323794382617912E-2</v>
      </c>
      <c r="BX446" s="204">
        <f t="shared" si="608"/>
        <v>5.2466191571741205E-2</v>
      </c>
      <c r="BY446" s="205">
        <f t="shared" si="608"/>
        <v>4.7151182391754566E-2</v>
      </c>
      <c r="BZ446" s="206">
        <f t="shared" si="608"/>
        <v>5.6591928251121075E-2</v>
      </c>
      <c r="CA446" s="207">
        <f t="shared" si="608"/>
        <v>5.026694045174538E-2</v>
      </c>
      <c r="CB446" s="204">
        <f t="shared" si="608"/>
        <v>2.681992337164751E-2</v>
      </c>
      <c r="CC446" s="205">
        <f t="shared" si="608"/>
        <v>7.6904415332362933E-2</v>
      </c>
      <c r="CD446" s="206">
        <f t="shared" si="608"/>
        <v>2.6576843352087653E-2</v>
      </c>
      <c r="CE446" s="207">
        <f t="shared" si="608"/>
        <v>5.7083333333333333E-2</v>
      </c>
      <c r="CF446" s="204">
        <f t="shared" si="608"/>
        <v>3.8150056890435713E-2</v>
      </c>
      <c r="CG446" s="205">
        <f t="shared" si="608"/>
        <v>6.0907619447275345E-2</v>
      </c>
      <c r="CH446" s="206">
        <f t="shared" si="608"/>
        <v>5.6453818281260684E-2</v>
      </c>
      <c r="CI446" s="204">
        <f t="shared" si="608"/>
        <v>3.2785290397898625E-2</v>
      </c>
      <c r="CJ446" s="210">
        <f t="shared" si="608"/>
        <v>5.8233847243961863E-2</v>
      </c>
      <c r="CK446" s="211">
        <f t="shared" si="608"/>
        <v>3.9422872657748236E-2</v>
      </c>
    </row>
    <row r="447" spans="1:89" ht="13.5" thickTop="1" x14ac:dyDescent="0.2">
      <c r="A447" s="202" t="s">
        <v>20</v>
      </c>
      <c r="B447" s="222">
        <v>4988</v>
      </c>
      <c r="C447" s="223">
        <v>874</v>
      </c>
      <c r="D447" s="224">
        <v>1205</v>
      </c>
      <c r="E447" s="225">
        <v>1074</v>
      </c>
      <c r="F447" s="222">
        <v>654</v>
      </c>
      <c r="G447" s="226">
        <v>507</v>
      </c>
      <c r="H447" s="224">
        <v>1012</v>
      </c>
      <c r="I447" s="225">
        <v>1570</v>
      </c>
      <c r="J447" s="222">
        <v>423</v>
      </c>
      <c r="K447" s="226">
        <v>740</v>
      </c>
      <c r="L447" s="224">
        <v>535</v>
      </c>
      <c r="M447" s="222">
        <v>1252</v>
      </c>
      <c r="N447" s="227">
        <v>1718</v>
      </c>
      <c r="O447" s="228">
        <v>2110</v>
      </c>
      <c r="P447" s="222">
        <v>1588</v>
      </c>
      <c r="Q447" s="226">
        <v>1073</v>
      </c>
      <c r="R447" s="224">
        <v>1798</v>
      </c>
      <c r="S447" s="225">
        <v>1299</v>
      </c>
      <c r="T447" s="222">
        <v>384</v>
      </c>
      <c r="U447" s="226">
        <v>1300</v>
      </c>
      <c r="V447" s="224">
        <v>1081</v>
      </c>
      <c r="W447" s="225">
        <v>2060</v>
      </c>
      <c r="X447" s="222">
        <v>1431</v>
      </c>
      <c r="Y447" s="226">
        <v>1603</v>
      </c>
      <c r="Z447" s="224">
        <v>4534</v>
      </c>
      <c r="AA447" s="222">
        <v>2158</v>
      </c>
      <c r="AB447" s="220">
        <f t="shared" ref="AB447:AB463" si="609">B447+D447+F447+H447+J447+L447+N447+P447+R447+T447+V447+X447+Z447</f>
        <v>21351</v>
      </c>
      <c r="AC447" s="221">
        <f t="shared" si="604"/>
        <v>17620</v>
      </c>
      <c r="BI447" s="202" t="s">
        <v>20</v>
      </c>
      <c r="BJ447" s="204">
        <f t="shared" ref="BJ447:CK447" si="610">B447/B467</f>
        <v>8.6427667943097738E-2</v>
      </c>
      <c r="BK447" s="205">
        <f t="shared" si="610"/>
        <v>2.2073494128046472E-2</v>
      </c>
      <c r="BL447" s="206">
        <f t="shared" si="610"/>
        <v>4.8555425716242898E-2</v>
      </c>
      <c r="BM447" s="207">
        <f t="shared" si="610"/>
        <v>4.8428552103530684E-2</v>
      </c>
      <c r="BN447" s="204">
        <f t="shared" si="610"/>
        <v>4.355064260504761E-2</v>
      </c>
      <c r="BO447" s="205">
        <f t="shared" si="610"/>
        <v>5.6844937773292969E-2</v>
      </c>
      <c r="BP447" s="206">
        <f t="shared" si="610"/>
        <v>3.2616753150481841E-2</v>
      </c>
      <c r="BQ447" s="207">
        <f t="shared" si="610"/>
        <v>3.413637154287702E-2</v>
      </c>
      <c r="BR447" s="204">
        <f t="shared" si="610"/>
        <v>5.5812112415886003E-2</v>
      </c>
      <c r="BS447" s="205">
        <f t="shared" si="610"/>
        <v>8.8643986583612847E-2</v>
      </c>
      <c r="BT447" s="206">
        <f t="shared" si="610"/>
        <v>3.6967938087341071E-2</v>
      </c>
      <c r="BU447" s="204">
        <f t="shared" si="610"/>
        <v>5.1935122578504168E-2</v>
      </c>
      <c r="BV447" s="208">
        <f t="shared" si="610"/>
        <v>6.0743202630555458E-2</v>
      </c>
      <c r="BW447" s="209">
        <f t="shared" si="610"/>
        <v>5.5908850026497085E-2</v>
      </c>
      <c r="BX447" s="204">
        <f t="shared" si="610"/>
        <v>8.9108355311149773E-2</v>
      </c>
      <c r="BY447" s="205">
        <f t="shared" si="610"/>
        <v>5.1678466502913835E-2</v>
      </c>
      <c r="BZ447" s="206">
        <f t="shared" si="610"/>
        <v>8.0627802690582964E-2</v>
      </c>
      <c r="CA447" s="207">
        <f t="shared" si="610"/>
        <v>5.3347022587268991E-2</v>
      </c>
      <c r="CB447" s="204">
        <f t="shared" si="610"/>
        <v>3.871748336358137E-2</v>
      </c>
      <c r="CC447" s="205">
        <f t="shared" si="610"/>
        <v>0.10512696102215753</v>
      </c>
      <c r="CD447" s="206">
        <f t="shared" si="610"/>
        <v>4.0013325436778206E-2</v>
      </c>
      <c r="CE447" s="207">
        <f t="shared" si="610"/>
        <v>6.6025641025641027E-2</v>
      </c>
      <c r="CF447" s="204">
        <f t="shared" si="610"/>
        <v>4.7888360886152198E-2</v>
      </c>
      <c r="CG447" s="205">
        <f t="shared" si="610"/>
        <v>9.6097356273604703E-2</v>
      </c>
      <c r="CH447" s="206">
        <f t="shared" si="610"/>
        <v>7.7493676078484994E-2</v>
      </c>
      <c r="CI447" s="204">
        <f t="shared" si="610"/>
        <v>4.1988520284074328E-2</v>
      </c>
      <c r="CJ447" s="210">
        <f t="shared" si="610"/>
        <v>6.2003235052402621E-2</v>
      </c>
      <c r="CK447" s="211">
        <f t="shared" si="610"/>
        <v>5.1275634179488001E-2</v>
      </c>
    </row>
    <row r="448" spans="1:89" ht="13.5" thickBot="1" x14ac:dyDescent="0.25">
      <c r="A448" s="212" t="s">
        <v>22</v>
      </c>
      <c r="B448" s="213">
        <v>4851</v>
      </c>
      <c r="C448" s="214">
        <v>877</v>
      </c>
      <c r="D448" s="215">
        <v>1046</v>
      </c>
      <c r="E448" s="216">
        <v>1418</v>
      </c>
      <c r="F448" s="213">
        <v>1108</v>
      </c>
      <c r="G448" s="217">
        <v>648</v>
      </c>
      <c r="H448" s="215">
        <v>1186</v>
      </c>
      <c r="I448" s="216">
        <v>1601</v>
      </c>
      <c r="J448" s="213">
        <v>488</v>
      </c>
      <c r="K448" s="217">
        <v>925</v>
      </c>
      <c r="L448" s="215">
        <v>500</v>
      </c>
      <c r="M448" s="213">
        <v>2865</v>
      </c>
      <c r="N448" s="218">
        <v>1674</v>
      </c>
      <c r="O448" s="219">
        <v>2855</v>
      </c>
      <c r="P448" s="213">
        <v>1115</v>
      </c>
      <c r="Q448" s="217">
        <v>1480</v>
      </c>
      <c r="R448" s="215">
        <v>1403</v>
      </c>
      <c r="S448" s="216">
        <v>1289</v>
      </c>
      <c r="T448" s="213">
        <v>340</v>
      </c>
      <c r="U448" s="217">
        <v>1634</v>
      </c>
      <c r="V448" s="215">
        <v>942</v>
      </c>
      <c r="W448" s="216">
        <v>2443</v>
      </c>
      <c r="X448" s="213">
        <v>1055</v>
      </c>
      <c r="Y448" s="217">
        <v>1675</v>
      </c>
      <c r="Z448" s="215">
        <v>4489</v>
      </c>
      <c r="AA448" s="213">
        <v>2410</v>
      </c>
      <c r="AB448" s="220">
        <f t="shared" si="609"/>
        <v>20197</v>
      </c>
      <c r="AC448" s="221">
        <f t="shared" si="604"/>
        <v>22120</v>
      </c>
      <c r="AE448" s="175" t="s">
        <v>27</v>
      </c>
      <c r="BI448" s="212" t="s">
        <v>22</v>
      </c>
      <c r="BJ448" s="204">
        <f t="shared" ref="BJ448:CK448" si="611">B448/B467</f>
        <v>8.4053852684837033E-2</v>
      </c>
      <c r="BK448" s="205">
        <f t="shared" si="611"/>
        <v>2.214926127036242E-2</v>
      </c>
      <c r="BL448" s="206">
        <f t="shared" si="611"/>
        <v>4.214852721924487E-2</v>
      </c>
      <c r="BM448" s="207">
        <f t="shared" si="611"/>
        <v>6.3940118140415753E-2</v>
      </c>
      <c r="BN448" s="204">
        <f t="shared" si="611"/>
        <v>7.3783045881334483E-2</v>
      </c>
      <c r="BO448" s="205">
        <f t="shared" si="611"/>
        <v>7.2653884964682142E-2</v>
      </c>
      <c r="BP448" s="206">
        <f t="shared" si="611"/>
        <v>3.8224771972797889E-2</v>
      </c>
      <c r="BQ448" s="207">
        <f t="shared" si="611"/>
        <v>3.4810401809010259E-2</v>
      </c>
      <c r="BR448" s="204">
        <f t="shared" si="611"/>
        <v>6.4388441746932312E-2</v>
      </c>
      <c r="BS448" s="205">
        <f t="shared" si="611"/>
        <v>0.11080498322951605</v>
      </c>
      <c r="BT448" s="206">
        <f t="shared" si="611"/>
        <v>3.4549474847982313E-2</v>
      </c>
      <c r="BU448" s="204">
        <f t="shared" si="611"/>
        <v>0.11884514871199237</v>
      </c>
      <c r="BV448" s="208">
        <f t="shared" si="611"/>
        <v>5.9187497790191987E-2</v>
      </c>
      <c r="BW448" s="209">
        <f t="shared" si="611"/>
        <v>7.5649178590355068E-2</v>
      </c>
      <c r="BX448" s="204">
        <f t="shared" si="611"/>
        <v>6.2566634868974805E-2</v>
      </c>
      <c r="BY448" s="205">
        <f t="shared" si="611"/>
        <v>7.1280643452294942E-2</v>
      </c>
      <c r="BZ448" s="206">
        <f t="shared" si="611"/>
        <v>6.291479820627803E-2</v>
      </c>
      <c r="CA448" s="207">
        <f t="shared" si="611"/>
        <v>5.2936344969199176E-2</v>
      </c>
      <c r="CB448" s="204">
        <f t="shared" si="611"/>
        <v>3.4281105061504336E-2</v>
      </c>
      <c r="CC448" s="205">
        <f t="shared" si="611"/>
        <v>0.13213650331554261</v>
      </c>
      <c r="CD448" s="206">
        <f t="shared" si="611"/>
        <v>3.4868226236304409E-2</v>
      </c>
      <c r="CE448" s="207">
        <f t="shared" si="611"/>
        <v>7.8301282051282048E-2</v>
      </c>
      <c r="CF448" s="204">
        <f t="shared" si="611"/>
        <v>3.5305535104745329E-2</v>
      </c>
      <c r="CG448" s="205">
        <f t="shared" si="611"/>
        <v>0.1004136442659313</v>
      </c>
      <c r="CH448" s="206">
        <f t="shared" si="611"/>
        <v>7.6724550488822041E-2</v>
      </c>
      <c r="CI448" s="204">
        <f t="shared" si="611"/>
        <v>4.6891720984531572E-2</v>
      </c>
      <c r="CJ448" s="210">
        <f t="shared" si="611"/>
        <v>5.8652022778950673E-2</v>
      </c>
      <c r="CK448" s="211">
        <f t="shared" si="611"/>
        <v>6.4371000456882779E-2</v>
      </c>
    </row>
    <row r="449" spans="1:89" ht="14.25" thickTop="1" thickBot="1" x14ac:dyDescent="0.25">
      <c r="A449" s="202" t="s">
        <v>24</v>
      </c>
      <c r="B449" s="222">
        <v>4401</v>
      </c>
      <c r="C449" s="223">
        <v>1448</v>
      </c>
      <c r="D449" s="224">
        <v>2030</v>
      </c>
      <c r="E449" s="225">
        <v>1512</v>
      </c>
      <c r="F449" s="222">
        <v>959</v>
      </c>
      <c r="G449" s="226">
        <v>680</v>
      </c>
      <c r="H449" s="224">
        <v>1302</v>
      </c>
      <c r="I449" s="225">
        <v>2240</v>
      </c>
      <c r="J449" s="222">
        <v>407</v>
      </c>
      <c r="K449" s="226">
        <v>1068</v>
      </c>
      <c r="L449" s="224">
        <v>534</v>
      </c>
      <c r="M449" s="222">
        <v>2445</v>
      </c>
      <c r="N449" s="227">
        <v>1464</v>
      </c>
      <c r="O449" s="228">
        <v>3208</v>
      </c>
      <c r="P449" s="222">
        <v>1048</v>
      </c>
      <c r="Q449" s="226">
        <v>1488</v>
      </c>
      <c r="R449" s="224">
        <v>1609</v>
      </c>
      <c r="S449" s="225">
        <v>1279</v>
      </c>
      <c r="T449" s="222">
        <v>372</v>
      </c>
      <c r="U449" s="226">
        <v>1108</v>
      </c>
      <c r="V449" s="224">
        <v>807</v>
      </c>
      <c r="W449" s="225">
        <v>2482</v>
      </c>
      <c r="X449" s="222">
        <v>1224</v>
      </c>
      <c r="Y449" s="226">
        <v>1435</v>
      </c>
      <c r="Z449" s="224">
        <v>3818</v>
      </c>
      <c r="AA449" s="222">
        <v>2120</v>
      </c>
      <c r="AB449" s="220">
        <f t="shared" si="609"/>
        <v>19975</v>
      </c>
      <c r="AC449" s="221">
        <f t="shared" si="604"/>
        <v>22513</v>
      </c>
      <c r="AE449" s="176" t="s">
        <v>2</v>
      </c>
      <c r="AF449" s="177" t="s">
        <v>3</v>
      </c>
      <c r="AG449" s="178"/>
      <c r="AH449" s="177" t="s">
        <v>4</v>
      </c>
      <c r="AI449" s="178"/>
      <c r="AJ449" s="177" t="s">
        <v>5</v>
      </c>
      <c r="AK449" s="178"/>
      <c r="AL449" s="177" t="s">
        <v>6</v>
      </c>
      <c r="AM449" s="178"/>
      <c r="AN449" s="177" t="s">
        <v>7</v>
      </c>
      <c r="AO449" s="178"/>
      <c r="AP449" s="177" t="s">
        <v>8</v>
      </c>
      <c r="AQ449" s="178"/>
      <c r="AR449" s="177" t="s">
        <v>9</v>
      </c>
      <c r="AS449" s="178"/>
      <c r="AT449" s="177" t="s">
        <v>10</v>
      </c>
      <c r="AU449" s="178"/>
      <c r="AV449" s="177" t="s">
        <v>11</v>
      </c>
      <c r="AW449" s="178"/>
      <c r="AX449" s="177" t="s">
        <v>12</v>
      </c>
      <c r="AY449" s="178"/>
      <c r="AZ449" s="177" t="s">
        <v>13</v>
      </c>
      <c r="BA449" s="178"/>
      <c r="BB449" s="177" t="s">
        <v>14</v>
      </c>
      <c r="BC449" s="178"/>
      <c r="BD449" s="177" t="s">
        <v>15</v>
      </c>
      <c r="BE449" s="178"/>
      <c r="BF449" s="179" t="s">
        <v>16</v>
      </c>
      <c r="BG449" s="180"/>
      <c r="BI449" s="202" t="s">
        <v>24</v>
      </c>
      <c r="BJ449" s="204">
        <f t="shared" ref="BJ449:CK449" si="612">B449/B467</f>
        <v>7.6256649281790934E-2</v>
      </c>
      <c r="BK449" s="205">
        <f t="shared" si="612"/>
        <v>3.6570274024498042E-2</v>
      </c>
      <c r="BL449" s="206">
        <f t="shared" si="612"/>
        <v>8.1798766974251522E-2</v>
      </c>
      <c r="BM449" s="207">
        <f t="shared" si="612"/>
        <v>6.8178743743518053E-2</v>
      </c>
      <c r="BN449" s="204">
        <f t="shared" si="612"/>
        <v>6.3860957581407737E-2</v>
      </c>
      <c r="BO449" s="205">
        <f t="shared" si="612"/>
        <v>7.6241731135777549E-2</v>
      </c>
      <c r="BP449" s="206">
        <f t="shared" si="612"/>
        <v>4.1963451187675249E-2</v>
      </c>
      <c r="BQ449" s="207">
        <f t="shared" si="612"/>
        <v>4.8704122456079316E-2</v>
      </c>
      <c r="BR449" s="204">
        <f t="shared" si="612"/>
        <v>5.3701015965166909E-2</v>
      </c>
      <c r="BS449" s="205">
        <f t="shared" si="612"/>
        <v>0.12793483469094394</v>
      </c>
      <c r="BT449" s="206">
        <f t="shared" si="612"/>
        <v>3.6898839137645106E-2</v>
      </c>
      <c r="BU449" s="204">
        <f t="shared" si="612"/>
        <v>0.10142282324635998</v>
      </c>
      <c r="BV449" s="208">
        <f t="shared" si="612"/>
        <v>5.176254287027543E-2</v>
      </c>
      <c r="BW449" s="209">
        <f t="shared" si="612"/>
        <v>8.5002649708532066E-2</v>
      </c>
      <c r="BX449" s="204">
        <f t="shared" si="612"/>
        <v>5.8807025419448967E-2</v>
      </c>
      <c r="BY449" s="205">
        <f t="shared" si="612"/>
        <v>7.1665944227712761E-2</v>
      </c>
      <c r="BZ449" s="206">
        <f t="shared" si="612"/>
        <v>7.2152466367713011E-2</v>
      </c>
      <c r="CA449" s="207">
        <f t="shared" si="612"/>
        <v>5.2525667351129367E-2</v>
      </c>
      <c r="CB449" s="204">
        <f t="shared" si="612"/>
        <v>3.7507562008469449E-2</v>
      </c>
      <c r="CC449" s="205">
        <f t="shared" si="612"/>
        <v>8.9600517548115807E-2</v>
      </c>
      <c r="CD449" s="206">
        <f t="shared" si="612"/>
        <v>2.9871187444477348E-2</v>
      </c>
      <c r="CE449" s="207">
        <f t="shared" si="612"/>
        <v>7.9551282051282049E-2</v>
      </c>
      <c r="CF449" s="204">
        <f t="shared" si="612"/>
        <v>4.0961113713941504E-2</v>
      </c>
      <c r="CG449" s="205">
        <f t="shared" si="612"/>
        <v>8.6026017624842632E-2</v>
      </c>
      <c r="CH449" s="206">
        <f t="shared" si="612"/>
        <v>6.5256033362958918E-2</v>
      </c>
      <c r="CI449" s="204">
        <f t="shared" si="612"/>
        <v>4.1249148749878395E-2</v>
      </c>
      <c r="CJ449" s="210">
        <f t="shared" si="612"/>
        <v>5.8007335495842929E-2</v>
      </c>
      <c r="CK449" s="211">
        <f t="shared" si="612"/>
        <v>6.551466244510859E-2</v>
      </c>
    </row>
    <row r="450" spans="1:89" ht="15" thickTop="1" thickBot="1" x14ac:dyDescent="0.3">
      <c r="A450" s="212" t="s">
        <v>28</v>
      </c>
      <c r="B450" s="213">
        <v>4352</v>
      </c>
      <c r="C450" s="214">
        <v>1263</v>
      </c>
      <c r="D450" s="215">
        <v>1695</v>
      </c>
      <c r="E450" s="216">
        <v>879</v>
      </c>
      <c r="F450" s="213">
        <v>1194</v>
      </c>
      <c r="G450" s="217">
        <v>488</v>
      </c>
      <c r="H450" s="215">
        <v>1250</v>
      </c>
      <c r="I450" s="216">
        <v>1850</v>
      </c>
      <c r="J450" s="213">
        <v>400</v>
      </c>
      <c r="K450" s="217">
        <v>877</v>
      </c>
      <c r="L450" s="215">
        <v>495</v>
      </c>
      <c r="M450" s="213">
        <v>2149</v>
      </c>
      <c r="N450" s="218">
        <v>1298</v>
      </c>
      <c r="O450" s="219">
        <v>2816</v>
      </c>
      <c r="P450" s="213">
        <v>931</v>
      </c>
      <c r="Q450" s="217">
        <v>1330</v>
      </c>
      <c r="R450" s="215">
        <v>1292</v>
      </c>
      <c r="S450" s="216">
        <v>1351</v>
      </c>
      <c r="T450" s="213">
        <v>368</v>
      </c>
      <c r="U450" s="217">
        <v>889</v>
      </c>
      <c r="V450" s="215">
        <v>896</v>
      </c>
      <c r="W450" s="216">
        <v>2341</v>
      </c>
      <c r="X450" s="213">
        <v>1057</v>
      </c>
      <c r="Y450" s="217">
        <v>1313</v>
      </c>
      <c r="Z450" s="215">
        <v>3325</v>
      </c>
      <c r="AA450" s="213">
        <v>2311</v>
      </c>
      <c r="AB450" s="220">
        <f t="shared" si="609"/>
        <v>18553</v>
      </c>
      <c r="AC450" s="221">
        <f t="shared" si="604"/>
        <v>19857</v>
      </c>
      <c r="AE450" s="182"/>
      <c r="AF450" s="183" t="s">
        <v>17</v>
      </c>
      <c r="AG450" s="184" t="s">
        <v>18</v>
      </c>
      <c r="AH450" s="185" t="s">
        <v>17</v>
      </c>
      <c r="AI450" s="186" t="s">
        <v>18</v>
      </c>
      <c r="AJ450" s="183" t="s">
        <v>17</v>
      </c>
      <c r="AK450" s="184" t="s">
        <v>18</v>
      </c>
      <c r="AL450" s="185" t="s">
        <v>17</v>
      </c>
      <c r="AM450" s="186" t="s">
        <v>18</v>
      </c>
      <c r="AN450" s="183" t="s">
        <v>17</v>
      </c>
      <c r="AO450" s="184" t="s">
        <v>18</v>
      </c>
      <c r="AP450" s="185" t="s">
        <v>17</v>
      </c>
      <c r="AQ450" s="183" t="s">
        <v>18</v>
      </c>
      <c r="AR450" s="187" t="s">
        <v>17</v>
      </c>
      <c r="AS450" s="188" t="s">
        <v>18</v>
      </c>
      <c r="AT450" s="183" t="s">
        <v>17</v>
      </c>
      <c r="AU450" s="184" t="s">
        <v>18</v>
      </c>
      <c r="AV450" s="185" t="s">
        <v>17</v>
      </c>
      <c r="AW450" s="186" t="s">
        <v>18</v>
      </c>
      <c r="AX450" s="183" t="s">
        <v>17</v>
      </c>
      <c r="AY450" s="184" t="s">
        <v>18</v>
      </c>
      <c r="AZ450" s="185" t="s">
        <v>17</v>
      </c>
      <c r="BA450" s="186" t="s">
        <v>18</v>
      </c>
      <c r="BB450" s="183" t="s">
        <v>17</v>
      </c>
      <c r="BC450" s="184" t="s">
        <v>18</v>
      </c>
      <c r="BD450" s="185" t="s">
        <v>17</v>
      </c>
      <c r="BE450" s="183" t="s">
        <v>18</v>
      </c>
      <c r="BF450" s="189" t="s">
        <v>17</v>
      </c>
      <c r="BG450" s="190" t="s">
        <v>18</v>
      </c>
      <c r="BI450" s="212" t="s">
        <v>28</v>
      </c>
      <c r="BJ450" s="204">
        <f t="shared" ref="BJ450:CK450" si="613">B450/B467</f>
        <v>7.5407620466792571E-2</v>
      </c>
      <c r="BK450" s="205">
        <f t="shared" si="613"/>
        <v>3.1897966915014522E-2</v>
      </c>
      <c r="BL450" s="206">
        <f t="shared" si="613"/>
        <v>6.829995567554499E-2</v>
      </c>
      <c r="BM450" s="207">
        <f t="shared" si="613"/>
        <v>3.9635658565180143E-2</v>
      </c>
      <c r="BN450" s="204">
        <f t="shared" si="613"/>
        <v>7.95098887927016E-2</v>
      </c>
      <c r="BO450" s="205">
        <f t="shared" si="613"/>
        <v>5.471465410920507E-2</v>
      </c>
      <c r="BP450" s="206">
        <f t="shared" si="613"/>
        <v>4.0287491539626775E-2</v>
      </c>
      <c r="BQ450" s="207">
        <f t="shared" si="613"/>
        <v>4.0224386849886939E-2</v>
      </c>
      <c r="BR450" s="204">
        <f t="shared" si="613"/>
        <v>5.2777411267977303E-2</v>
      </c>
      <c r="BS450" s="205">
        <f t="shared" si="613"/>
        <v>0.1050551030186871</v>
      </c>
      <c r="BT450" s="206">
        <f t="shared" si="613"/>
        <v>3.4203980099502485E-2</v>
      </c>
      <c r="BU450" s="204">
        <f t="shared" si="613"/>
        <v>8.9144231965819054E-2</v>
      </c>
      <c r="BV450" s="208">
        <f t="shared" si="613"/>
        <v>4.5893292790722344E-2</v>
      </c>
      <c r="BW450" s="209">
        <f t="shared" si="613"/>
        <v>7.4615792262851088E-2</v>
      </c>
      <c r="BX450" s="204">
        <f t="shared" si="613"/>
        <v>5.2241737276247126E-2</v>
      </c>
      <c r="BY450" s="205">
        <f t="shared" si="613"/>
        <v>6.4056253913211E-2</v>
      </c>
      <c r="BZ450" s="206">
        <f t="shared" si="613"/>
        <v>5.7937219730941701E-2</v>
      </c>
      <c r="CA450" s="207">
        <f t="shared" si="613"/>
        <v>5.5482546201232032E-2</v>
      </c>
      <c r="CB450" s="204">
        <f t="shared" si="613"/>
        <v>3.710425489009881E-2</v>
      </c>
      <c r="CC450" s="205">
        <f t="shared" si="613"/>
        <v>7.1890667960536961E-2</v>
      </c>
      <c r="CD450" s="206">
        <f t="shared" si="613"/>
        <v>3.3165531536867042E-2</v>
      </c>
      <c r="CE450" s="207">
        <f t="shared" si="613"/>
        <v>7.5032051282051287E-2</v>
      </c>
      <c r="CF450" s="204">
        <f t="shared" si="613"/>
        <v>3.5372465029114515E-2</v>
      </c>
      <c r="CG450" s="205">
        <f t="shared" si="613"/>
        <v>7.8712307415622559E-2</v>
      </c>
      <c r="CH450" s="206">
        <f t="shared" si="613"/>
        <v>5.6829835236207014E-2</v>
      </c>
      <c r="CI450" s="204">
        <f t="shared" si="613"/>
        <v>4.4965463566494793E-2</v>
      </c>
      <c r="CJ450" s="210">
        <f t="shared" si="613"/>
        <v>5.3877852087828478E-2</v>
      </c>
      <c r="CK450" s="211">
        <f t="shared" si="613"/>
        <v>5.7785486260050693E-2</v>
      </c>
    </row>
    <row r="451" spans="1:89" ht="13.5" thickTop="1" x14ac:dyDescent="0.2">
      <c r="A451" s="202" t="s">
        <v>29</v>
      </c>
      <c r="B451" s="235">
        <v>3370</v>
      </c>
      <c r="C451" s="223">
        <v>1360</v>
      </c>
      <c r="D451" s="224">
        <v>1616</v>
      </c>
      <c r="E451" s="225">
        <v>886</v>
      </c>
      <c r="F451" s="222">
        <v>1275</v>
      </c>
      <c r="G451" s="226">
        <v>380</v>
      </c>
      <c r="H451" s="224">
        <v>2371</v>
      </c>
      <c r="I451" s="225">
        <v>1932</v>
      </c>
      <c r="J451" s="222">
        <v>395</v>
      </c>
      <c r="K451" s="226">
        <v>682</v>
      </c>
      <c r="L451" s="224">
        <v>550</v>
      </c>
      <c r="M451" s="222">
        <v>1802</v>
      </c>
      <c r="N451" s="227">
        <v>1454</v>
      </c>
      <c r="O451" s="236">
        <v>2757</v>
      </c>
      <c r="P451" s="222">
        <v>894</v>
      </c>
      <c r="Q451" s="226">
        <v>1115</v>
      </c>
      <c r="R451" s="224">
        <v>1283</v>
      </c>
      <c r="S451" s="225">
        <v>1487</v>
      </c>
      <c r="T451" s="222">
        <v>426</v>
      </c>
      <c r="U451" s="226">
        <v>781</v>
      </c>
      <c r="V451" s="224">
        <v>917</v>
      </c>
      <c r="W451" s="237">
        <v>2439</v>
      </c>
      <c r="X451" s="222">
        <v>1111</v>
      </c>
      <c r="Y451" s="226">
        <v>1134</v>
      </c>
      <c r="Z451" s="224">
        <v>3140</v>
      </c>
      <c r="AA451" s="222">
        <v>3048</v>
      </c>
      <c r="AB451" s="220">
        <f t="shared" si="609"/>
        <v>18802</v>
      </c>
      <c r="AC451" s="221">
        <f t="shared" si="604"/>
        <v>19803</v>
      </c>
      <c r="AE451" s="202" t="str">
        <f>$AE$17</f>
        <v>17:00 - 17:59</v>
      </c>
      <c r="AF451" s="193">
        <f t="shared" ref="AF451:AO453" si="614">SUMIF($A$9:$A$32,$AE451,B$443:B$466)</f>
        <v>2712</v>
      </c>
      <c r="AG451" s="194">
        <f t="shared" si="614"/>
        <v>4818</v>
      </c>
      <c r="AH451" s="195">
        <f t="shared" si="614"/>
        <v>1966</v>
      </c>
      <c r="AI451" s="196">
        <f t="shared" si="614"/>
        <v>2218</v>
      </c>
      <c r="AJ451" s="193">
        <f t="shared" si="614"/>
        <v>1279</v>
      </c>
      <c r="AK451" s="197">
        <f t="shared" si="614"/>
        <v>700</v>
      </c>
      <c r="AL451" s="195">
        <f t="shared" si="614"/>
        <v>2668</v>
      </c>
      <c r="AM451" s="196">
        <f t="shared" si="614"/>
        <v>4581</v>
      </c>
      <c r="AN451" s="193">
        <f t="shared" si="614"/>
        <v>837</v>
      </c>
      <c r="AO451" s="197">
        <f t="shared" si="614"/>
        <v>336</v>
      </c>
      <c r="AP451" s="195">
        <f t="shared" ref="AP451:AY453" si="615">SUMIF($A$9:$A$32,$AE451,L$443:L$466)</f>
        <v>1734</v>
      </c>
      <c r="AQ451" s="193">
        <f t="shared" si="615"/>
        <v>1266</v>
      </c>
      <c r="AR451" s="198">
        <f t="shared" si="615"/>
        <v>2389</v>
      </c>
      <c r="AS451" s="199">
        <f t="shared" si="615"/>
        <v>2352</v>
      </c>
      <c r="AT451" s="193">
        <f t="shared" si="615"/>
        <v>1384</v>
      </c>
      <c r="AU451" s="197">
        <f t="shared" si="615"/>
        <v>1375</v>
      </c>
      <c r="AV451" s="195">
        <f t="shared" si="615"/>
        <v>1418</v>
      </c>
      <c r="AW451" s="196">
        <f t="shared" si="615"/>
        <v>1820</v>
      </c>
      <c r="AX451" s="193">
        <f t="shared" si="615"/>
        <v>869</v>
      </c>
      <c r="AY451" s="197">
        <f t="shared" si="615"/>
        <v>515</v>
      </c>
      <c r="AZ451" s="195">
        <f t="shared" ref="AZ451:BE453" si="616">SUMIF($A$9:$A$32,$AE451,V$443:V$466)</f>
        <v>1931</v>
      </c>
      <c r="BA451" s="196">
        <f t="shared" si="616"/>
        <v>1643</v>
      </c>
      <c r="BB451" s="193">
        <f t="shared" si="616"/>
        <v>3105</v>
      </c>
      <c r="BC451" s="197">
        <f t="shared" si="616"/>
        <v>730</v>
      </c>
      <c r="BD451" s="195">
        <f t="shared" si="616"/>
        <v>3905</v>
      </c>
      <c r="BE451" s="193">
        <f t="shared" si="616"/>
        <v>5005</v>
      </c>
      <c r="BF451" s="200">
        <f>AF451+AH451+AJ451+AL451+AN451+AP451+AR451+AT451+AV451+AX451+AZ451+BB451+BD451</f>
        <v>26197</v>
      </c>
      <c r="BG451" s="201">
        <f>AG451+AI451+AK451+AM451+AO451+AQ451+AS451+AU451+AW451+AY451+BA451+BC451+BE451</f>
        <v>27359</v>
      </c>
      <c r="BI451" s="202" t="s">
        <v>29</v>
      </c>
      <c r="BJ451" s="204">
        <f t="shared" ref="BJ451:CK451" si="617">B451/B467</f>
        <v>5.8392389929478629E-2</v>
      </c>
      <c r="BK451" s="205">
        <f t="shared" si="617"/>
        <v>3.4347771183230208E-2</v>
      </c>
      <c r="BL451" s="206">
        <f t="shared" si="617"/>
        <v>6.5116653906596281E-2</v>
      </c>
      <c r="BM451" s="207">
        <f t="shared" si="617"/>
        <v>3.9951300897326056E-2</v>
      </c>
      <c r="BN451" s="204">
        <f t="shared" si="617"/>
        <v>8.49037757208497E-2</v>
      </c>
      <c r="BO451" s="205">
        <f t="shared" si="617"/>
        <v>4.2605673281758044E-2</v>
      </c>
      <c r="BP451" s="206">
        <f t="shared" si="617"/>
        <v>7.6417313952364063E-2</v>
      </c>
      <c r="BQ451" s="207">
        <f t="shared" si="617"/>
        <v>4.2007305618368414E-2</v>
      </c>
      <c r="BR451" s="204">
        <f t="shared" si="617"/>
        <v>5.2117693627127593E-2</v>
      </c>
      <c r="BS451" s="205">
        <f t="shared" si="617"/>
        <v>8.1696214662194538E-2</v>
      </c>
      <c r="BT451" s="206">
        <f t="shared" si="617"/>
        <v>3.8004422332780542E-2</v>
      </c>
      <c r="BU451" s="204">
        <f t="shared" si="617"/>
        <v>7.4750072593022771E-2</v>
      </c>
      <c r="BV451" s="208">
        <f t="shared" si="617"/>
        <v>5.1408973588374644E-2</v>
      </c>
      <c r="BW451" s="209">
        <f t="shared" si="617"/>
        <v>7.3052464228934813E-2</v>
      </c>
      <c r="BX451" s="204">
        <f t="shared" si="617"/>
        <v>5.0165535042926881E-2</v>
      </c>
      <c r="BY451" s="205">
        <f t="shared" si="617"/>
        <v>5.370129557385734E-2</v>
      </c>
      <c r="BZ451" s="206">
        <f t="shared" si="617"/>
        <v>5.7533632286995519E-2</v>
      </c>
      <c r="CA451" s="207">
        <f t="shared" si="617"/>
        <v>6.1067761806981521E-2</v>
      </c>
      <c r="CB451" s="204">
        <f t="shared" si="617"/>
        <v>4.2952208106473079E-2</v>
      </c>
      <c r="CC451" s="205">
        <f t="shared" si="617"/>
        <v>6.3157043506388483E-2</v>
      </c>
      <c r="CD451" s="206">
        <f t="shared" si="617"/>
        <v>3.3942848682262362E-2</v>
      </c>
      <c r="CE451" s="207">
        <f t="shared" si="617"/>
        <v>7.8173076923076928E-2</v>
      </c>
      <c r="CF451" s="204">
        <f t="shared" si="617"/>
        <v>3.7179572987082528E-2</v>
      </c>
      <c r="CG451" s="205">
        <f t="shared" si="617"/>
        <v>6.7981535879143934E-2</v>
      </c>
      <c r="CH451" s="206">
        <f t="shared" si="617"/>
        <v>5.3667874478703768E-2</v>
      </c>
      <c r="CI451" s="204">
        <f t="shared" si="617"/>
        <v>5.9305379900768555E-2</v>
      </c>
      <c r="CJ451" s="210">
        <f t="shared" si="617"/>
        <v>5.460094728374662E-2</v>
      </c>
      <c r="CK451" s="211">
        <f t="shared" si="617"/>
        <v>5.7628341864721953E-2</v>
      </c>
    </row>
    <row r="452" spans="1:89" x14ac:dyDescent="0.2">
      <c r="A452" s="212" t="s">
        <v>31</v>
      </c>
      <c r="B452" s="238">
        <v>4065</v>
      </c>
      <c r="C452" s="214">
        <v>1664</v>
      </c>
      <c r="D452" s="215">
        <v>1664</v>
      </c>
      <c r="E452" s="216">
        <v>839</v>
      </c>
      <c r="F452" s="213">
        <v>1162</v>
      </c>
      <c r="G452" s="217">
        <v>446</v>
      </c>
      <c r="H452" s="215">
        <v>2197</v>
      </c>
      <c r="I452" s="216">
        <v>2347</v>
      </c>
      <c r="J452" s="213">
        <v>382</v>
      </c>
      <c r="K452" s="214">
        <v>580</v>
      </c>
      <c r="L452" s="215">
        <v>600</v>
      </c>
      <c r="M452" s="213">
        <v>1619</v>
      </c>
      <c r="N452" s="218">
        <v>1501</v>
      </c>
      <c r="O452" s="239">
        <v>2377</v>
      </c>
      <c r="P452" s="213">
        <v>903</v>
      </c>
      <c r="Q452" s="214">
        <v>1237</v>
      </c>
      <c r="R452" s="215">
        <v>1274</v>
      </c>
      <c r="S452" s="216">
        <v>1476</v>
      </c>
      <c r="T452" s="224">
        <v>450</v>
      </c>
      <c r="U452" s="213">
        <v>783</v>
      </c>
      <c r="V452" s="215">
        <v>1124</v>
      </c>
      <c r="W452" s="240">
        <v>2409</v>
      </c>
      <c r="X452" s="213">
        <v>1237</v>
      </c>
      <c r="Y452" s="217">
        <v>927</v>
      </c>
      <c r="Z452" s="215">
        <v>3290</v>
      </c>
      <c r="AA452" s="213">
        <v>2678</v>
      </c>
      <c r="AB452" s="220">
        <f t="shared" si="609"/>
        <v>19849</v>
      </c>
      <c r="AC452" s="221">
        <f t="shared" si="604"/>
        <v>19382</v>
      </c>
      <c r="AE452" s="212" t="str">
        <f>$AE$18</f>
        <v>18:00 - 18:59</v>
      </c>
      <c r="AF452" s="193">
        <f t="shared" si="614"/>
        <v>2793</v>
      </c>
      <c r="AG452" s="214">
        <f t="shared" si="614"/>
        <v>5048</v>
      </c>
      <c r="AH452" s="215">
        <f t="shared" si="614"/>
        <v>1812</v>
      </c>
      <c r="AI452" s="216">
        <f t="shared" si="614"/>
        <v>1702</v>
      </c>
      <c r="AJ452" s="213">
        <f t="shared" si="614"/>
        <v>1141</v>
      </c>
      <c r="AK452" s="217">
        <f t="shared" si="614"/>
        <v>667</v>
      </c>
      <c r="AL452" s="215">
        <f t="shared" si="614"/>
        <v>2676</v>
      </c>
      <c r="AM452" s="216">
        <f t="shared" si="614"/>
        <v>4379</v>
      </c>
      <c r="AN452" s="213">
        <f t="shared" si="614"/>
        <v>763</v>
      </c>
      <c r="AO452" s="217">
        <f t="shared" si="614"/>
        <v>237</v>
      </c>
      <c r="AP452" s="215">
        <f t="shared" si="615"/>
        <v>1816</v>
      </c>
      <c r="AQ452" s="213">
        <f t="shared" si="615"/>
        <v>1016</v>
      </c>
      <c r="AR452" s="218">
        <f t="shared" si="615"/>
        <v>2496</v>
      </c>
      <c r="AS452" s="219">
        <f t="shared" si="615"/>
        <v>1876</v>
      </c>
      <c r="AT452" s="213">
        <f t="shared" si="615"/>
        <v>1359</v>
      </c>
      <c r="AU452" s="217">
        <f t="shared" si="615"/>
        <v>1302</v>
      </c>
      <c r="AV452" s="215">
        <f t="shared" si="615"/>
        <v>1648</v>
      </c>
      <c r="AW452" s="216">
        <f t="shared" si="615"/>
        <v>1648</v>
      </c>
      <c r="AX452" s="213">
        <f t="shared" si="615"/>
        <v>1082</v>
      </c>
      <c r="AY452" s="217">
        <f t="shared" si="615"/>
        <v>329</v>
      </c>
      <c r="AZ452" s="215">
        <f t="shared" si="616"/>
        <v>2972</v>
      </c>
      <c r="BA452" s="216">
        <f t="shared" si="616"/>
        <v>1251</v>
      </c>
      <c r="BB452" s="213">
        <f t="shared" si="616"/>
        <v>3377</v>
      </c>
      <c r="BC452" s="217">
        <f t="shared" si="616"/>
        <v>535</v>
      </c>
      <c r="BD452" s="215">
        <f t="shared" si="616"/>
        <v>3649</v>
      </c>
      <c r="BE452" s="213">
        <f t="shared" si="616"/>
        <v>3396</v>
      </c>
      <c r="BF452" s="220">
        <f>SUM(AF452,AH452,AJ452,AL452,AN452,AP452,AR452,AT452,AV452,AX452,AZ452,BB452,BD452)</f>
        <v>27584</v>
      </c>
      <c r="BG452" s="221">
        <f>SUM(AG452,AI452,AK452,AM452,AO452,AQ452,AS452,AU452,AW452,AY452,BA452,BC452,BE452)</f>
        <v>23386</v>
      </c>
      <c r="BI452" s="212" t="s">
        <v>31</v>
      </c>
      <c r="BJ452" s="204">
        <f t="shared" ref="BJ452:CK452" si="618">B452/B467</f>
        <v>7.0434737407516504E-2</v>
      </c>
      <c r="BK452" s="205">
        <f t="shared" si="618"/>
        <v>4.2025508271246369E-2</v>
      </c>
      <c r="BL452" s="206">
        <f t="shared" si="618"/>
        <v>6.7050811943425881E-2</v>
      </c>
      <c r="BM452" s="207">
        <f t="shared" si="618"/>
        <v>3.7831988095774899E-2</v>
      </c>
      <c r="BN452" s="204">
        <f t="shared" si="618"/>
        <v>7.7378970500099883E-2</v>
      </c>
      <c r="BO452" s="205">
        <f t="shared" si="618"/>
        <v>5.0005606009642337E-2</v>
      </c>
      <c r="BP452" s="206">
        <f t="shared" si="618"/>
        <v>7.0809295130048022E-2</v>
      </c>
      <c r="BQ452" s="207">
        <f t="shared" si="618"/>
        <v>5.1030614019829536E-2</v>
      </c>
      <c r="BR452" s="204">
        <f t="shared" si="618"/>
        <v>5.0402427760918328E-2</v>
      </c>
      <c r="BS452" s="205">
        <f t="shared" si="618"/>
        <v>6.947771921418304E-2</v>
      </c>
      <c r="BT452" s="206">
        <f t="shared" si="618"/>
        <v>4.1459369817578771E-2</v>
      </c>
      <c r="BU452" s="204">
        <f t="shared" si="618"/>
        <v>6.715891649728295E-2</v>
      </c>
      <c r="BV452" s="208">
        <f t="shared" si="618"/>
        <v>5.3070749213308351E-2</v>
      </c>
      <c r="BW452" s="209">
        <f t="shared" si="618"/>
        <v>6.2983571807101221E-2</v>
      </c>
      <c r="BX452" s="204">
        <f t="shared" si="618"/>
        <v>5.0670557207788562E-2</v>
      </c>
      <c r="BY452" s="205">
        <f t="shared" si="618"/>
        <v>5.9577132398978952E-2</v>
      </c>
      <c r="BZ452" s="206">
        <f t="shared" si="618"/>
        <v>5.713004484304933E-2</v>
      </c>
      <c r="CA452" s="207">
        <f t="shared" si="618"/>
        <v>6.0616016427104721E-2</v>
      </c>
      <c r="CB452" s="204">
        <f t="shared" si="618"/>
        <v>4.5372050816696916E-2</v>
      </c>
      <c r="CC452" s="205">
        <f t="shared" si="618"/>
        <v>6.3318777292576414E-2</v>
      </c>
      <c r="CD452" s="206">
        <f t="shared" si="618"/>
        <v>4.160497482973053E-2</v>
      </c>
      <c r="CE452" s="207">
        <f t="shared" si="618"/>
        <v>7.7211538461538456E-2</v>
      </c>
      <c r="CF452" s="204">
        <f t="shared" si="618"/>
        <v>4.139615822234121E-2</v>
      </c>
      <c r="CG452" s="205">
        <f t="shared" si="618"/>
        <v>5.5572207901204963E-2</v>
      </c>
      <c r="CH452" s="206">
        <f t="shared" si="618"/>
        <v>5.6231626444246938E-2</v>
      </c>
      <c r="CI452" s="204">
        <f t="shared" si="618"/>
        <v>5.2106236015176575E-2</v>
      </c>
      <c r="CJ452" s="210">
        <f t="shared" si="618"/>
        <v>5.7641431902727726E-2</v>
      </c>
      <c r="CK452" s="211">
        <f t="shared" si="618"/>
        <v>5.6403197597436804E-2</v>
      </c>
    </row>
    <row r="453" spans="1:89" ht="13.5" thickBot="1" x14ac:dyDescent="0.25">
      <c r="A453" s="202" t="s">
        <v>33</v>
      </c>
      <c r="B453" s="235">
        <v>3083</v>
      </c>
      <c r="C453" s="223">
        <v>1474</v>
      </c>
      <c r="D453" s="224">
        <v>1306</v>
      </c>
      <c r="E453" s="225">
        <v>982</v>
      </c>
      <c r="F453" s="222">
        <v>720</v>
      </c>
      <c r="G453" s="226">
        <v>520</v>
      </c>
      <c r="H453" s="224">
        <v>2055</v>
      </c>
      <c r="I453" s="225">
        <v>2298</v>
      </c>
      <c r="J453" s="222">
        <v>385</v>
      </c>
      <c r="K453" s="223">
        <v>474</v>
      </c>
      <c r="L453" s="224">
        <v>664</v>
      </c>
      <c r="M453" s="222">
        <v>1607</v>
      </c>
      <c r="N453" s="227">
        <v>1521</v>
      </c>
      <c r="O453" s="236">
        <v>2449</v>
      </c>
      <c r="P453" s="222">
        <v>903</v>
      </c>
      <c r="Q453" s="223">
        <v>1125</v>
      </c>
      <c r="R453" s="224">
        <v>1305</v>
      </c>
      <c r="S453" s="225">
        <v>1452</v>
      </c>
      <c r="T453" s="222">
        <v>590</v>
      </c>
      <c r="U453" s="226">
        <v>666</v>
      </c>
      <c r="V453" s="224">
        <v>1253</v>
      </c>
      <c r="W453" s="237">
        <v>2123</v>
      </c>
      <c r="X453" s="222">
        <v>1100</v>
      </c>
      <c r="Y453" s="226">
        <v>903</v>
      </c>
      <c r="Z453" s="224">
        <v>3057</v>
      </c>
      <c r="AA453" s="222">
        <v>2789</v>
      </c>
      <c r="AB453" s="220">
        <f t="shared" si="609"/>
        <v>17942</v>
      </c>
      <c r="AC453" s="221">
        <f t="shared" si="604"/>
        <v>18862</v>
      </c>
      <c r="AE453" s="202" t="str">
        <f>$AE$19</f>
        <v>19:00 - 19:59</v>
      </c>
      <c r="AF453" s="193">
        <f t="shared" si="614"/>
        <v>2737</v>
      </c>
      <c r="AG453" s="223">
        <f t="shared" si="614"/>
        <v>3848</v>
      </c>
      <c r="AH453" s="224">
        <f t="shared" si="614"/>
        <v>1445</v>
      </c>
      <c r="AI453" s="225">
        <f t="shared" si="614"/>
        <v>1486</v>
      </c>
      <c r="AJ453" s="222">
        <f t="shared" si="614"/>
        <v>769</v>
      </c>
      <c r="AK453" s="226">
        <f t="shared" si="614"/>
        <v>509</v>
      </c>
      <c r="AL453" s="224">
        <f t="shared" si="614"/>
        <v>2527</v>
      </c>
      <c r="AM453" s="225">
        <f t="shared" si="614"/>
        <v>3352</v>
      </c>
      <c r="AN453" s="222">
        <f t="shared" si="614"/>
        <v>532</v>
      </c>
      <c r="AO453" s="226">
        <f t="shared" si="614"/>
        <v>187</v>
      </c>
      <c r="AP453" s="224">
        <f t="shared" si="615"/>
        <v>1198</v>
      </c>
      <c r="AQ453" s="222">
        <f t="shared" si="615"/>
        <v>856</v>
      </c>
      <c r="AR453" s="227">
        <f t="shared" si="615"/>
        <v>1940</v>
      </c>
      <c r="AS453" s="228">
        <f t="shared" si="615"/>
        <v>1875</v>
      </c>
      <c r="AT453" s="222">
        <f t="shared" si="615"/>
        <v>1037</v>
      </c>
      <c r="AU453" s="226">
        <f t="shared" si="615"/>
        <v>1338</v>
      </c>
      <c r="AV453" s="224">
        <f t="shared" si="615"/>
        <v>1165</v>
      </c>
      <c r="AW453" s="225">
        <f t="shared" si="615"/>
        <v>1792</v>
      </c>
      <c r="AX453" s="222">
        <f t="shared" si="615"/>
        <v>518</v>
      </c>
      <c r="AY453" s="226">
        <f t="shared" si="615"/>
        <v>487</v>
      </c>
      <c r="AZ453" s="224">
        <f t="shared" si="616"/>
        <v>2275</v>
      </c>
      <c r="BA453" s="225">
        <f t="shared" si="616"/>
        <v>1692</v>
      </c>
      <c r="BB453" s="222">
        <f t="shared" si="616"/>
        <v>2584</v>
      </c>
      <c r="BC453" s="226">
        <f t="shared" si="616"/>
        <v>881</v>
      </c>
      <c r="BD453" s="224">
        <f t="shared" si="616"/>
        <v>3839</v>
      </c>
      <c r="BE453" s="222">
        <f t="shared" si="616"/>
        <v>5605</v>
      </c>
      <c r="BF453" s="220">
        <f>SUM(AF453,AH453,AJ453,AL453,AN453,AP453,AR453,AT453,AV453,AX453,AZ453,BB453,BD453)</f>
        <v>22566</v>
      </c>
      <c r="BG453" s="221">
        <f>SUM(AG453,AI453,AK453,AM453,AO453,AQ453,AS453,AU453,AW453,AY453,BA453,BC453,BE453)</f>
        <v>23908</v>
      </c>
      <c r="BI453" s="202" t="s">
        <v>33</v>
      </c>
      <c r="BJ453" s="204">
        <f t="shared" ref="BJ453:CK453" si="619">B453/B467</f>
        <v>5.3419506870202554E-2</v>
      </c>
      <c r="BK453" s="205">
        <f t="shared" si="619"/>
        <v>3.7226922591236264E-2</v>
      </c>
      <c r="BL453" s="206">
        <f t="shared" si="619"/>
        <v>5.2625216585405164E-2</v>
      </c>
      <c r="BM453" s="207">
        <f t="shared" si="619"/>
        <v>4.4280110023898631E-2</v>
      </c>
      <c r="BN453" s="204">
        <f t="shared" si="619"/>
        <v>4.7945661583538655E-2</v>
      </c>
      <c r="BO453" s="205">
        <f t="shared" si="619"/>
        <v>5.8302500280300484E-2</v>
      </c>
      <c r="BP453" s="206">
        <f t="shared" si="619"/>
        <v>6.6232636091146421E-2</v>
      </c>
      <c r="BQ453" s="207">
        <f t="shared" si="619"/>
        <v>4.9965211341102801E-2</v>
      </c>
      <c r="BR453" s="204">
        <f t="shared" si="619"/>
        <v>5.0798258345428157E-2</v>
      </c>
      <c r="BS453" s="205">
        <f t="shared" si="619"/>
        <v>5.6780067081935795E-2</v>
      </c>
      <c r="BT453" s="206">
        <f t="shared" si="619"/>
        <v>4.5881702598120508E-2</v>
      </c>
      <c r="BU453" s="204">
        <f t="shared" si="619"/>
        <v>6.6661135769693444E-2</v>
      </c>
      <c r="BV453" s="208">
        <f t="shared" si="619"/>
        <v>5.3777887777109921E-2</v>
      </c>
      <c r="BW453" s="209">
        <f t="shared" si="619"/>
        <v>6.489136195018548E-2</v>
      </c>
      <c r="BX453" s="204">
        <f t="shared" si="619"/>
        <v>5.0670557207788562E-2</v>
      </c>
      <c r="BY453" s="205">
        <f t="shared" si="619"/>
        <v>5.4182921543129606E-2</v>
      </c>
      <c r="BZ453" s="206">
        <f t="shared" si="619"/>
        <v>5.8520179372197306E-2</v>
      </c>
      <c r="CA453" s="207">
        <f t="shared" si="619"/>
        <v>5.9630390143737166E-2</v>
      </c>
      <c r="CB453" s="204">
        <f t="shared" si="619"/>
        <v>5.9487799959669289E-2</v>
      </c>
      <c r="CC453" s="205">
        <f t="shared" si="619"/>
        <v>5.3857350800582245E-2</v>
      </c>
      <c r="CD453" s="206">
        <f t="shared" si="619"/>
        <v>4.6379923008587502E-2</v>
      </c>
      <c r="CE453" s="207">
        <f t="shared" si="619"/>
        <v>6.80448717948718E-2</v>
      </c>
      <c r="CF453" s="204">
        <f t="shared" si="619"/>
        <v>3.6811458403052007E-2</v>
      </c>
      <c r="CG453" s="205">
        <f t="shared" si="619"/>
        <v>5.4133445237096095E-2</v>
      </c>
      <c r="CH453" s="206">
        <f t="shared" si="619"/>
        <v>5.2249265057769875E-2</v>
      </c>
      <c r="CI453" s="204">
        <f t="shared" si="619"/>
        <v>5.4265979180854171E-2</v>
      </c>
      <c r="CJ453" s="210">
        <f t="shared" si="619"/>
        <v>5.2103510060896814E-2</v>
      </c>
      <c r="CK453" s="211">
        <f t="shared" si="619"/>
        <v>5.4889955272048957E-2</v>
      </c>
    </row>
    <row r="454" spans="1:89" ht="14.25" thickTop="1" thickBot="1" x14ac:dyDescent="0.25">
      <c r="A454" s="212" t="s">
        <v>35</v>
      </c>
      <c r="B454" s="238">
        <v>2733</v>
      </c>
      <c r="C454" s="214">
        <v>1803</v>
      </c>
      <c r="D454" s="215">
        <v>1257</v>
      </c>
      <c r="E454" s="216">
        <v>1122</v>
      </c>
      <c r="F454" s="213">
        <v>748</v>
      </c>
      <c r="G454" s="217">
        <v>518</v>
      </c>
      <c r="H454" s="215">
        <v>1994</v>
      </c>
      <c r="I454" s="216">
        <v>2578</v>
      </c>
      <c r="J454" s="213">
        <v>437</v>
      </c>
      <c r="K454" s="214">
        <v>429</v>
      </c>
      <c r="L454" s="215">
        <v>793</v>
      </c>
      <c r="M454" s="213">
        <v>1385</v>
      </c>
      <c r="N454" s="218">
        <v>1626</v>
      </c>
      <c r="O454" s="239">
        <v>2051</v>
      </c>
      <c r="P454" s="213">
        <v>987</v>
      </c>
      <c r="Q454" s="214">
        <v>1047</v>
      </c>
      <c r="R454" s="215">
        <v>1297</v>
      </c>
      <c r="S454" s="216">
        <v>1353</v>
      </c>
      <c r="T454" s="213">
        <v>697</v>
      </c>
      <c r="U454" s="217">
        <v>674</v>
      </c>
      <c r="V454" s="215">
        <v>1624</v>
      </c>
      <c r="W454" s="240">
        <v>1819</v>
      </c>
      <c r="X454" s="213">
        <v>1422</v>
      </c>
      <c r="Y454" s="217">
        <v>838</v>
      </c>
      <c r="Z454" s="215">
        <v>3394</v>
      </c>
      <c r="AA454" s="213">
        <v>2814</v>
      </c>
      <c r="AB454" s="220">
        <f t="shared" si="609"/>
        <v>19009</v>
      </c>
      <c r="AC454" s="221">
        <f t="shared" si="604"/>
        <v>18431</v>
      </c>
      <c r="AE454" s="229" t="s">
        <v>26</v>
      </c>
      <c r="AF454" s="230">
        <f t="shared" ref="AF454:BG454" si="620">SUM(AF451:AF453)</f>
        <v>8242</v>
      </c>
      <c r="AG454" s="231">
        <f t="shared" si="620"/>
        <v>13714</v>
      </c>
      <c r="AH454" s="230">
        <f t="shared" si="620"/>
        <v>5223</v>
      </c>
      <c r="AI454" s="231">
        <f t="shared" si="620"/>
        <v>5406</v>
      </c>
      <c r="AJ454" s="230">
        <f t="shared" si="620"/>
        <v>3189</v>
      </c>
      <c r="AK454" s="231">
        <f t="shared" si="620"/>
        <v>1876</v>
      </c>
      <c r="AL454" s="230">
        <f t="shared" si="620"/>
        <v>7871</v>
      </c>
      <c r="AM454" s="231">
        <f t="shared" si="620"/>
        <v>12312</v>
      </c>
      <c r="AN454" s="230">
        <f t="shared" si="620"/>
        <v>2132</v>
      </c>
      <c r="AO454" s="231">
        <f t="shared" si="620"/>
        <v>760</v>
      </c>
      <c r="AP454" s="230">
        <f t="shared" si="620"/>
        <v>4748</v>
      </c>
      <c r="AQ454" s="231">
        <f t="shared" si="620"/>
        <v>3138</v>
      </c>
      <c r="AR454" s="230">
        <f t="shared" si="620"/>
        <v>6825</v>
      </c>
      <c r="AS454" s="231">
        <f t="shared" si="620"/>
        <v>6103</v>
      </c>
      <c r="AT454" s="230">
        <f t="shared" si="620"/>
        <v>3780</v>
      </c>
      <c r="AU454" s="231">
        <f t="shared" si="620"/>
        <v>4015</v>
      </c>
      <c r="AV454" s="230">
        <f t="shared" si="620"/>
        <v>4231</v>
      </c>
      <c r="AW454" s="231">
        <f t="shared" si="620"/>
        <v>5260</v>
      </c>
      <c r="AX454" s="230">
        <f t="shared" si="620"/>
        <v>2469</v>
      </c>
      <c r="AY454" s="231">
        <f t="shared" si="620"/>
        <v>1331</v>
      </c>
      <c r="AZ454" s="230">
        <f t="shared" si="620"/>
        <v>7178</v>
      </c>
      <c r="BA454" s="231">
        <f t="shared" si="620"/>
        <v>4586</v>
      </c>
      <c r="BB454" s="230">
        <f t="shared" si="620"/>
        <v>9066</v>
      </c>
      <c r="BC454" s="231">
        <f t="shared" si="620"/>
        <v>2146</v>
      </c>
      <c r="BD454" s="230">
        <f t="shared" si="620"/>
        <v>11393</v>
      </c>
      <c r="BE454" s="231">
        <f t="shared" si="620"/>
        <v>14006</v>
      </c>
      <c r="BF454" s="232">
        <f t="shared" si="620"/>
        <v>76347</v>
      </c>
      <c r="BG454" s="233">
        <f t="shared" si="620"/>
        <v>74653</v>
      </c>
      <c r="BI454" s="212" t="s">
        <v>35</v>
      </c>
      <c r="BJ454" s="204">
        <f t="shared" ref="BJ454:CK454" si="621">B454/B467</f>
        <v>4.7355015334500025E-2</v>
      </c>
      <c r="BK454" s="205">
        <f t="shared" si="621"/>
        <v>4.5536052531885342E-2</v>
      </c>
      <c r="BL454" s="206">
        <f t="shared" si="621"/>
        <v>5.0650763589474956E-2</v>
      </c>
      <c r="BM454" s="207">
        <f t="shared" si="621"/>
        <v>5.0592956666816971E-2</v>
      </c>
      <c r="BN454" s="204">
        <f t="shared" si="621"/>
        <v>4.9810215089565159E-2</v>
      </c>
      <c r="BO454" s="205">
        <f t="shared" si="621"/>
        <v>5.8078259894607021E-2</v>
      </c>
      <c r="BP454" s="206">
        <f t="shared" si="621"/>
        <v>6.4266606504012641E-2</v>
      </c>
      <c r="BQ454" s="207">
        <f t="shared" si="621"/>
        <v>5.6053226648112714E-2</v>
      </c>
      <c r="BR454" s="204">
        <f t="shared" si="621"/>
        <v>5.7659321810265209E-2</v>
      </c>
      <c r="BS454" s="205">
        <f t="shared" si="621"/>
        <v>5.1389554384283657E-2</v>
      </c>
      <c r="BT454" s="206">
        <f t="shared" si="621"/>
        <v>5.4795467108899945E-2</v>
      </c>
      <c r="BU454" s="204">
        <f t="shared" si="621"/>
        <v>5.7452192309287761E-2</v>
      </c>
      <c r="BV454" s="208">
        <f t="shared" si="621"/>
        <v>5.7490365237068207E-2</v>
      </c>
      <c r="BW454" s="209">
        <f t="shared" si="621"/>
        <v>5.4345521992580817E-2</v>
      </c>
      <c r="BX454" s="204">
        <f t="shared" si="621"/>
        <v>5.5384097413164246E-2</v>
      </c>
      <c r="BY454" s="205">
        <f t="shared" si="621"/>
        <v>5.0426238982805953E-2</v>
      </c>
      <c r="BZ454" s="206">
        <f t="shared" si="621"/>
        <v>5.8161434977578474E-2</v>
      </c>
      <c r="CA454" s="207">
        <f t="shared" si="621"/>
        <v>5.5564681724845993E-2</v>
      </c>
      <c r="CB454" s="204">
        <f t="shared" si="621"/>
        <v>7.0276265376083891E-2</v>
      </c>
      <c r="CC454" s="205">
        <f t="shared" si="621"/>
        <v>5.4504285945333977E-2</v>
      </c>
      <c r="CD454" s="206">
        <f t="shared" si="621"/>
        <v>6.0112525910571514E-2</v>
      </c>
      <c r="CE454" s="207">
        <f t="shared" si="621"/>
        <v>5.8301282051282051E-2</v>
      </c>
      <c r="CF454" s="204">
        <f t="shared" si="621"/>
        <v>4.7587176226490863E-2</v>
      </c>
      <c r="CG454" s="205">
        <f t="shared" si="621"/>
        <v>5.0236796355134582E-2</v>
      </c>
      <c r="CH454" s="206">
        <f t="shared" si="621"/>
        <v>5.8009161140356875E-2</v>
      </c>
      <c r="CI454" s="204">
        <f t="shared" si="621"/>
        <v>5.4752407821772549E-2</v>
      </c>
      <c r="CJ454" s="210">
        <f t="shared" si="621"/>
        <v>5.5202074615293029E-2</v>
      </c>
      <c r="CK454" s="211">
        <f t="shared" si="621"/>
        <v>5.3635710190814034E-2</v>
      </c>
    </row>
    <row r="455" spans="1:89" ht="13.5" thickTop="1" x14ac:dyDescent="0.2">
      <c r="A455" s="202" t="s">
        <v>36</v>
      </c>
      <c r="B455" s="235">
        <v>2336</v>
      </c>
      <c r="C455" s="223">
        <v>2553</v>
      </c>
      <c r="D455" s="224">
        <v>1281</v>
      </c>
      <c r="E455" s="225">
        <v>1243</v>
      </c>
      <c r="F455" s="222">
        <v>799</v>
      </c>
      <c r="G455" s="226">
        <v>475</v>
      </c>
      <c r="H455" s="224">
        <v>1993</v>
      </c>
      <c r="I455" s="225">
        <v>3108</v>
      </c>
      <c r="J455" s="222">
        <v>545</v>
      </c>
      <c r="K455" s="223">
        <v>405</v>
      </c>
      <c r="L455" s="224">
        <v>1181</v>
      </c>
      <c r="M455" s="222">
        <v>1101</v>
      </c>
      <c r="N455" s="227">
        <v>2028</v>
      </c>
      <c r="O455" s="236">
        <v>1843</v>
      </c>
      <c r="P455" s="222">
        <v>1142</v>
      </c>
      <c r="Q455" s="223">
        <v>1029</v>
      </c>
      <c r="R455" s="224">
        <v>1355</v>
      </c>
      <c r="S455" s="225">
        <v>1375</v>
      </c>
      <c r="T455" s="222">
        <v>944</v>
      </c>
      <c r="U455" s="226">
        <v>490</v>
      </c>
      <c r="V455" s="224">
        <v>1833</v>
      </c>
      <c r="W455" s="237">
        <v>1480</v>
      </c>
      <c r="X455" s="222">
        <v>1826</v>
      </c>
      <c r="Y455" s="226">
        <v>636</v>
      </c>
      <c r="Z455" s="224">
        <v>3641</v>
      </c>
      <c r="AA455" s="222">
        <v>3230</v>
      </c>
      <c r="AB455" s="220">
        <f t="shared" si="609"/>
        <v>20904</v>
      </c>
      <c r="AC455" s="221">
        <f t="shared" si="604"/>
        <v>18968</v>
      </c>
      <c r="BI455" s="202" t="s">
        <v>36</v>
      </c>
      <c r="BJ455" s="204">
        <f t="shared" ref="BJ455:CK455" si="622">B455/B467</f>
        <v>4.0476149221146014E-2</v>
      </c>
      <c r="BK455" s="205">
        <f t="shared" si="622"/>
        <v>6.4477838110872585E-2</v>
      </c>
      <c r="BL455" s="206">
        <f t="shared" si="622"/>
        <v>5.161784260788975E-2</v>
      </c>
      <c r="BM455" s="207">
        <f t="shared" si="622"/>
        <v>5.604905983676782E-2</v>
      </c>
      <c r="BN455" s="204">
        <f t="shared" si="622"/>
        <v>5.320636611839915E-2</v>
      </c>
      <c r="BO455" s="205">
        <f t="shared" si="622"/>
        <v>5.3257091602197555E-2</v>
      </c>
      <c r="BP455" s="206">
        <f t="shared" si="622"/>
        <v>6.4234376510780927E-2</v>
      </c>
      <c r="BQ455" s="207">
        <f t="shared" si="622"/>
        <v>6.757696990781005E-2</v>
      </c>
      <c r="BR455" s="204">
        <f t="shared" si="622"/>
        <v>7.1909222852619081E-2</v>
      </c>
      <c r="BS455" s="205">
        <f t="shared" si="622"/>
        <v>4.8514614278869189E-2</v>
      </c>
      <c r="BT455" s="206">
        <f t="shared" si="622"/>
        <v>8.1605859590934221E-2</v>
      </c>
      <c r="BU455" s="204">
        <f t="shared" si="622"/>
        <v>4.5671381756336331E-2</v>
      </c>
      <c r="BV455" s="208">
        <f t="shared" si="622"/>
        <v>7.1703850369479905E-2</v>
      </c>
      <c r="BW455" s="209">
        <f t="shared" si="622"/>
        <v>4.8834128245892949E-2</v>
      </c>
      <c r="BX455" s="204">
        <f t="shared" si="622"/>
        <v>6.408170136355984E-2</v>
      </c>
      <c r="BY455" s="205">
        <f t="shared" si="622"/>
        <v>4.9559312238115882E-2</v>
      </c>
      <c r="BZ455" s="206">
        <f t="shared" si="622"/>
        <v>6.0762331838565026E-2</v>
      </c>
      <c r="CA455" s="207">
        <f t="shared" si="622"/>
        <v>5.6468172484599587E-2</v>
      </c>
      <c r="CB455" s="204">
        <f t="shared" si="622"/>
        <v>9.5180479935470866E-2</v>
      </c>
      <c r="CC455" s="205">
        <f t="shared" si="622"/>
        <v>3.9624777616043994E-2</v>
      </c>
      <c r="CD455" s="206">
        <f t="shared" si="622"/>
        <v>6.7848682262363041E-2</v>
      </c>
      <c r="CE455" s="207">
        <f t="shared" si="622"/>
        <v>4.7435897435897434E-2</v>
      </c>
      <c r="CF455" s="204">
        <f t="shared" si="622"/>
        <v>6.110702094906633E-2</v>
      </c>
      <c r="CG455" s="205">
        <f t="shared" si="622"/>
        <v>3.8127210598884957E-2</v>
      </c>
      <c r="CH455" s="206">
        <f t="shared" si="622"/>
        <v>6.223080604361797E-2</v>
      </c>
      <c r="CI455" s="204">
        <f t="shared" si="622"/>
        <v>6.2846580406654348E-2</v>
      </c>
      <c r="CJ455" s="210">
        <f t="shared" si="622"/>
        <v>6.0705148495874869E-2</v>
      </c>
      <c r="CK455" s="211">
        <f t="shared" si="622"/>
        <v>5.5198423899916478E-2</v>
      </c>
    </row>
    <row r="456" spans="1:89" x14ac:dyDescent="0.2">
      <c r="A456" s="212" t="s">
        <v>37</v>
      </c>
      <c r="B456" s="238">
        <v>2362</v>
      </c>
      <c r="C456" s="214">
        <v>1735</v>
      </c>
      <c r="D456" s="215">
        <v>1538</v>
      </c>
      <c r="E456" s="216">
        <v>1077</v>
      </c>
      <c r="F456" s="213">
        <v>1001</v>
      </c>
      <c r="G456" s="217">
        <v>437</v>
      </c>
      <c r="H456" s="215">
        <v>2336</v>
      </c>
      <c r="I456" s="216">
        <v>2813</v>
      </c>
      <c r="J456" s="213">
        <v>699</v>
      </c>
      <c r="K456" s="214">
        <v>331</v>
      </c>
      <c r="L456" s="215">
        <v>1446</v>
      </c>
      <c r="M456" s="213">
        <v>1138</v>
      </c>
      <c r="N456" s="218">
        <v>2250</v>
      </c>
      <c r="O456" s="239">
        <v>2159</v>
      </c>
      <c r="P456" s="213">
        <v>1242</v>
      </c>
      <c r="Q456" s="214">
        <v>1235</v>
      </c>
      <c r="R456" s="215">
        <v>1292</v>
      </c>
      <c r="S456" s="216">
        <v>1788</v>
      </c>
      <c r="T456" s="213">
        <v>726</v>
      </c>
      <c r="U456" s="217">
        <v>451</v>
      </c>
      <c r="V456" s="215">
        <v>2468</v>
      </c>
      <c r="W456" s="240">
        <v>1538</v>
      </c>
      <c r="X456" s="213">
        <v>2642</v>
      </c>
      <c r="Y456" s="217">
        <v>686</v>
      </c>
      <c r="Z456" s="215">
        <v>4459</v>
      </c>
      <c r="AA456" s="213">
        <v>3781</v>
      </c>
      <c r="AB456" s="220">
        <f t="shared" si="609"/>
        <v>24461</v>
      </c>
      <c r="AC456" s="221">
        <f t="shared" si="604"/>
        <v>19169</v>
      </c>
      <c r="BI456" s="212" t="s">
        <v>37</v>
      </c>
      <c r="BJ456" s="204">
        <f t="shared" ref="BJ456:CK456" si="623">B456/B467</f>
        <v>4.0926654306655347E-2</v>
      </c>
      <c r="BK456" s="205">
        <f t="shared" si="623"/>
        <v>4.3818663972723826E-2</v>
      </c>
      <c r="BL456" s="206">
        <f t="shared" si="623"/>
        <v>6.1973647096748199E-2</v>
      </c>
      <c r="BM456" s="207">
        <f t="shared" si="623"/>
        <v>4.8563827388736075E-2</v>
      </c>
      <c r="BN456" s="204">
        <f t="shared" si="623"/>
        <v>6.6657787840447499E-2</v>
      </c>
      <c r="BO456" s="205">
        <f t="shared" si="623"/>
        <v>4.8996524274021749E-2</v>
      </c>
      <c r="BP456" s="206">
        <f t="shared" si="623"/>
        <v>7.5289264189254523E-2</v>
      </c>
      <c r="BQ456" s="207">
        <f t="shared" si="623"/>
        <v>6.1162810923638893E-2</v>
      </c>
      <c r="BR456" s="204">
        <f t="shared" si="623"/>
        <v>9.2228526190790347E-2</v>
      </c>
      <c r="BS456" s="205">
        <f t="shared" si="623"/>
        <v>3.9650215620507905E-2</v>
      </c>
      <c r="BT456" s="206">
        <f t="shared" si="623"/>
        <v>9.9917081260364846E-2</v>
      </c>
      <c r="BU456" s="204">
        <f t="shared" si="623"/>
        <v>4.7206205666403947E-2</v>
      </c>
      <c r="BV456" s="208">
        <f t="shared" si="623"/>
        <v>7.9553088427677401E-2</v>
      </c>
      <c r="BW456" s="209">
        <f t="shared" si="623"/>
        <v>5.7207207207207206E-2</v>
      </c>
      <c r="BX456" s="204">
        <f t="shared" si="623"/>
        <v>6.9693058750911849E-2</v>
      </c>
      <c r="BY456" s="205">
        <f t="shared" si="623"/>
        <v>5.9480807205124497E-2</v>
      </c>
      <c r="BZ456" s="206">
        <f t="shared" si="623"/>
        <v>5.7937219730941701E-2</v>
      </c>
      <c r="CA456" s="207">
        <f t="shared" si="623"/>
        <v>7.342915811088295E-2</v>
      </c>
      <c r="CB456" s="204">
        <f t="shared" si="623"/>
        <v>7.3200241984271025E-2</v>
      </c>
      <c r="CC456" s="205">
        <f t="shared" si="623"/>
        <v>3.6470968785379268E-2</v>
      </c>
      <c r="CD456" s="206">
        <f t="shared" si="623"/>
        <v>9.1353272135031097E-2</v>
      </c>
      <c r="CE456" s="207">
        <f t="shared" si="623"/>
        <v>4.9294871794871797E-2</v>
      </c>
      <c r="CF456" s="204">
        <f t="shared" si="623"/>
        <v>8.8414430091694002E-2</v>
      </c>
      <c r="CG456" s="205">
        <f t="shared" si="623"/>
        <v>4.1124632815778432E-2</v>
      </c>
      <c r="CH456" s="206">
        <f t="shared" si="623"/>
        <v>7.6211800095713406E-2</v>
      </c>
      <c r="CI456" s="204">
        <f t="shared" si="623"/>
        <v>7.3567467652495375E-2</v>
      </c>
      <c r="CJ456" s="210">
        <f t="shared" si="623"/>
        <v>7.1034665009452505E-2</v>
      </c>
      <c r="CK456" s="211">
        <f t="shared" si="623"/>
        <v>5.5783350260306779E-2</v>
      </c>
    </row>
    <row r="457" spans="1:89" x14ac:dyDescent="0.2">
      <c r="A457" s="202" t="s">
        <v>30</v>
      </c>
      <c r="B457" s="235">
        <v>2712</v>
      </c>
      <c r="C457" s="223">
        <v>4818</v>
      </c>
      <c r="D457" s="224">
        <v>1966</v>
      </c>
      <c r="E457" s="225">
        <v>2218</v>
      </c>
      <c r="F457" s="222">
        <v>1279</v>
      </c>
      <c r="G457" s="226">
        <v>700</v>
      </c>
      <c r="H457" s="224">
        <v>2668</v>
      </c>
      <c r="I457" s="225">
        <v>4581</v>
      </c>
      <c r="J457" s="222">
        <v>837</v>
      </c>
      <c r="K457" s="223">
        <v>336</v>
      </c>
      <c r="L457" s="224">
        <v>1734</v>
      </c>
      <c r="M457" s="222">
        <v>1266</v>
      </c>
      <c r="N457" s="227">
        <v>2389</v>
      </c>
      <c r="O457" s="236">
        <v>2352</v>
      </c>
      <c r="P457" s="222">
        <v>1384</v>
      </c>
      <c r="Q457" s="223">
        <v>1375</v>
      </c>
      <c r="R457" s="224">
        <v>1418</v>
      </c>
      <c r="S457" s="225">
        <v>1820</v>
      </c>
      <c r="T457" s="222">
        <v>869</v>
      </c>
      <c r="U457" s="226">
        <v>515</v>
      </c>
      <c r="V457" s="224">
        <v>1931</v>
      </c>
      <c r="W457" s="237">
        <v>1643</v>
      </c>
      <c r="X457" s="222">
        <v>3105</v>
      </c>
      <c r="Y457" s="226">
        <v>730</v>
      </c>
      <c r="Z457" s="224">
        <v>3905</v>
      </c>
      <c r="AA457" s="222">
        <v>5005</v>
      </c>
      <c r="AB457" s="220">
        <f t="shared" si="609"/>
        <v>26197</v>
      </c>
      <c r="AC457" s="221">
        <f t="shared" si="604"/>
        <v>27359</v>
      </c>
      <c r="BI457" s="202" t="s">
        <v>30</v>
      </c>
      <c r="BJ457" s="204">
        <f t="shared" ref="BJ457:CK457" si="624">B457/B467</f>
        <v>4.6991145842357876E-2</v>
      </c>
      <c r="BK457" s="205">
        <f t="shared" si="624"/>
        <v>0.12168203055941407</v>
      </c>
      <c r="BL457" s="206">
        <f t="shared" si="624"/>
        <v>7.9219889591812059E-2</v>
      </c>
      <c r="BM457" s="207">
        <f t="shared" si="624"/>
        <v>0.10001352752852054</v>
      </c>
      <c r="BN457" s="204">
        <f t="shared" si="624"/>
        <v>8.5170140507424913E-2</v>
      </c>
      <c r="BO457" s="205">
        <f t="shared" si="624"/>
        <v>7.8484134992712187E-2</v>
      </c>
      <c r="BP457" s="206">
        <f t="shared" si="624"/>
        <v>8.5989621942179392E-2</v>
      </c>
      <c r="BQ457" s="207">
        <f t="shared" si="624"/>
        <v>9.9604279005044358E-2</v>
      </c>
      <c r="BR457" s="204">
        <f t="shared" si="624"/>
        <v>0.11043673307824252</v>
      </c>
      <c r="BS457" s="205">
        <f t="shared" si="624"/>
        <v>4.024916147580259E-2</v>
      </c>
      <c r="BT457" s="206">
        <f t="shared" si="624"/>
        <v>0.11981757877280265</v>
      </c>
      <c r="BU457" s="204">
        <f t="shared" si="624"/>
        <v>5.2515866760691914E-2</v>
      </c>
      <c r="BV457" s="208">
        <f t="shared" si="624"/>
        <v>8.4467701446098359E-2</v>
      </c>
      <c r="BW457" s="209">
        <f t="shared" si="624"/>
        <v>6.2321144674085852E-2</v>
      </c>
      <c r="BX457" s="204">
        <f t="shared" si="624"/>
        <v>7.7661186240951682E-2</v>
      </c>
      <c r="BY457" s="205">
        <f t="shared" si="624"/>
        <v>6.622357077493618E-2</v>
      </c>
      <c r="BZ457" s="206">
        <f t="shared" si="624"/>
        <v>6.3587443946188343E-2</v>
      </c>
      <c r="CA457" s="207">
        <f t="shared" si="624"/>
        <v>7.4743326488706366E-2</v>
      </c>
      <c r="CB457" s="204">
        <f t="shared" si="624"/>
        <v>8.7618471466021378E-2</v>
      </c>
      <c r="CC457" s="205">
        <f t="shared" si="624"/>
        <v>4.1646449943393178E-2</v>
      </c>
      <c r="CD457" s="206">
        <f t="shared" si="624"/>
        <v>7.1476162274207874E-2</v>
      </c>
      <c r="CE457" s="207">
        <f t="shared" si="624"/>
        <v>5.2660256410256408E-2</v>
      </c>
      <c r="CF457" s="204">
        <f t="shared" si="624"/>
        <v>0.10390870758316043</v>
      </c>
      <c r="CG457" s="205">
        <f t="shared" si="624"/>
        <v>4.3762364366644685E-2</v>
      </c>
      <c r="CH457" s="206">
        <f t="shared" si="624"/>
        <v>6.6743009502973946E-2</v>
      </c>
      <c r="CI457" s="204">
        <f t="shared" si="624"/>
        <v>9.7383013911859134E-2</v>
      </c>
      <c r="CJ457" s="210">
        <f t="shared" si="624"/>
        <v>7.6076003403484221E-2</v>
      </c>
      <c r="CK457" s="211">
        <f t="shared" si="624"/>
        <v>7.9616916885165284E-2</v>
      </c>
    </row>
    <row r="458" spans="1:89" x14ac:dyDescent="0.2">
      <c r="A458" s="212" t="s">
        <v>32</v>
      </c>
      <c r="B458" s="238">
        <v>2793</v>
      </c>
      <c r="C458" s="214">
        <v>5048</v>
      </c>
      <c r="D458" s="215">
        <v>1812</v>
      </c>
      <c r="E458" s="216">
        <v>1702</v>
      </c>
      <c r="F458" s="213">
        <v>1141</v>
      </c>
      <c r="G458" s="217">
        <v>667</v>
      </c>
      <c r="H458" s="215">
        <v>2676</v>
      </c>
      <c r="I458" s="216">
        <v>4379</v>
      </c>
      <c r="J458" s="213">
        <v>763</v>
      </c>
      <c r="K458" s="214">
        <v>237</v>
      </c>
      <c r="L458" s="215">
        <v>1816</v>
      </c>
      <c r="M458" s="213">
        <v>1016</v>
      </c>
      <c r="N458" s="218">
        <v>2496</v>
      </c>
      <c r="O458" s="239">
        <v>1876</v>
      </c>
      <c r="P458" s="213">
        <v>1359</v>
      </c>
      <c r="Q458" s="214">
        <v>1302</v>
      </c>
      <c r="R458" s="215">
        <v>1648</v>
      </c>
      <c r="S458" s="216">
        <v>1648</v>
      </c>
      <c r="T458" s="213">
        <v>1082</v>
      </c>
      <c r="U458" s="217">
        <v>329</v>
      </c>
      <c r="V458" s="215">
        <v>2972</v>
      </c>
      <c r="W458" s="240">
        <v>1251</v>
      </c>
      <c r="X458" s="213">
        <v>3377</v>
      </c>
      <c r="Y458" s="217">
        <v>535</v>
      </c>
      <c r="Z458" s="215">
        <v>3649</v>
      </c>
      <c r="AA458" s="213">
        <v>3396</v>
      </c>
      <c r="AB458" s="220">
        <f t="shared" si="609"/>
        <v>27584</v>
      </c>
      <c r="AC458" s="221">
        <f t="shared" si="604"/>
        <v>23386</v>
      </c>
      <c r="BI458" s="212" t="s">
        <v>32</v>
      </c>
      <c r="BJ458" s="204">
        <f t="shared" ref="BJ458:CK458" si="625">B458/B467</f>
        <v>4.8394642454906177E-2</v>
      </c>
      <c r="BK458" s="205">
        <f t="shared" si="625"/>
        <v>0.12749084480363682</v>
      </c>
      <c r="BL458" s="206">
        <f t="shared" si="625"/>
        <v>7.3014465890317126E-2</v>
      </c>
      <c r="BM458" s="207">
        <f t="shared" si="625"/>
        <v>7.6746178473192941E-2</v>
      </c>
      <c r="BN458" s="204">
        <f t="shared" si="625"/>
        <v>7.5980555370580002E-2</v>
      </c>
      <c r="BO458" s="205">
        <f t="shared" si="625"/>
        <v>7.4784168628770048E-2</v>
      </c>
      <c r="BP458" s="206">
        <f t="shared" si="625"/>
        <v>8.6247461888033006E-2</v>
      </c>
      <c r="BQ458" s="207">
        <f t="shared" si="625"/>
        <v>9.5212210819272919E-2</v>
      </c>
      <c r="BR458" s="204">
        <f t="shared" si="625"/>
        <v>0.10067291199366671</v>
      </c>
      <c r="BS458" s="205">
        <f t="shared" si="625"/>
        <v>2.8390033540967897E-2</v>
      </c>
      <c r="BT458" s="206">
        <f t="shared" si="625"/>
        <v>0.12548369264787176</v>
      </c>
      <c r="BU458" s="204">
        <f t="shared" si="625"/>
        <v>4.2145434935910733E-2</v>
      </c>
      <c r="BV458" s="208">
        <f t="shared" si="625"/>
        <v>8.8250892762436806E-2</v>
      </c>
      <c r="BW458" s="209">
        <f t="shared" si="625"/>
        <v>4.9708532061473236E-2</v>
      </c>
      <c r="BX458" s="204">
        <f t="shared" si="625"/>
        <v>7.625834689411369E-2</v>
      </c>
      <c r="BY458" s="205">
        <f t="shared" si="625"/>
        <v>6.2707701199248664E-2</v>
      </c>
      <c r="BZ458" s="206">
        <f t="shared" si="625"/>
        <v>7.390134529147982E-2</v>
      </c>
      <c r="CA458" s="207">
        <f t="shared" si="625"/>
        <v>6.7679671457905544E-2</v>
      </c>
      <c r="CB458" s="204">
        <f t="shared" si="625"/>
        <v>0.10909457551925791</v>
      </c>
      <c r="CC458" s="205">
        <f t="shared" si="625"/>
        <v>2.6605207827915252E-2</v>
      </c>
      <c r="CD458" s="206">
        <f t="shared" si="625"/>
        <v>0.1100088836245188</v>
      </c>
      <c r="CE458" s="207">
        <f t="shared" si="625"/>
        <v>4.0096153846153844E-2</v>
      </c>
      <c r="CF458" s="204">
        <f t="shared" si="625"/>
        <v>0.11301117729736965</v>
      </c>
      <c r="CG458" s="205">
        <f t="shared" si="625"/>
        <v>3.2072417720760145E-2</v>
      </c>
      <c r="CH458" s="206">
        <f t="shared" si="625"/>
        <v>6.2367539481780268E-2</v>
      </c>
      <c r="CI458" s="204">
        <f t="shared" si="625"/>
        <v>6.6076466582352375E-2</v>
      </c>
      <c r="CJ458" s="210">
        <f t="shared" si="625"/>
        <v>8.0103846924522215E-2</v>
      </c>
      <c r="CK458" s="211">
        <f t="shared" si="625"/>
        <v>6.8055163502923177E-2</v>
      </c>
    </row>
    <row r="459" spans="1:89" x14ac:dyDescent="0.2">
      <c r="A459" s="202" t="s">
        <v>34</v>
      </c>
      <c r="B459" s="235">
        <v>2737</v>
      </c>
      <c r="C459" s="223">
        <v>3848</v>
      </c>
      <c r="D459" s="224">
        <v>1445</v>
      </c>
      <c r="E459" s="225">
        <v>1486</v>
      </c>
      <c r="F459" s="222">
        <v>769</v>
      </c>
      <c r="G459" s="226">
        <v>509</v>
      </c>
      <c r="H459" s="224">
        <v>2527</v>
      </c>
      <c r="I459" s="225">
        <v>3352</v>
      </c>
      <c r="J459" s="222">
        <v>532</v>
      </c>
      <c r="K459" s="223">
        <v>187</v>
      </c>
      <c r="L459" s="224">
        <v>1198</v>
      </c>
      <c r="M459" s="222">
        <v>856</v>
      </c>
      <c r="N459" s="227">
        <v>1940</v>
      </c>
      <c r="O459" s="236">
        <v>1875</v>
      </c>
      <c r="P459" s="222">
        <v>1037</v>
      </c>
      <c r="Q459" s="223">
        <v>1338</v>
      </c>
      <c r="R459" s="224">
        <v>1165</v>
      </c>
      <c r="S459" s="225">
        <v>1792</v>
      </c>
      <c r="T459" s="222">
        <v>518</v>
      </c>
      <c r="U459" s="226">
        <v>487</v>
      </c>
      <c r="V459" s="224">
        <v>2275</v>
      </c>
      <c r="W459" s="237">
        <v>1692</v>
      </c>
      <c r="X459" s="222">
        <v>2584</v>
      </c>
      <c r="Y459" s="226">
        <v>881</v>
      </c>
      <c r="Z459" s="224">
        <v>3839</v>
      </c>
      <c r="AA459" s="222">
        <v>5605</v>
      </c>
      <c r="AB459" s="220">
        <f t="shared" si="609"/>
        <v>22566</v>
      </c>
      <c r="AC459" s="221">
        <f t="shared" si="604"/>
        <v>23908</v>
      </c>
      <c r="BI459" s="202" t="s">
        <v>34</v>
      </c>
      <c r="BJ459" s="204">
        <f t="shared" ref="BJ459:CK459" si="626">B459/B467</f>
        <v>4.7424323809193772E-2</v>
      </c>
      <c r="BK459" s="205">
        <f t="shared" si="626"/>
        <v>9.7183987877257225E-2</v>
      </c>
      <c r="BL459" s="206">
        <f t="shared" si="626"/>
        <v>5.8226215900390864E-2</v>
      </c>
      <c r="BM459" s="207">
        <f t="shared" si="626"/>
        <v>6.7006357938404648E-2</v>
      </c>
      <c r="BN459" s="204">
        <f t="shared" si="626"/>
        <v>5.120863021908504E-2</v>
      </c>
      <c r="BO459" s="205">
        <f t="shared" si="626"/>
        <v>5.7069178158986433E-2</v>
      </c>
      <c r="BP459" s="206">
        <f t="shared" si="626"/>
        <v>8.1445192896509491E-2</v>
      </c>
      <c r="BQ459" s="207">
        <f t="shared" si="626"/>
        <v>7.288224038963298E-2</v>
      </c>
      <c r="BR459" s="204">
        <f t="shared" si="626"/>
        <v>7.0193956986409817E-2</v>
      </c>
      <c r="BS459" s="205">
        <f t="shared" si="626"/>
        <v>2.2400574988021085E-2</v>
      </c>
      <c r="BT459" s="206">
        <f t="shared" si="626"/>
        <v>8.2780541735765614E-2</v>
      </c>
      <c r="BU459" s="204">
        <f t="shared" si="626"/>
        <v>3.5508358568050777E-2</v>
      </c>
      <c r="BV459" s="208">
        <f t="shared" si="626"/>
        <v>6.8592440688752962E-2</v>
      </c>
      <c r="BW459" s="209">
        <f t="shared" si="626"/>
        <v>4.9682034976152624E-2</v>
      </c>
      <c r="BX459" s="204">
        <f t="shared" si="626"/>
        <v>5.8189776106840244E-2</v>
      </c>
      <c r="BY459" s="205">
        <f t="shared" si="626"/>
        <v>6.4441554688628805E-2</v>
      </c>
      <c r="BZ459" s="206">
        <f t="shared" si="626"/>
        <v>5.2242152466367715E-2</v>
      </c>
      <c r="CA459" s="207">
        <f t="shared" si="626"/>
        <v>7.3593429158110887E-2</v>
      </c>
      <c r="CB459" s="204">
        <f t="shared" si="626"/>
        <v>5.222827182899778E-2</v>
      </c>
      <c r="CC459" s="205">
        <f t="shared" si="626"/>
        <v>3.9382176936762089E-2</v>
      </c>
      <c r="CD459" s="206">
        <f t="shared" si="626"/>
        <v>8.4209357417826466E-2</v>
      </c>
      <c r="CE459" s="207">
        <f t="shared" si="626"/>
        <v>5.4230769230769228E-2</v>
      </c>
      <c r="CF459" s="204">
        <f t="shared" si="626"/>
        <v>8.6473462284987618E-2</v>
      </c>
      <c r="CG459" s="205">
        <f t="shared" si="626"/>
        <v>5.2814579461662972E-2</v>
      </c>
      <c r="CH459" s="206">
        <f t="shared" si="626"/>
        <v>6.5614958638134963E-2</v>
      </c>
      <c r="CI459" s="204">
        <f t="shared" si="626"/>
        <v>0.10905730129390019</v>
      </c>
      <c r="CJ459" s="210">
        <f t="shared" si="626"/>
        <v>6.5531591128870664E-2</v>
      </c>
      <c r="CK459" s="211">
        <f t="shared" si="626"/>
        <v>6.9574225991100969E-2</v>
      </c>
    </row>
    <row r="460" spans="1:89" x14ac:dyDescent="0.2">
      <c r="A460" s="212" t="s">
        <v>38</v>
      </c>
      <c r="B460" s="238">
        <v>2553</v>
      </c>
      <c r="C460" s="214">
        <v>4509</v>
      </c>
      <c r="D460" s="215">
        <v>1033</v>
      </c>
      <c r="E460" s="216">
        <v>2308</v>
      </c>
      <c r="F460" s="213">
        <v>584</v>
      </c>
      <c r="G460" s="217">
        <v>714</v>
      </c>
      <c r="H460" s="215">
        <v>1846</v>
      </c>
      <c r="I460" s="216">
        <v>4843</v>
      </c>
      <c r="J460" s="213">
        <v>330</v>
      </c>
      <c r="K460" s="214">
        <v>306</v>
      </c>
      <c r="L460" s="215">
        <v>1384</v>
      </c>
      <c r="M460" s="213">
        <v>1049</v>
      </c>
      <c r="N460" s="218">
        <v>1904</v>
      </c>
      <c r="O460" s="239">
        <v>2348</v>
      </c>
      <c r="P460" s="213">
        <v>1133</v>
      </c>
      <c r="Q460" s="214">
        <v>1485</v>
      </c>
      <c r="R460" s="215">
        <v>1366</v>
      </c>
      <c r="S460" s="216">
        <v>1431</v>
      </c>
      <c r="T460" s="213">
        <v>1001</v>
      </c>
      <c r="U460" s="217">
        <v>496</v>
      </c>
      <c r="V460" s="215">
        <v>3262</v>
      </c>
      <c r="W460" s="240">
        <v>1386</v>
      </c>
      <c r="X460" s="213">
        <v>2467</v>
      </c>
      <c r="Y460" s="217">
        <v>857</v>
      </c>
      <c r="Z460" s="215">
        <v>2476</v>
      </c>
      <c r="AA460" s="213">
        <v>4042</v>
      </c>
      <c r="AB460" s="220">
        <f t="shared" si="609"/>
        <v>21339</v>
      </c>
      <c r="AC460" s="221">
        <f t="shared" si="604"/>
        <v>25774</v>
      </c>
      <c r="BI460" s="212" t="s">
        <v>38</v>
      </c>
      <c r="BJ460" s="204">
        <f t="shared" ref="BJ460:CK460" si="627">B460/B467</f>
        <v>4.4236133973281584E-2</v>
      </c>
      <c r="BK460" s="205">
        <f t="shared" si="627"/>
        <v>0.11387801490087132</v>
      </c>
      <c r="BL460" s="206">
        <f t="shared" si="627"/>
        <v>4.1624692750936859E-2</v>
      </c>
      <c r="BM460" s="207">
        <f t="shared" si="627"/>
        <v>0.10407178608468233</v>
      </c>
      <c r="BN460" s="204">
        <f t="shared" si="627"/>
        <v>3.8889258839981351E-2</v>
      </c>
      <c r="BO460" s="205">
        <f t="shared" si="627"/>
        <v>8.0053817692566434E-2</v>
      </c>
      <c r="BP460" s="206">
        <f t="shared" si="627"/>
        <v>5.9496567505720827E-2</v>
      </c>
      <c r="BQ460" s="207">
        <f t="shared" si="627"/>
        <v>0.10530092189946078</v>
      </c>
      <c r="BR460" s="204">
        <f t="shared" si="627"/>
        <v>4.3541364296081277E-2</v>
      </c>
      <c r="BS460" s="205">
        <f t="shared" si="627"/>
        <v>3.6655486344034496E-2</v>
      </c>
      <c r="BT460" s="206">
        <f t="shared" si="627"/>
        <v>9.5632946379215031E-2</v>
      </c>
      <c r="BU460" s="204">
        <f t="shared" si="627"/>
        <v>4.351433193678185E-2</v>
      </c>
      <c r="BV460" s="208">
        <f t="shared" si="627"/>
        <v>6.7319591273910129E-2</v>
      </c>
      <c r="BW460" s="209">
        <f t="shared" si="627"/>
        <v>6.221515633280339E-2</v>
      </c>
      <c r="BX460" s="204">
        <f t="shared" si="627"/>
        <v>6.3576679198698166E-2</v>
      </c>
      <c r="BY460" s="205">
        <f t="shared" si="627"/>
        <v>7.1521456436931086E-2</v>
      </c>
      <c r="BZ460" s="206">
        <f t="shared" si="627"/>
        <v>6.1255605381165916E-2</v>
      </c>
      <c r="CA460" s="207">
        <f t="shared" si="627"/>
        <v>5.8767967145790558E-2</v>
      </c>
      <c r="CB460" s="204">
        <f t="shared" si="627"/>
        <v>0.10092760637225247</v>
      </c>
      <c r="CC460" s="205">
        <f t="shared" si="627"/>
        <v>4.0109978974607795E-2</v>
      </c>
      <c r="CD460" s="206">
        <f t="shared" si="627"/>
        <v>0.12074326325140658</v>
      </c>
      <c r="CE460" s="207">
        <f t="shared" si="627"/>
        <v>4.4423076923076926E-2</v>
      </c>
      <c r="CF460" s="204">
        <f t="shared" si="627"/>
        <v>8.2558061709390271E-2</v>
      </c>
      <c r="CG460" s="205">
        <f t="shared" si="627"/>
        <v>5.1375816797554104E-2</v>
      </c>
      <c r="CH460" s="206">
        <f t="shared" si="627"/>
        <v>4.2318999111232651E-2</v>
      </c>
      <c r="CI460" s="204">
        <f t="shared" si="627"/>
        <v>7.8645782663683231E-2</v>
      </c>
      <c r="CJ460" s="210">
        <f t="shared" si="627"/>
        <v>6.1968387091153557E-2</v>
      </c>
      <c r="CK460" s="211">
        <f t="shared" si="627"/>
        <v>7.5004437874127333E-2</v>
      </c>
    </row>
    <row r="461" spans="1:89" x14ac:dyDescent="0.2">
      <c r="A461" s="202" t="s">
        <v>39</v>
      </c>
      <c r="B461" s="235">
        <v>461</v>
      </c>
      <c r="C461" s="223">
        <v>3188</v>
      </c>
      <c r="D461" s="224">
        <v>262</v>
      </c>
      <c r="E461" s="225">
        <v>1406</v>
      </c>
      <c r="F461" s="222">
        <v>147</v>
      </c>
      <c r="G461" s="226">
        <v>399</v>
      </c>
      <c r="H461" s="224">
        <v>675</v>
      </c>
      <c r="I461" s="225">
        <v>2336</v>
      </c>
      <c r="J461" s="222">
        <v>169</v>
      </c>
      <c r="K461" s="223">
        <v>122</v>
      </c>
      <c r="L461" s="224">
        <v>569</v>
      </c>
      <c r="M461" s="222">
        <v>481</v>
      </c>
      <c r="N461" s="227">
        <v>1068</v>
      </c>
      <c r="O461" s="236">
        <v>1320</v>
      </c>
      <c r="P461" s="222">
        <v>717</v>
      </c>
      <c r="Q461" s="223">
        <v>1191</v>
      </c>
      <c r="R461" s="224">
        <v>881</v>
      </c>
      <c r="S461" s="225">
        <v>1564</v>
      </c>
      <c r="T461" s="222">
        <v>722</v>
      </c>
      <c r="U461" s="226">
        <v>457</v>
      </c>
      <c r="V461" s="224">
        <v>2330</v>
      </c>
      <c r="W461" s="237">
        <v>1494</v>
      </c>
      <c r="X461" s="222">
        <v>2474</v>
      </c>
      <c r="Y461" s="226">
        <v>884</v>
      </c>
      <c r="Z461" s="224">
        <v>3008</v>
      </c>
      <c r="AA461" s="222">
        <v>3272</v>
      </c>
      <c r="AB461" s="220">
        <f t="shared" si="609"/>
        <v>13483</v>
      </c>
      <c r="AC461" s="221">
        <f t="shared" si="604"/>
        <v>18114</v>
      </c>
      <c r="BI461" s="202" t="s">
        <v>39</v>
      </c>
      <c r="BJ461" s="204">
        <f t="shared" ref="BJ461:CK461" si="628">B461/B467</f>
        <v>7.9878017084539007E-3</v>
      </c>
      <c r="BK461" s="205">
        <f t="shared" si="628"/>
        <v>8.051521656774846E-2</v>
      </c>
      <c r="BL461" s="206">
        <f t="shared" si="628"/>
        <v>1.0557279284361527E-2</v>
      </c>
      <c r="BM461" s="207">
        <f t="shared" si="628"/>
        <v>6.3399016999594174E-2</v>
      </c>
      <c r="BN461" s="204">
        <f t="shared" si="628"/>
        <v>9.7889059066391428E-3</v>
      </c>
      <c r="BO461" s="205">
        <f t="shared" si="628"/>
        <v>4.4735956945845944E-2</v>
      </c>
      <c r="BP461" s="206">
        <f t="shared" si="628"/>
        <v>2.1755245431398458E-2</v>
      </c>
      <c r="BQ461" s="207">
        <f t="shared" si="628"/>
        <v>5.0791441989911291E-2</v>
      </c>
      <c r="BR461" s="204">
        <f t="shared" si="628"/>
        <v>2.2298456260720412E-2</v>
      </c>
      <c r="BS461" s="205">
        <f t="shared" si="628"/>
        <v>1.4614278869190225E-2</v>
      </c>
      <c r="BT461" s="206">
        <f t="shared" si="628"/>
        <v>3.9317302377003871E-2</v>
      </c>
      <c r="BU461" s="204">
        <f t="shared" si="628"/>
        <v>1.9952710830879E-2</v>
      </c>
      <c r="BV461" s="208">
        <f t="shared" si="628"/>
        <v>3.7761199307004209E-2</v>
      </c>
      <c r="BW461" s="209">
        <f t="shared" si="628"/>
        <v>3.4976152623211444E-2</v>
      </c>
      <c r="BX461" s="204">
        <f t="shared" si="628"/>
        <v>4.023343246731384E-2</v>
      </c>
      <c r="BY461" s="205">
        <f t="shared" si="628"/>
        <v>5.7361652940326545E-2</v>
      </c>
      <c r="BZ461" s="206">
        <f t="shared" si="628"/>
        <v>3.9506726457399104E-2</v>
      </c>
      <c r="CA461" s="207">
        <f t="shared" si="628"/>
        <v>6.4229979466119094E-2</v>
      </c>
      <c r="CB461" s="204">
        <f t="shared" si="628"/>
        <v>7.2796934865900387E-2</v>
      </c>
      <c r="CC461" s="205">
        <f t="shared" si="628"/>
        <v>3.6956170143943069E-2</v>
      </c>
      <c r="CD461" s="206">
        <f t="shared" si="628"/>
        <v>8.6245188036718975E-2</v>
      </c>
      <c r="CE461" s="207">
        <f t="shared" si="628"/>
        <v>4.7884615384615387E-2</v>
      </c>
      <c r="CF461" s="204">
        <f t="shared" si="628"/>
        <v>8.2792316444682421E-2</v>
      </c>
      <c r="CG461" s="205">
        <f t="shared" si="628"/>
        <v>5.299442479467658E-2</v>
      </c>
      <c r="CH461" s="206">
        <f t="shared" si="628"/>
        <v>5.1411772749025773E-2</v>
      </c>
      <c r="CI461" s="204">
        <f t="shared" si="628"/>
        <v>6.3663780523397218E-2</v>
      </c>
      <c r="CJ461" s="210">
        <f t="shared" si="628"/>
        <v>3.9154588460097631E-2</v>
      </c>
      <c r="CK461" s="211">
        <f t="shared" si="628"/>
        <v>5.2713214388606447E-2</v>
      </c>
    </row>
    <row r="462" spans="1:89" x14ac:dyDescent="0.2">
      <c r="A462" s="212" t="s">
        <v>40</v>
      </c>
      <c r="B462" s="238">
        <v>0</v>
      </c>
      <c r="C462" s="214">
        <v>2489</v>
      </c>
      <c r="D462" s="215">
        <v>8</v>
      </c>
      <c r="E462" s="216">
        <v>1439</v>
      </c>
      <c r="F462" s="213">
        <v>9</v>
      </c>
      <c r="G462" s="217">
        <v>483</v>
      </c>
      <c r="H462" s="215">
        <v>52</v>
      </c>
      <c r="I462" s="216">
        <v>2912</v>
      </c>
      <c r="J462" s="213">
        <v>50</v>
      </c>
      <c r="K462" s="214">
        <v>189</v>
      </c>
      <c r="L462" s="215">
        <v>91</v>
      </c>
      <c r="M462" s="213">
        <v>502</v>
      </c>
      <c r="N462" s="218">
        <v>263</v>
      </c>
      <c r="O462" s="239">
        <v>1005</v>
      </c>
      <c r="P462" s="213">
        <v>185</v>
      </c>
      <c r="Q462" s="214">
        <v>563</v>
      </c>
      <c r="R462" s="215">
        <v>221</v>
      </c>
      <c r="S462" s="216">
        <v>253</v>
      </c>
      <c r="T462" s="213">
        <v>95</v>
      </c>
      <c r="U462" s="217">
        <v>31</v>
      </c>
      <c r="V462" s="215">
        <v>358</v>
      </c>
      <c r="W462" s="240">
        <v>74</v>
      </c>
      <c r="X462" s="213">
        <v>294</v>
      </c>
      <c r="Y462" s="217">
        <v>71</v>
      </c>
      <c r="Z462" s="215">
        <v>100</v>
      </c>
      <c r="AA462" s="213">
        <v>368</v>
      </c>
      <c r="AB462" s="220">
        <f t="shared" si="609"/>
        <v>1726</v>
      </c>
      <c r="AC462" s="221">
        <f t="shared" si="604"/>
        <v>10379</v>
      </c>
      <c r="BI462" s="212" t="s">
        <v>40</v>
      </c>
      <c r="BJ462" s="204">
        <f t="shared" ref="BJ462:CK462" si="629">B462/B467</f>
        <v>0</v>
      </c>
      <c r="BK462" s="205">
        <f t="shared" si="629"/>
        <v>6.2861472408132335E-2</v>
      </c>
      <c r="BL462" s="206">
        <f t="shared" si="629"/>
        <v>3.2235967280493208E-4</v>
      </c>
      <c r="BM462" s="207">
        <f t="shared" si="629"/>
        <v>6.4887045136853491E-2</v>
      </c>
      <c r="BN462" s="204">
        <f t="shared" si="629"/>
        <v>5.9932076979423321E-4</v>
      </c>
      <c r="BO462" s="205">
        <f t="shared" si="629"/>
        <v>5.415405314497141E-2</v>
      </c>
      <c r="BP462" s="206">
        <f t="shared" si="629"/>
        <v>1.6759596480484739E-3</v>
      </c>
      <c r="BQ462" s="207">
        <f t="shared" si="629"/>
        <v>6.3315359192903112E-2</v>
      </c>
      <c r="BR462" s="204">
        <f t="shared" si="629"/>
        <v>6.5971764084971629E-3</v>
      </c>
      <c r="BS462" s="205">
        <f t="shared" si="629"/>
        <v>2.2640153330138954E-2</v>
      </c>
      <c r="BT462" s="206">
        <f t="shared" si="629"/>
        <v>6.2880044223327805E-3</v>
      </c>
      <c r="BU462" s="204">
        <f t="shared" si="629"/>
        <v>2.0823827104160617E-2</v>
      </c>
      <c r="BV462" s="208">
        <f t="shared" si="629"/>
        <v>9.2988721139907367E-3</v>
      </c>
      <c r="BW462" s="209">
        <f t="shared" si="629"/>
        <v>2.6629570747217807E-2</v>
      </c>
      <c r="BX462" s="204">
        <f t="shared" si="629"/>
        <v>1.0381011166601201E-2</v>
      </c>
      <c r="BY462" s="205">
        <f t="shared" si="629"/>
        <v>2.7115542070028417E-2</v>
      </c>
      <c r="BZ462" s="206">
        <f t="shared" si="629"/>
        <v>9.9103139013452923E-3</v>
      </c>
      <c r="CA462" s="207">
        <f t="shared" si="629"/>
        <v>1.0390143737166324E-2</v>
      </c>
      <c r="CB462" s="204">
        <f t="shared" si="629"/>
        <v>9.5785440613026813E-3</v>
      </c>
      <c r="CC462" s="205">
        <f t="shared" si="629"/>
        <v>2.5068736859129872E-3</v>
      </c>
      <c r="CD462" s="206">
        <f t="shared" si="629"/>
        <v>1.3251406573882143E-2</v>
      </c>
      <c r="CE462" s="207">
        <f t="shared" si="629"/>
        <v>2.371794871794872E-3</v>
      </c>
      <c r="CF462" s="204">
        <f t="shared" si="629"/>
        <v>9.8386988822702637E-3</v>
      </c>
      <c r="CG462" s="205">
        <f t="shared" si="629"/>
        <v>4.2563395479887295E-3</v>
      </c>
      <c r="CH462" s="206">
        <f t="shared" si="629"/>
        <v>1.7091679770287825E-3</v>
      </c>
      <c r="CI462" s="204">
        <f t="shared" si="629"/>
        <v>7.1602295943185134E-3</v>
      </c>
      <c r="CJ462" s="210">
        <f t="shared" si="629"/>
        <v>5.0122984263241497E-3</v>
      </c>
      <c r="CK462" s="211">
        <f t="shared" si="629"/>
        <v>3.0203734798462313E-2</v>
      </c>
    </row>
    <row r="463" spans="1:89" x14ac:dyDescent="0.2">
      <c r="A463" s="202" t="s">
        <v>41</v>
      </c>
      <c r="B463" s="235">
        <v>0</v>
      </c>
      <c r="C463" s="223">
        <v>65</v>
      </c>
      <c r="D463" s="224">
        <v>0</v>
      </c>
      <c r="E463" s="225">
        <v>0</v>
      </c>
      <c r="F463" s="222">
        <v>0</v>
      </c>
      <c r="G463" s="226">
        <v>0</v>
      </c>
      <c r="H463" s="224">
        <v>0</v>
      </c>
      <c r="I463" s="225">
        <v>0</v>
      </c>
      <c r="J463" s="222">
        <v>0</v>
      </c>
      <c r="K463" s="226">
        <v>0</v>
      </c>
      <c r="L463" s="224">
        <v>0</v>
      </c>
      <c r="M463" s="222">
        <v>0</v>
      </c>
      <c r="N463" s="227">
        <v>0</v>
      </c>
      <c r="O463" s="236">
        <v>0</v>
      </c>
      <c r="P463" s="222">
        <v>0</v>
      </c>
      <c r="Q463" s="226">
        <v>0</v>
      </c>
      <c r="R463" s="224">
        <v>0</v>
      </c>
      <c r="S463" s="225">
        <v>0</v>
      </c>
      <c r="T463" s="222">
        <v>0</v>
      </c>
      <c r="U463" s="226">
        <v>0</v>
      </c>
      <c r="V463" s="224">
        <v>0</v>
      </c>
      <c r="W463" s="225">
        <v>0</v>
      </c>
      <c r="X463" s="222">
        <v>0</v>
      </c>
      <c r="Y463" s="226">
        <v>0</v>
      </c>
      <c r="Z463" s="224">
        <v>0</v>
      </c>
      <c r="AA463" s="222">
        <v>0</v>
      </c>
      <c r="AB463" s="220">
        <f t="shared" si="609"/>
        <v>0</v>
      </c>
      <c r="AC463" s="221">
        <f t="shared" si="604"/>
        <v>65</v>
      </c>
      <c r="BI463" s="202" t="s">
        <v>41</v>
      </c>
      <c r="BJ463" s="204">
        <f t="shared" ref="BJ463:CK463" si="630">B463/B467</f>
        <v>0</v>
      </c>
      <c r="BK463" s="205">
        <f t="shared" si="630"/>
        <v>1.6416214168455613E-3</v>
      </c>
      <c r="BL463" s="206">
        <f t="shared" si="630"/>
        <v>0</v>
      </c>
      <c r="BM463" s="207">
        <f t="shared" si="630"/>
        <v>0</v>
      </c>
      <c r="BN463" s="204">
        <f t="shared" si="630"/>
        <v>0</v>
      </c>
      <c r="BO463" s="205">
        <f t="shared" si="630"/>
        <v>0</v>
      </c>
      <c r="BP463" s="206">
        <f t="shared" si="630"/>
        <v>0</v>
      </c>
      <c r="BQ463" s="207">
        <f t="shared" si="630"/>
        <v>0</v>
      </c>
      <c r="BR463" s="204">
        <f t="shared" si="630"/>
        <v>0</v>
      </c>
      <c r="BS463" s="205">
        <f t="shared" si="630"/>
        <v>0</v>
      </c>
      <c r="BT463" s="206">
        <f t="shared" si="630"/>
        <v>0</v>
      </c>
      <c r="BU463" s="204">
        <f t="shared" si="630"/>
        <v>0</v>
      </c>
      <c r="BV463" s="208">
        <f t="shared" si="630"/>
        <v>0</v>
      </c>
      <c r="BW463" s="209">
        <f t="shared" si="630"/>
        <v>0</v>
      </c>
      <c r="BX463" s="204">
        <f t="shared" si="630"/>
        <v>0</v>
      </c>
      <c r="BY463" s="205">
        <f t="shared" si="630"/>
        <v>0</v>
      </c>
      <c r="BZ463" s="206">
        <f t="shared" si="630"/>
        <v>0</v>
      </c>
      <c r="CA463" s="207">
        <f t="shared" si="630"/>
        <v>0</v>
      </c>
      <c r="CB463" s="204">
        <f t="shared" si="630"/>
        <v>0</v>
      </c>
      <c r="CC463" s="205">
        <f t="shared" si="630"/>
        <v>0</v>
      </c>
      <c r="CD463" s="206">
        <f t="shared" si="630"/>
        <v>0</v>
      </c>
      <c r="CE463" s="207">
        <f t="shared" si="630"/>
        <v>0</v>
      </c>
      <c r="CF463" s="204">
        <f t="shared" si="630"/>
        <v>0</v>
      </c>
      <c r="CG463" s="205">
        <f t="shared" si="630"/>
        <v>0</v>
      </c>
      <c r="CH463" s="206">
        <f t="shared" si="630"/>
        <v>0</v>
      </c>
      <c r="CI463" s="204">
        <f t="shared" si="630"/>
        <v>0</v>
      </c>
      <c r="CJ463" s="210">
        <f t="shared" si="630"/>
        <v>0</v>
      </c>
      <c r="CK463" s="211">
        <f t="shared" si="630"/>
        <v>1.8915529067348015E-4</v>
      </c>
    </row>
    <row r="464" spans="1:89" x14ac:dyDescent="0.2">
      <c r="A464" s="212" t="s">
        <v>42</v>
      </c>
      <c r="B464" s="238"/>
      <c r="C464" s="214"/>
      <c r="D464" s="215"/>
      <c r="E464" s="216"/>
      <c r="F464" s="213"/>
      <c r="G464" s="217"/>
      <c r="H464" s="215"/>
      <c r="I464" s="216"/>
      <c r="J464" s="213"/>
      <c r="K464" s="217"/>
      <c r="L464" s="215"/>
      <c r="M464" s="213"/>
      <c r="N464" s="218"/>
      <c r="O464" s="219"/>
      <c r="P464" s="213"/>
      <c r="Q464" s="217"/>
      <c r="R464" s="215"/>
      <c r="S464" s="216"/>
      <c r="T464" s="213"/>
      <c r="U464" s="217"/>
      <c r="V464" s="215"/>
      <c r="W464" s="216"/>
      <c r="X464" s="213"/>
      <c r="Y464" s="217"/>
      <c r="Z464" s="215"/>
      <c r="AA464" s="213"/>
      <c r="AB464" s="220"/>
      <c r="AC464" s="221">
        <f t="shared" si="604"/>
        <v>0</v>
      </c>
      <c r="BI464" s="212" t="s">
        <v>42</v>
      </c>
      <c r="BJ464" s="204">
        <f t="shared" ref="BJ464:CK464" si="631">B464/B467</f>
        <v>0</v>
      </c>
      <c r="BK464" s="205">
        <f t="shared" si="631"/>
        <v>0</v>
      </c>
      <c r="BL464" s="206">
        <f t="shared" si="631"/>
        <v>0</v>
      </c>
      <c r="BM464" s="207">
        <f t="shared" si="631"/>
        <v>0</v>
      </c>
      <c r="BN464" s="204">
        <f t="shared" si="631"/>
        <v>0</v>
      </c>
      <c r="BO464" s="205">
        <f t="shared" si="631"/>
        <v>0</v>
      </c>
      <c r="BP464" s="206">
        <f t="shared" si="631"/>
        <v>0</v>
      </c>
      <c r="BQ464" s="207">
        <f t="shared" si="631"/>
        <v>0</v>
      </c>
      <c r="BR464" s="204">
        <f t="shared" si="631"/>
        <v>0</v>
      </c>
      <c r="BS464" s="205">
        <f t="shared" si="631"/>
        <v>0</v>
      </c>
      <c r="BT464" s="206">
        <f t="shared" si="631"/>
        <v>0</v>
      </c>
      <c r="BU464" s="204">
        <f t="shared" si="631"/>
        <v>0</v>
      </c>
      <c r="BV464" s="208">
        <f t="shared" si="631"/>
        <v>0</v>
      </c>
      <c r="BW464" s="209">
        <f t="shared" si="631"/>
        <v>0</v>
      </c>
      <c r="BX464" s="204">
        <f t="shared" si="631"/>
        <v>0</v>
      </c>
      <c r="BY464" s="205">
        <f t="shared" si="631"/>
        <v>0</v>
      </c>
      <c r="BZ464" s="206">
        <f t="shared" si="631"/>
        <v>0</v>
      </c>
      <c r="CA464" s="207">
        <f t="shared" si="631"/>
        <v>0</v>
      </c>
      <c r="CB464" s="204">
        <f t="shared" si="631"/>
        <v>0</v>
      </c>
      <c r="CC464" s="205">
        <f t="shared" si="631"/>
        <v>0</v>
      </c>
      <c r="CD464" s="206">
        <f t="shared" si="631"/>
        <v>0</v>
      </c>
      <c r="CE464" s="207">
        <f t="shared" si="631"/>
        <v>0</v>
      </c>
      <c r="CF464" s="204">
        <f t="shared" si="631"/>
        <v>0</v>
      </c>
      <c r="CG464" s="205">
        <f t="shared" si="631"/>
        <v>0</v>
      </c>
      <c r="CH464" s="206">
        <f t="shared" si="631"/>
        <v>0</v>
      </c>
      <c r="CI464" s="204">
        <f t="shared" si="631"/>
        <v>0</v>
      </c>
      <c r="CJ464" s="210">
        <f t="shared" si="631"/>
        <v>0</v>
      </c>
      <c r="CK464" s="211">
        <f t="shared" si="631"/>
        <v>0</v>
      </c>
    </row>
    <row r="465" spans="1:89" x14ac:dyDescent="0.2">
      <c r="A465" s="202" t="s">
        <v>43</v>
      </c>
      <c r="B465" s="235"/>
      <c r="C465" s="223"/>
      <c r="D465" s="224"/>
      <c r="E465" s="225"/>
      <c r="F465" s="222"/>
      <c r="G465" s="226"/>
      <c r="H465" s="224"/>
      <c r="I465" s="225"/>
      <c r="J465" s="222"/>
      <c r="K465" s="226"/>
      <c r="L465" s="224"/>
      <c r="M465" s="222"/>
      <c r="N465" s="227"/>
      <c r="O465" s="228"/>
      <c r="P465" s="222"/>
      <c r="Q465" s="226"/>
      <c r="R465" s="224"/>
      <c r="S465" s="225"/>
      <c r="T465" s="222"/>
      <c r="U465" s="226"/>
      <c r="V465" s="224"/>
      <c r="W465" s="225"/>
      <c r="X465" s="222"/>
      <c r="Y465" s="226"/>
      <c r="Z465" s="224"/>
      <c r="AA465" s="222"/>
      <c r="AB465" s="220"/>
      <c r="AC465" s="221"/>
      <c r="BI465" s="202" t="s">
        <v>43</v>
      </c>
      <c r="BJ465" s="204">
        <f t="shared" ref="BJ465:CK465" si="632">B465/B467</f>
        <v>0</v>
      </c>
      <c r="BK465" s="205">
        <f t="shared" si="632"/>
        <v>0</v>
      </c>
      <c r="BL465" s="206">
        <f t="shared" si="632"/>
        <v>0</v>
      </c>
      <c r="BM465" s="207">
        <f t="shared" si="632"/>
        <v>0</v>
      </c>
      <c r="BN465" s="204">
        <f t="shared" si="632"/>
        <v>0</v>
      </c>
      <c r="BO465" s="205">
        <f t="shared" si="632"/>
        <v>0</v>
      </c>
      <c r="BP465" s="206">
        <f t="shared" si="632"/>
        <v>0</v>
      </c>
      <c r="BQ465" s="207">
        <f t="shared" si="632"/>
        <v>0</v>
      </c>
      <c r="BR465" s="204">
        <f t="shared" si="632"/>
        <v>0</v>
      </c>
      <c r="BS465" s="205">
        <f t="shared" si="632"/>
        <v>0</v>
      </c>
      <c r="BT465" s="206">
        <f t="shared" si="632"/>
        <v>0</v>
      </c>
      <c r="BU465" s="204">
        <f t="shared" si="632"/>
        <v>0</v>
      </c>
      <c r="BV465" s="208">
        <f t="shared" si="632"/>
        <v>0</v>
      </c>
      <c r="BW465" s="209">
        <f t="shared" si="632"/>
        <v>0</v>
      </c>
      <c r="BX465" s="204">
        <f t="shared" si="632"/>
        <v>0</v>
      </c>
      <c r="BY465" s="205">
        <f t="shared" si="632"/>
        <v>0</v>
      </c>
      <c r="BZ465" s="206">
        <f t="shared" si="632"/>
        <v>0</v>
      </c>
      <c r="CA465" s="207">
        <f t="shared" si="632"/>
        <v>0</v>
      </c>
      <c r="CB465" s="204">
        <f t="shared" si="632"/>
        <v>0</v>
      </c>
      <c r="CC465" s="205">
        <f t="shared" si="632"/>
        <v>0</v>
      </c>
      <c r="CD465" s="206">
        <f t="shared" si="632"/>
        <v>0</v>
      </c>
      <c r="CE465" s="207">
        <f t="shared" si="632"/>
        <v>0</v>
      </c>
      <c r="CF465" s="204">
        <f t="shared" si="632"/>
        <v>0</v>
      </c>
      <c r="CG465" s="205">
        <f t="shared" si="632"/>
        <v>0</v>
      </c>
      <c r="CH465" s="206">
        <f t="shared" si="632"/>
        <v>0</v>
      </c>
      <c r="CI465" s="204">
        <f t="shared" si="632"/>
        <v>0</v>
      </c>
      <c r="CJ465" s="210">
        <f t="shared" si="632"/>
        <v>0</v>
      </c>
      <c r="CK465" s="211">
        <f t="shared" si="632"/>
        <v>0</v>
      </c>
    </row>
    <row r="466" spans="1:89" ht="13.5" thickBot="1" x14ac:dyDescent="0.25">
      <c r="A466" s="212" t="s">
        <v>44</v>
      </c>
      <c r="B466" s="238"/>
      <c r="C466" s="214"/>
      <c r="D466" s="215"/>
      <c r="E466" s="216"/>
      <c r="F466" s="213"/>
      <c r="G466" s="217"/>
      <c r="H466" s="215"/>
      <c r="I466" s="216"/>
      <c r="J466" s="213"/>
      <c r="K466" s="217"/>
      <c r="L466" s="215"/>
      <c r="M466" s="213"/>
      <c r="N466" s="218"/>
      <c r="O466" s="219"/>
      <c r="P466" s="213"/>
      <c r="Q466" s="217"/>
      <c r="R466" s="215"/>
      <c r="S466" s="216"/>
      <c r="T466" s="213"/>
      <c r="U466" s="217"/>
      <c r="V466" s="215"/>
      <c r="W466" s="216"/>
      <c r="X466" s="213"/>
      <c r="Y466" s="217"/>
      <c r="Z466" s="215"/>
      <c r="AA466" s="213"/>
      <c r="AB466" s="220"/>
      <c r="AC466" s="221"/>
      <c r="BI466" s="212" t="s">
        <v>44</v>
      </c>
      <c r="BJ466" s="204">
        <f t="shared" ref="BJ466:CK466" si="633">B466/B467</f>
        <v>0</v>
      </c>
      <c r="BK466" s="205">
        <f t="shared" si="633"/>
        <v>0</v>
      </c>
      <c r="BL466" s="206">
        <f t="shared" si="633"/>
        <v>0</v>
      </c>
      <c r="BM466" s="207">
        <f t="shared" si="633"/>
        <v>0</v>
      </c>
      <c r="BN466" s="204">
        <f t="shared" si="633"/>
        <v>0</v>
      </c>
      <c r="BO466" s="205">
        <f t="shared" si="633"/>
        <v>0</v>
      </c>
      <c r="BP466" s="206">
        <f t="shared" si="633"/>
        <v>0</v>
      </c>
      <c r="BQ466" s="207">
        <f t="shared" si="633"/>
        <v>0</v>
      </c>
      <c r="BR466" s="204">
        <f t="shared" si="633"/>
        <v>0</v>
      </c>
      <c r="BS466" s="205">
        <f t="shared" si="633"/>
        <v>0</v>
      </c>
      <c r="BT466" s="206">
        <f t="shared" si="633"/>
        <v>0</v>
      </c>
      <c r="BU466" s="204">
        <f t="shared" si="633"/>
        <v>0</v>
      </c>
      <c r="BV466" s="208">
        <f t="shared" si="633"/>
        <v>0</v>
      </c>
      <c r="BW466" s="209">
        <f t="shared" si="633"/>
        <v>0</v>
      </c>
      <c r="BX466" s="204">
        <f t="shared" si="633"/>
        <v>0</v>
      </c>
      <c r="BY466" s="205">
        <f t="shared" si="633"/>
        <v>0</v>
      </c>
      <c r="BZ466" s="206">
        <f t="shared" si="633"/>
        <v>0</v>
      </c>
      <c r="CA466" s="207">
        <f t="shared" si="633"/>
        <v>0</v>
      </c>
      <c r="CB466" s="204">
        <f t="shared" si="633"/>
        <v>0</v>
      </c>
      <c r="CC466" s="205">
        <f t="shared" si="633"/>
        <v>0</v>
      </c>
      <c r="CD466" s="206">
        <f t="shared" si="633"/>
        <v>0</v>
      </c>
      <c r="CE466" s="207">
        <f t="shared" si="633"/>
        <v>0</v>
      </c>
      <c r="CF466" s="204">
        <f t="shared" si="633"/>
        <v>0</v>
      </c>
      <c r="CG466" s="205">
        <f t="shared" si="633"/>
        <v>0</v>
      </c>
      <c r="CH466" s="206">
        <f t="shared" si="633"/>
        <v>0</v>
      </c>
      <c r="CI466" s="204">
        <f t="shared" si="633"/>
        <v>0</v>
      </c>
      <c r="CJ466" s="210">
        <f t="shared" si="633"/>
        <v>0</v>
      </c>
      <c r="CK466" s="211">
        <f t="shared" si="633"/>
        <v>0</v>
      </c>
    </row>
    <row r="467" spans="1:89" ht="14.25" thickTop="1" thickBot="1" x14ac:dyDescent="0.25">
      <c r="A467" s="229" t="s">
        <v>26</v>
      </c>
      <c r="B467" s="144">
        <f>SUM(B443:B466)</f>
        <v>57713</v>
      </c>
      <c r="C467" s="145">
        <f t="shared" ref="C467" si="634">SUM(C443:C466)</f>
        <v>39595</v>
      </c>
      <c r="D467" s="230">
        <f t="shared" ref="D467" si="635">SUM(D443:D466)</f>
        <v>24817</v>
      </c>
      <c r="E467" s="248">
        <f t="shared" ref="E467" si="636">SUM(E443:E466)</f>
        <v>22177</v>
      </c>
      <c r="F467" s="249">
        <f t="shared" ref="F467" si="637">SUM(F443:F466)</f>
        <v>15017</v>
      </c>
      <c r="G467" s="250">
        <f t="shared" ref="G467" si="638">SUM(G443:G466)</f>
        <v>8919</v>
      </c>
      <c r="H467" s="230">
        <f t="shared" ref="H467" si="639">SUM(H443:H466)</f>
        <v>31027</v>
      </c>
      <c r="I467" s="248">
        <f t="shared" ref="I467" si="640">SUM(I443:I466)</f>
        <v>45992</v>
      </c>
      <c r="J467" s="249">
        <f t="shared" ref="J467" si="641">SUM(J443:J466)</f>
        <v>7579</v>
      </c>
      <c r="K467" s="250">
        <f t="shared" ref="K467" si="642">SUM(K443:K466)</f>
        <v>8348</v>
      </c>
      <c r="L467" s="230">
        <f t="shared" ref="L467" si="643">SUM(L443:L466)</f>
        <v>14472</v>
      </c>
      <c r="M467" s="249">
        <f t="shared" ref="M467" si="644">SUM(M443:M466)</f>
        <v>24107</v>
      </c>
      <c r="N467" s="251">
        <f t="shared" ref="N467" si="645">SUM(N443:N466)</f>
        <v>28283</v>
      </c>
      <c r="O467" s="231">
        <f t="shared" ref="O467" si="646">SUM(O443:O466)</f>
        <v>37740</v>
      </c>
      <c r="P467" s="249">
        <f t="shared" ref="P467" si="647">SUM(P443:P466)</f>
        <v>17821</v>
      </c>
      <c r="Q467" s="250">
        <f t="shared" ref="Q467" si="648">SUM(Q443:Q466)</f>
        <v>20763</v>
      </c>
      <c r="R467" s="230">
        <f t="shared" ref="R467" si="649">SUM(R443:R466)</f>
        <v>22300</v>
      </c>
      <c r="S467" s="248">
        <f t="shared" ref="S467" si="650">SUM(S443:S466)</f>
        <v>24350</v>
      </c>
      <c r="T467" s="249">
        <f t="shared" ref="T467" si="651">SUM(T443:T466)</f>
        <v>9918</v>
      </c>
      <c r="U467" s="250">
        <f t="shared" ref="U467" si="652">SUM(U443:U466)</f>
        <v>12366</v>
      </c>
      <c r="V467" s="230">
        <f t="shared" ref="V467" si="653">SUM(V443:V466)</f>
        <v>27016</v>
      </c>
      <c r="W467" s="248">
        <f t="shared" ref="W467" si="654">SUM(W443:W466)</f>
        <v>31200</v>
      </c>
      <c r="X467" s="249">
        <f t="shared" ref="X467" si="655">SUM(X443:X466)</f>
        <v>29882</v>
      </c>
      <c r="Y467" s="250">
        <f t="shared" ref="Y467" si="656">SUM(Y443:Y466)</f>
        <v>16681</v>
      </c>
      <c r="Z467" s="230">
        <f t="shared" ref="Z467" si="657">SUM(Z443:Z466)</f>
        <v>58508</v>
      </c>
      <c r="AA467" s="248">
        <f t="shared" ref="AA467" si="658">SUM(AA443:AA466)</f>
        <v>51395</v>
      </c>
      <c r="AB467" s="232">
        <f>SUM(AB443:AB466)</f>
        <v>344353</v>
      </c>
      <c r="AC467" s="233">
        <f>SUM(AC443:AC466)</f>
        <v>343633</v>
      </c>
      <c r="BI467" s="229" t="s">
        <v>26</v>
      </c>
      <c r="BJ467" s="241">
        <f>SUM(BJ443:BJ466)</f>
        <v>1</v>
      </c>
      <c r="BK467" s="242">
        <f t="shared" ref="BK467:CK467" si="659">SUM(BK443:BK466)</f>
        <v>1.0000000000000002</v>
      </c>
      <c r="BL467" s="241">
        <f t="shared" si="659"/>
        <v>1</v>
      </c>
      <c r="BM467" s="242">
        <f t="shared" si="659"/>
        <v>1</v>
      </c>
      <c r="BN467" s="241">
        <f t="shared" si="659"/>
        <v>1</v>
      </c>
      <c r="BO467" s="242">
        <f t="shared" si="659"/>
        <v>1.0000000000000002</v>
      </c>
      <c r="BP467" s="241">
        <f t="shared" si="659"/>
        <v>1.0000000000000002</v>
      </c>
      <c r="BQ467" s="242">
        <f t="shared" si="659"/>
        <v>0.99999999999999978</v>
      </c>
      <c r="BR467" s="241">
        <f t="shared" si="659"/>
        <v>1</v>
      </c>
      <c r="BS467" s="242">
        <f t="shared" si="659"/>
        <v>0.99999999999999978</v>
      </c>
      <c r="BT467" s="241">
        <f t="shared" si="659"/>
        <v>1</v>
      </c>
      <c r="BU467" s="242">
        <f t="shared" si="659"/>
        <v>1</v>
      </c>
      <c r="BV467" s="241">
        <f t="shared" si="659"/>
        <v>0.99999999999999989</v>
      </c>
      <c r="BW467" s="242">
        <f t="shared" si="659"/>
        <v>1</v>
      </c>
      <c r="BX467" s="241">
        <f t="shared" si="659"/>
        <v>0.99999999999999989</v>
      </c>
      <c r="BY467" s="242">
        <f t="shared" si="659"/>
        <v>0.99999999999999978</v>
      </c>
      <c r="BZ467" s="241">
        <f t="shared" si="659"/>
        <v>1</v>
      </c>
      <c r="CA467" s="242">
        <f t="shared" si="659"/>
        <v>0.99999999999999989</v>
      </c>
      <c r="CB467" s="241">
        <f t="shared" si="659"/>
        <v>1.0000000000000002</v>
      </c>
      <c r="CC467" s="242">
        <f t="shared" si="659"/>
        <v>0.99999999999999989</v>
      </c>
      <c r="CD467" s="241">
        <f t="shared" si="659"/>
        <v>0.99999999999999989</v>
      </c>
      <c r="CE467" s="242">
        <f t="shared" si="659"/>
        <v>1.0000000000000002</v>
      </c>
      <c r="CF467" s="241">
        <f t="shared" si="659"/>
        <v>1</v>
      </c>
      <c r="CG467" s="242">
        <f t="shared" si="659"/>
        <v>1</v>
      </c>
      <c r="CH467" s="241">
        <f t="shared" si="659"/>
        <v>1</v>
      </c>
      <c r="CI467" s="242">
        <f t="shared" si="659"/>
        <v>1</v>
      </c>
      <c r="CJ467" s="241">
        <f t="shared" si="659"/>
        <v>1</v>
      </c>
      <c r="CK467" s="242">
        <f t="shared" si="659"/>
        <v>0.99999999999999978</v>
      </c>
    </row>
    <row r="468" spans="1:89" ht="13.5" thickTop="1" x14ac:dyDescent="0.2">
      <c r="A468" s="244"/>
    </row>
    <row r="470" spans="1:89" x14ac:dyDescent="0.2">
      <c r="A470" s="172">
        <f>+A439+1</f>
        <v>43512</v>
      </c>
      <c r="B470" s="172"/>
      <c r="C470" s="172"/>
      <c r="D470" s="172"/>
      <c r="BI470" s="174">
        <f>+BI439+1</f>
        <v>43512</v>
      </c>
      <c r="BJ470" s="174"/>
      <c r="BK470" s="174"/>
      <c r="BL470" s="174"/>
    </row>
    <row r="471" spans="1:89" ht="13.5" thickBot="1" x14ac:dyDescent="0.25">
      <c r="AE471" s="175" t="s">
        <v>1</v>
      </c>
    </row>
    <row r="472" spans="1:89" ht="14.25" thickTop="1" thickBot="1" x14ac:dyDescent="0.25">
      <c r="A472" s="176" t="s">
        <v>2</v>
      </c>
      <c r="B472" s="177" t="s">
        <v>3</v>
      </c>
      <c r="C472" s="178"/>
      <c r="D472" s="177" t="s">
        <v>4</v>
      </c>
      <c r="E472" s="178"/>
      <c r="F472" s="177" t="s">
        <v>5</v>
      </c>
      <c r="G472" s="178"/>
      <c r="H472" s="177" t="s">
        <v>6</v>
      </c>
      <c r="I472" s="178"/>
      <c r="J472" s="177" t="s">
        <v>7</v>
      </c>
      <c r="K472" s="178"/>
      <c r="L472" s="177" t="s">
        <v>8</v>
      </c>
      <c r="M472" s="178"/>
      <c r="N472" s="177" t="s">
        <v>9</v>
      </c>
      <c r="O472" s="178"/>
      <c r="P472" s="177" t="s">
        <v>10</v>
      </c>
      <c r="Q472" s="178"/>
      <c r="R472" s="177" t="s">
        <v>11</v>
      </c>
      <c r="S472" s="178"/>
      <c r="T472" s="177" t="s">
        <v>12</v>
      </c>
      <c r="U472" s="178"/>
      <c r="V472" s="177" t="s">
        <v>13</v>
      </c>
      <c r="W472" s="178"/>
      <c r="X472" s="177" t="s">
        <v>14</v>
      </c>
      <c r="Y472" s="178"/>
      <c r="Z472" s="177" t="s">
        <v>15</v>
      </c>
      <c r="AA472" s="178"/>
      <c r="AB472" s="179" t="s">
        <v>16</v>
      </c>
      <c r="AC472" s="180"/>
      <c r="AE472" s="176" t="s">
        <v>2</v>
      </c>
      <c r="AF472" s="177" t="s">
        <v>3</v>
      </c>
      <c r="AG472" s="178"/>
      <c r="AH472" s="177" t="s">
        <v>4</v>
      </c>
      <c r="AI472" s="178"/>
      <c r="AJ472" s="177" t="s">
        <v>5</v>
      </c>
      <c r="AK472" s="178"/>
      <c r="AL472" s="177" t="s">
        <v>6</v>
      </c>
      <c r="AM472" s="178"/>
      <c r="AN472" s="177" t="s">
        <v>7</v>
      </c>
      <c r="AO472" s="178"/>
      <c r="AP472" s="177" t="s">
        <v>8</v>
      </c>
      <c r="AQ472" s="178"/>
      <c r="AR472" s="177" t="s">
        <v>9</v>
      </c>
      <c r="AS472" s="178"/>
      <c r="AT472" s="177" t="s">
        <v>10</v>
      </c>
      <c r="AU472" s="178"/>
      <c r="AV472" s="177" t="s">
        <v>11</v>
      </c>
      <c r="AW472" s="178"/>
      <c r="AX472" s="177" t="s">
        <v>12</v>
      </c>
      <c r="AY472" s="178"/>
      <c r="AZ472" s="177" t="s">
        <v>13</v>
      </c>
      <c r="BA472" s="178"/>
      <c r="BB472" s="177" t="s">
        <v>14</v>
      </c>
      <c r="BC472" s="178"/>
      <c r="BD472" s="177" t="s">
        <v>15</v>
      </c>
      <c r="BE472" s="178"/>
      <c r="BF472" s="179" t="s">
        <v>16</v>
      </c>
      <c r="BG472" s="180"/>
      <c r="BI472" s="176" t="s">
        <v>2</v>
      </c>
      <c r="BJ472" s="177" t="s">
        <v>3</v>
      </c>
      <c r="BK472" s="178"/>
      <c r="BL472" s="177" t="s">
        <v>4</v>
      </c>
      <c r="BM472" s="178"/>
      <c r="BN472" s="177" t="s">
        <v>5</v>
      </c>
      <c r="BO472" s="178"/>
      <c r="BP472" s="177" t="s">
        <v>6</v>
      </c>
      <c r="BQ472" s="178"/>
      <c r="BR472" s="177" t="s">
        <v>7</v>
      </c>
      <c r="BS472" s="178"/>
      <c r="BT472" s="177" t="s">
        <v>8</v>
      </c>
      <c r="BU472" s="178"/>
      <c r="BV472" s="177" t="s">
        <v>9</v>
      </c>
      <c r="BW472" s="178"/>
      <c r="BX472" s="177" t="s">
        <v>10</v>
      </c>
      <c r="BY472" s="178"/>
      <c r="BZ472" s="177" t="s">
        <v>11</v>
      </c>
      <c r="CA472" s="178"/>
      <c r="CB472" s="177" t="s">
        <v>12</v>
      </c>
      <c r="CC472" s="178"/>
      <c r="CD472" s="177" t="s">
        <v>13</v>
      </c>
      <c r="CE472" s="178"/>
      <c r="CF472" s="177" t="s">
        <v>14</v>
      </c>
      <c r="CG472" s="178"/>
      <c r="CH472" s="177" t="s">
        <v>15</v>
      </c>
      <c r="CI472" s="178"/>
      <c r="CJ472" s="177" t="s">
        <v>16</v>
      </c>
      <c r="CK472" s="178"/>
    </row>
    <row r="473" spans="1:89" ht="15" thickTop="1" thickBot="1" x14ac:dyDescent="0.3">
      <c r="A473" s="182"/>
      <c r="B473" s="183" t="s">
        <v>17</v>
      </c>
      <c r="C473" s="184" t="s">
        <v>18</v>
      </c>
      <c r="D473" s="185" t="s">
        <v>17</v>
      </c>
      <c r="E473" s="186" t="s">
        <v>18</v>
      </c>
      <c r="F473" s="183" t="s">
        <v>17</v>
      </c>
      <c r="G473" s="184" t="s">
        <v>18</v>
      </c>
      <c r="H473" s="185" t="s">
        <v>17</v>
      </c>
      <c r="I473" s="186" t="s">
        <v>18</v>
      </c>
      <c r="J473" s="183" t="s">
        <v>17</v>
      </c>
      <c r="K473" s="184" t="s">
        <v>18</v>
      </c>
      <c r="L473" s="185" t="s">
        <v>17</v>
      </c>
      <c r="M473" s="183" t="s">
        <v>18</v>
      </c>
      <c r="N473" s="187" t="s">
        <v>17</v>
      </c>
      <c r="O473" s="188" t="s">
        <v>18</v>
      </c>
      <c r="P473" s="183" t="s">
        <v>17</v>
      </c>
      <c r="Q473" s="184" t="s">
        <v>18</v>
      </c>
      <c r="R473" s="185" t="s">
        <v>17</v>
      </c>
      <c r="S473" s="186" t="s">
        <v>18</v>
      </c>
      <c r="T473" s="183" t="s">
        <v>17</v>
      </c>
      <c r="U473" s="184" t="s">
        <v>18</v>
      </c>
      <c r="V473" s="185" t="s">
        <v>17</v>
      </c>
      <c r="W473" s="186" t="s">
        <v>18</v>
      </c>
      <c r="X473" s="183" t="s">
        <v>17</v>
      </c>
      <c r="Y473" s="184" t="s">
        <v>18</v>
      </c>
      <c r="Z473" s="185" t="s">
        <v>17</v>
      </c>
      <c r="AA473" s="183" t="s">
        <v>18</v>
      </c>
      <c r="AB473" s="189" t="s">
        <v>17</v>
      </c>
      <c r="AC473" s="190" t="s">
        <v>18</v>
      </c>
      <c r="AE473" s="182"/>
      <c r="AF473" s="183" t="s">
        <v>17</v>
      </c>
      <c r="AG473" s="184" t="s">
        <v>18</v>
      </c>
      <c r="AH473" s="185" t="s">
        <v>17</v>
      </c>
      <c r="AI473" s="186" t="s">
        <v>18</v>
      </c>
      <c r="AJ473" s="183" t="s">
        <v>17</v>
      </c>
      <c r="AK473" s="184" t="s">
        <v>18</v>
      </c>
      <c r="AL473" s="185" t="s">
        <v>17</v>
      </c>
      <c r="AM473" s="186" t="s">
        <v>18</v>
      </c>
      <c r="AN473" s="183" t="s">
        <v>17</v>
      </c>
      <c r="AO473" s="184" t="s">
        <v>18</v>
      </c>
      <c r="AP473" s="185" t="s">
        <v>17</v>
      </c>
      <c r="AQ473" s="183" t="s">
        <v>18</v>
      </c>
      <c r="AR473" s="187" t="s">
        <v>17</v>
      </c>
      <c r="AS473" s="188" t="s">
        <v>18</v>
      </c>
      <c r="AT473" s="183" t="s">
        <v>17</v>
      </c>
      <c r="AU473" s="184" t="s">
        <v>18</v>
      </c>
      <c r="AV473" s="185" t="s">
        <v>17</v>
      </c>
      <c r="AW473" s="186" t="s">
        <v>18</v>
      </c>
      <c r="AX473" s="183" t="s">
        <v>17</v>
      </c>
      <c r="AY473" s="184" t="s">
        <v>18</v>
      </c>
      <c r="AZ473" s="185" t="s">
        <v>17</v>
      </c>
      <c r="BA473" s="186" t="s">
        <v>18</v>
      </c>
      <c r="BB473" s="183" t="s">
        <v>17</v>
      </c>
      <c r="BC473" s="184" t="s">
        <v>18</v>
      </c>
      <c r="BD473" s="185" t="s">
        <v>17</v>
      </c>
      <c r="BE473" s="183" t="s">
        <v>18</v>
      </c>
      <c r="BF473" s="189" t="s">
        <v>17</v>
      </c>
      <c r="BG473" s="190" t="s">
        <v>18</v>
      </c>
      <c r="BI473" s="182"/>
      <c r="BJ473" s="183" t="s">
        <v>17</v>
      </c>
      <c r="BK473" s="184" t="s">
        <v>18</v>
      </c>
      <c r="BL473" s="185" t="s">
        <v>17</v>
      </c>
      <c r="BM473" s="186" t="s">
        <v>18</v>
      </c>
      <c r="BN473" s="183" t="s">
        <v>17</v>
      </c>
      <c r="BO473" s="184" t="s">
        <v>18</v>
      </c>
      <c r="BP473" s="185" t="s">
        <v>17</v>
      </c>
      <c r="BQ473" s="186" t="s">
        <v>18</v>
      </c>
      <c r="BR473" s="183" t="s">
        <v>17</v>
      </c>
      <c r="BS473" s="184" t="s">
        <v>18</v>
      </c>
      <c r="BT473" s="185" t="s">
        <v>17</v>
      </c>
      <c r="BU473" s="183" t="s">
        <v>18</v>
      </c>
      <c r="BV473" s="187" t="s">
        <v>17</v>
      </c>
      <c r="BW473" s="188" t="s">
        <v>18</v>
      </c>
      <c r="BX473" s="183" t="s">
        <v>17</v>
      </c>
      <c r="BY473" s="184" t="s">
        <v>18</v>
      </c>
      <c r="BZ473" s="185" t="s">
        <v>17</v>
      </c>
      <c r="CA473" s="186" t="s">
        <v>18</v>
      </c>
      <c r="CB473" s="183" t="s">
        <v>17</v>
      </c>
      <c r="CC473" s="184" t="s">
        <v>18</v>
      </c>
      <c r="CD473" s="185" t="s">
        <v>17</v>
      </c>
      <c r="CE473" s="186" t="s">
        <v>18</v>
      </c>
      <c r="CF473" s="183" t="s">
        <v>17</v>
      </c>
      <c r="CG473" s="184" t="s">
        <v>18</v>
      </c>
      <c r="CH473" s="185" t="s">
        <v>17</v>
      </c>
      <c r="CI473" s="183" t="s">
        <v>18</v>
      </c>
      <c r="CJ473" s="187" t="s">
        <v>17</v>
      </c>
      <c r="CK473" s="188" t="s">
        <v>18</v>
      </c>
    </row>
    <row r="474" spans="1:89" ht="13.5" thickTop="1" x14ac:dyDescent="0.2">
      <c r="A474" s="192" t="s">
        <v>19</v>
      </c>
      <c r="B474" s="193">
        <v>251</v>
      </c>
      <c r="C474" s="194">
        <v>0</v>
      </c>
      <c r="D474" s="195">
        <v>89</v>
      </c>
      <c r="E474" s="196">
        <v>0</v>
      </c>
      <c r="F474" s="193">
        <v>52</v>
      </c>
      <c r="G474" s="197">
        <v>0</v>
      </c>
      <c r="H474" s="195">
        <v>148</v>
      </c>
      <c r="I474" s="196">
        <v>9</v>
      </c>
      <c r="J474" s="193">
        <v>4</v>
      </c>
      <c r="K474" s="197">
        <v>1</v>
      </c>
      <c r="L474" s="195">
        <v>4</v>
      </c>
      <c r="M474" s="193">
        <v>5</v>
      </c>
      <c r="N474" s="198">
        <v>21</v>
      </c>
      <c r="O474" s="199">
        <v>5</v>
      </c>
      <c r="P474" s="193">
        <v>8</v>
      </c>
      <c r="Q474" s="197">
        <v>3</v>
      </c>
      <c r="R474" s="195">
        <v>8</v>
      </c>
      <c r="S474" s="196">
        <v>13</v>
      </c>
      <c r="T474" s="193">
        <v>1</v>
      </c>
      <c r="U474" s="197">
        <v>0</v>
      </c>
      <c r="V474" s="195">
        <v>0</v>
      </c>
      <c r="W474" s="196">
        <v>0</v>
      </c>
      <c r="X474" s="193">
        <v>0</v>
      </c>
      <c r="Y474" s="197">
        <v>0</v>
      </c>
      <c r="Z474" s="195">
        <v>0</v>
      </c>
      <c r="AA474" s="193">
        <v>0</v>
      </c>
      <c r="AB474" s="200">
        <f>B474+D474+F474+H474+J474+L474+N474+P474+R474+T474+V474+X474+Z474</f>
        <v>586</v>
      </c>
      <c r="AC474" s="201">
        <f>C474+E474+G474+I474+K474+M474+O474+Q474+S474+U474+W474+Y474+AA474</f>
        <v>36</v>
      </c>
      <c r="AE474" s="202" t="str">
        <f>$AE$9</f>
        <v>07:00 - 07:59</v>
      </c>
      <c r="AF474" s="193">
        <f>SUMIF($A$9:$A$32,$AE474,B$474:B$497)</f>
        <v>3106</v>
      </c>
      <c r="AG474" s="194">
        <f t="shared" ref="AG474:BE476" si="660">SUMIF($A$9:$A$32,$AE474,C$474:C$497)</f>
        <v>1033</v>
      </c>
      <c r="AH474" s="195">
        <f t="shared" si="660"/>
        <v>1268</v>
      </c>
      <c r="AI474" s="196">
        <f t="shared" si="660"/>
        <v>821</v>
      </c>
      <c r="AJ474" s="193">
        <f t="shared" si="660"/>
        <v>555</v>
      </c>
      <c r="AK474" s="197">
        <f t="shared" si="660"/>
        <v>396</v>
      </c>
      <c r="AL474" s="195">
        <f t="shared" si="660"/>
        <v>1343</v>
      </c>
      <c r="AM474" s="196">
        <f t="shared" si="660"/>
        <v>1992</v>
      </c>
      <c r="AN474" s="193">
        <f t="shared" si="660"/>
        <v>171</v>
      </c>
      <c r="AO474" s="197">
        <f t="shared" si="660"/>
        <v>539</v>
      </c>
      <c r="AP474" s="195">
        <f t="shared" si="660"/>
        <v>243</v>
      </c>
      <c r="AQ474" s="193">
        <f t="shared" si="660"/>
        <v>1230</v>
      </c>
      <c r="AR474" s="198">
        <f t="shared" si="660"/>
        <v>1254</v>
      </c>
      <c r="AS474" s="199">
        <f t="shared" si="660"/>
        <v>1883</v>
      </c>
      <c r="AT474" s="193">
        <f t="shared" si="660"/>
        <v>722</v>
      </c>
      <c r="AU474" s="197">
        <f t="shared" si="660"/>
        <v>878</v>
      </c>
      <c r="AV474" s="195">
        <f t="shared" si="660"/>
        <v>1350</v>
      </c>
      <c r="AW474" s="196">
        <f t="shared" si="660"/>
        <v>922</v>
      </c>
      <c r="AX474" s="193">
        <f t="shared" si="660"/>
        <v>217</v>
      </c>
      <c r="AY474" s="197">
        <f t="shared" si="660"/>
        <v>579</v>
      </c>
      <c r="AZ474" s="195">
        <f t="shared" si="660"/>
        <v>795</v>
      </c>
      <c r="BA474" s="196">
        <f t="shared" si="660"/>
        <v>1234</v>
      </c>
      <c r="BB474" s="193">
        <f t="shared" si="660"/>
        <v>966</v>
      </c>
      <c r="BC474" s="197">
        <f t="shared" si="660"/>
        <v>729</v>
      </c>
      <c r="BD474" s="195">
        <f t="shared" si="660"/>
        <v>2633</v>
      </c>
      <c r="BE474" s="193">
        <f t="shared" si="660"/>
        <v>2196</v>
      </c>
      <c r="BF474" s="200">
        <f>AF474+AH474+AJ474+AL474+AN474+AP474+AR474+AT474+AV474+AX474+AZ474+BB474+BD474</f>
        <v>14623</v>
      </c>
      <c r="BG474" s="201">
        <f>AG474+AI474+AK474+AM474+AO474+AQ474+AS474+AU474+AW474+AY474+BA474+BC474+BE474</f>
        <v>14432</v>
      </c>
      <c r="BI474" s="192" t="s">
        <v>19</v>
      </c>
      <c r="BJ474" s="204">
        <f t="shared" ref="BJ474:CK474" si="661">B474/B498</f>
        <v>5.9878811011975759E-3</v>
      </c>
      <c r="BK474" s="205">
        <f t="shared" si="661"/>
        <v>0</v>
      </c>
      <c r="BL474" s="206">
        <f t="shared" si="661"/>
        <v>4.9994382653634423E-3</v>
      </c>
      <c r="BM474" s="207">
        <f t="shared" si="661"/>
        <v>0</v>
      </c>
      <c r="BN474" s="204">
        <f t="shared" si="661"/>
        <v>5.8029237808280322E-3</v>
      </c>
      <c r="BO474" s="205">
        <f t="shared" si="661"/>
        <v>0</v>
      </c>
      <c r="BP474" s="206">
        <f t="shared" si="661"/>
        <v>5.070924415815802E-3</v>
      </c>
      <c r="BQ474" s="207">
        <f t="shared" si="661"/>
        <v>2.2059904897298887E-4</v>
      </c>
      <c r="BR474" s="204">
        <f t="shared" si="661"/>
        <v>1.0230179028132991E-3</v>
      </c>
      <c r="BS474" s="205">
        <f t="shared" si="661"/>
        <v>2.0580366330520683E-4</v>
      </c>
      <c r="BT474" s="206">
        <f t="shared" si="661"/>
        <v>5.2903055151434992E-4</v>
      </c>
      <c r="BU474" s="204">
        <f t="shared" si="661"/>
        <v>3.2786885245901639E-4</v>
      </c>
      <c r="BV474" s="208">
        <f t="shared" si="661"/>
        <v>9.471832574083262E-4</v>
      </c>
      <c r="BW474" s="209">
        <f t="shared" si="661"/>
        <v>1.7701621468526517E-4</v>
      </c>
      <c r="BX474" s="204">
        <f t="shared" si="661"/>
        <v>6.089206880803775E-4</v>
      </c>
      <c r="BY474" s="205">
        <f t="shared" si="661"/>
        <v>2.2710068130204391E-4</v>
      </c>
      <c r="BZ474" s="206">
        <f t="shared" si="661"/>
        <v>3.9743653435342043E-4</v>
      </c>
      <c r="CA474" s="207">
        <f t="shared" si="661"/>
        <v>6.9581972916555159E-4</v>
      </c>
      <c r="CB474" s="204">
        <f t="shared" si="661"/>
        <v>1.8857250612860644E-4</v>
      </c>
      <c r="CC474" s="205">
        <f t="shared" si="661"/>
        <v>0</v>
      </c>
      <c r="CD474" s="206">
        <f t="shared" si="661"/>
        <v>0</v>
      </c>
      <c r="CE474" s="207">
        <f t="shared" si="661"/>
        <v>0</v>
      </c>
      <c r="CF474" s="204">
        <f t="shared" si="661"/>
        <v>0</v>
      </c>
      <c r="CG474" s="205">
        <f t="shared" si="661"/>
        <v>0</v>
      </c>
      <c r="CH474" s="206">
        <f t="shared" si="661"/>
        <v>0</v>
      </c>
      <c r="CI474" s="204">
        <f t="shared" si="661"/>
        <v>0</v>
      </c>
      <c r="CJ474" s="210">
        <f t="shared" si="661"/>
        <v>2.3224752989295214E-3</v>
      </c>
      <c r="CK474" s="211">
        <f t="shared" si="661"/>
        <v>1.4295641814752308E-4</v>
      </c>
    </row>
    <row r="475" spans="1:89" x14ac:dyDescent="0.2">
      <c r="A475" s="212" t="s">
        <v>21</v>
      </c>
      <c r="B475" s="213">
        <v>1536</v>
      </c>
      <c r="C475" s="214">
        <v>0</v>
      </c>
      <c r="D475" s="215">
        <v>623</v>
      </c>
      <c r="E475" s="216">
        <v>46</v>
      </c>
      <c r="F475" s="213">
        <v>228</v>
      </c>
      <c r="G475" s="217">
        <v>20</v>
      </c>
      <c r="H475" s="215">
        <v>805</v>
      </c>
      <c r="I475" s="216">
        <v>137</v>
      </c>
      <c r="J475" s="213">
        <v>43</v>
      </c>
      <c r="K475" s="217">
        <v>35</v>
      </c>
      <c r="L475" s="215">
        <v>41</v>
      </c>
      <c r="M475" s="213">
        <v>117</v>
      </c>
      <c r="N475" s="218">
        <v>305</v>
      </c>
      <c r="O475" s="219">
        <v>244</v>
      </c>
      <c r="P475" s="213">
        <v>181</v>
      </c>
      <c r="Q475" s="217">
        <v>212</v>
      </c>
      <c r="R475" s="215">
        <v>299</v>
      </c>
      <c r="S475" s="216">
        <v>207</v>
      </c>
      <c r="T475" s="213">
        <v>50</v>
      </c>
      <c r="U475" s="217">
        <v>69</v>
      </c>
      <c r="V475" s="215">
        <v>200</v>
      </c>
      <c r="W475" s="216">
        <v>116</v>
      </c>
      <c r="X475" s="213">
        <v>227</v>
      </c>
      <c r="Y475" s="217">
        <v>74</v>
      </c>
      <c r="Z475" s="215">
        <v>712</v>
      </c>
      <c r="AA475" s="213">
        <v>129</v>
      </c>
      <c r="AB475" s="220">
        <f>B475+D475+F475+H475+J475+L475+N475+P475+R475+T475+V475+X475+Z475</f>
        <v>5250</v>
      </c>
      <c r="AC475" s="221">
        <f t="shared" ref="AC475:AC494" si="662">C475+E475+G475+I475+K475+M475+O475+Q475+S475+U475+W475+Y475+AA475</f>
        <v>1406</v>
      </c>
      <c r="AE475" s="212" t="str">
        <f>$AE$10</f>
        <v>08:00 - 08:59</v>
      </c>
      <c r="AF475" s="193">
        <f>SUMIF($A$9:$A$32,$AE475,B$474:B$497)</f>
        <v>3266</v>
      </c>
      <c r="AG475" s="214">
        <f t="shared" si="660"/>
        <v>1419</v>
      </c>
      <c r="AH475" s="215">
        <f t="shared" si="660"/>
        <v>1223</v>
      </c>
      <c r="AI475" s="216">
        <f t="shared" si="660"/>
        <v>756</v>
      </c>
      <c r="AJ475" s="213">
        <f t="shared" si="660"/>
        <v>541</v>
      </c>
      <c r="AK475" s="217">
        <f t="shared" si="660"/>
        <v>276</v>
      </c>
      <c r="AL475" s="215">
        <f t="shared" si="660"/>
        <v>1527</v>
      </c>
      <c r="AM475" s="216">
        <f t="shared" si="660"/>
        <v>1830</v>
      </c>
      <c r="AN475" s="213">
        <f t="shared" si="660"/>
        <v>168</v>
      </c>
      <c r="AO475" s="217">
        <f t="shared" si="660"/>
        <v>560</v>
      </c>
      <c r="AP475" s="215">
        <f t="shared" si="660"/>
        <v>272</v>
      </c>
      <c r="AQ475" s="213">
        <f t="shared" si="660"/>
        <v>1245</v>
      </c>
      <c r="AR475" s="218">
        <f t="shared" si="660"/>
        <v>1256</v>
      </c>
      <c r="AS475" s="219">
        <f t="shared" si="660"/>
        <v>2068</v>
      </c>
      <c r="AT475" s="213">
        <f t="shared" si="660"/>
        <v>790</v>
      </c>
      <c r="AU475" s="217">
        <f t="shared" si="660"/>
        <v>883</v>
      </c>
      <c r="AV475" s="215">
        <f t="shared" si="660"/>
        <v>1328</v>
      </c>
      <c r="AW475" s="216">
        <f t="shared" si="660"/>
        <v>1022</v>
      </c>
      <c r="AX475" s="213">
        <f t="shared" si="660"/>
        <v>243</v>
      </c>
      <c r="AY475" s="217">
        <f t="shared" si="660"/>
        <v>388</v>
      </c>
      <c r="AZ475" s="215">
        <f t="shared" si="660"/>
        <v>754</v>
      </c>
      <c r="BA475" s="216">
        <f t="shared" si="660"/>
        <v>1695</v>
      </c>
      <c r="BB475" s="213">
        <f t="shared" si="660"/>
        <v>900</v>
      </c>
      <c r="BC475" s="217">
        <f t="shared" si="660"/>
        <v>868</v>
      </c>
      <c r="BD475" s="215">
        <f t="shared" si="660"/>
        <v>2559</v>
      </c>
      <c r="BE475" s="213">
        <f t="shared" si="660"/>
        <v>2109</v>
      </c>
      <c r="BF475" s="220">
        <f>SUM(AF475,AH475,AJ475,AL475,AN475,AP475,AR475,AT475,AV475,AX475,AZ475,BB475,BD475)</f>
        <v>14827</v>
      </c>
      <c r="BG475" s="221">
        <f>SUM(AG475,AI475,AK475,AM475,AO475,AQ475,AS475,AU475,AW475,AY475,BA475,BC475,BE475)</f>
        <v>15119</v>
      </c>
      <c r="BI475" s="212" t="s">
        <v>21</v>
      </c>
      <c r="BJ475" s="204">
        <f t="shared" ref="BJ475:CK475" si="663">B475/B498</f>
        <v>3.6642969607328595E-2</v>
      </c>
      <c r="BK475" s="205">
        <f t="shared" si="663"/>
        <v>0</v>
      </c>
      <c r="BL475" s="206">
        <f t="shared" si="663"/>
        <v>3.4996067857544097E-2</v>
      </c>
      <c r="BM475" s="207">
        <f t="shared" si="663"/>
        <v>2.9688911836840068E-3</v>
      </c>
      <c r="BN475" s="204">
        <f t="shared" si="663"/>
        <v>2.5443588885169066E-2</v>
      </c>
      <c r="BO475" s="205">
        <f t="shared" si="663"/>
        <v>3.4794711203897009E-3</v>
      </c>
      <c r="BP475" s="206">
        <f t="shared" si="663"/>
        <v>2.7581717261700816E-2</v>
      </c>
      <c r="BQ475" s="207">
        <f t="shared" si="663"/>
        <v>3.3580077454777196E-3</v>
      </c>
      <c r="BR475" s="204">
        <f t="shared" si="663"/>
        <v>1.0997442455242966E-2</v>
      </c>
      <c r="BS475" s="205">
        <f t="shared" si="663"/>
        <v>7.203128215682239E-3</v>
      </c>
      <c r="BT475" s="206">
        <f t="shared" si="663"/>
        <v>5.4225631530220872E-3</v>
      </c>
      <c r="BU475" s="204">
        <f t="shared" si="663"/>
        <v>7.6721311475409833E-3</v>
      </c>
      <c r="BV475" s="208">
        <f t="shared" si="663"/>
        <v>1.3756709214739976E-2</v>
      </c>
      <c r="BW475" s="209">
        <f t="shared" si="663"/>
        <v>8.6383912766409398E-3</v>
      </c>
      <c r="BX475" s="204">
        <f t="shared" si="663"/>
        <v>1.3776830567818541E-2</v>
      </c>
      <c r="BY475" s="205">
        <f t="shared" si="663"/>
        <v>1.6048448145344438E-2</v>
      </c>
      <c r="BZ475" s="206">
        <f t="shared" si="663"/>
        <v>1.4854190471459089E-2</v>
      </c>
      <c r="CA475" s="207">
        <f t="shared" si="663"/>
        <v>1.107959107209763E-2</v>
      </c>
      <c r="CB475" s="204">
        <f t="shared" si="663"/>
        <v>9.4286253064303216E-3</v>
      </c>
      <c r="CC475" s="205">
        <f t="shared" si="663"/>
        <v>1.3122860403195132E-2</v>
      </c>
      <c r="CD475" s="206">
        <f t="shared" si="663"/>
        <v>1.0335383184331559E-2</v>
      </c>
      <c r="CE475" s="207">
        <f t="shared" si="663"/>
        <v>5.6384581733339816E-3</v>
      </c>
      <c r="CF475" s="204">
        <f t="shared" si="663"/>
        <v>1.2717799316488318E-2</v>
      </c>
      <c r="CG475" s="205">
        <f t="shared" si="663"/>
        <v>7.8373226011438247E-3</v>
      </c>
      <c r="CH475" s="206">
        <f t="shared" si="663"/>
        <v>1.5808872507660197E-2</v>
      </c>
      <c r="CI475" s="204">
        <f t="shared" si="663"/>
        <v>2.9832107673095601E-3</v>
      </c>
      <c r="CJ475" s="210">
        <f t="shared" si="663"/>
        <v>2.0807159248088715E-2</v>
      </c>
      <c r="CK475" s="211">
        <f t="shared" si="663"/>
        <v>5.583242330983818E-3</v>
      </c>
    </row>
    <row r="476" spans="1:89" ht="13.5" thickBot="1" x14ac:dyDescent="0.25">
      <c r="A476" s="202" t="s">
        <v>23</v>
      </c>
      <c r="B476" s="222">
        <v>2555</v>
      </c>
      <c r="C476" s="223">
        <v>417</v>
      </c>
      <c r="D476" s="224">
        <v>933</v>
      </c>
      <c r="E476" s="225">
        <v>408</v>
      </c>
      <c r="F476" s="222">
        <v>417</v>
      </c>
      <c r="G476" s="226">
        <v>151</v>
      </c>
      <c r="H476" s="224">
        <v>979</v>
      </c>
      <c r="I476" s="225">
        <v>982</v>
      </c>
      <c r="J476" s="222">
        <v>72</v>
      </c>
      <c r="K476" s="226">
        <v>204</v>
      </c>
      <c r="L476" s="224">
        <v>184</v>
      </c>
      <c r="M476" s="222">
        <v>509</v>
      </c>
      <c r="N476" s="227">
        <v>692</v>
      </c>
      <c r="O476" s="228">
        <v>1022</v>
      </c>
      <c r="P476" s="222">
        <v>554</v>
      </c>
      <c r="Q476" s="226">
        <v>511</v>
      </c>
      <c r="R476" s="224">
        <v>838</v>
      </c>
      <c r="S476" s="225">
        <v>781</v>
      </c>
      <c r="T476" s="222">
        <v>192</v>
      </c>
      <c r="U476" s="226">
        <v>409</v>
      </c>
      <c r="V476" s="224">
        <v>523</v>
      </c>
      <c r="W476" s="225">
        <v>925</v>
      </c>
      <c r="X476" s="222">
        <v>800</v>
      </c>
      <c r="Y476" s="226">
        <v>643</v>
      </c>
      <c r="Z476" s="224">
        <v>1762</v>
      </c>
      <c r="AA476" s="222">
        <v>1568</v>
      </c>
      <c r="AB476" s="220">
        <f>B476+D476+F476+H476+J476+L476+N476+P476+R476+T476+V476+X476+Z476</f>
        <v>10501</v>
      </c>
      <c r="AC476" s="221">
        <f t="shared" si="662"/>
        <v>8530</v>
      </c>
      <c r="AE476" s="202" t="str">
        <f>$AE$11</f>
        <v>09:00 - 09:59</v>
      </c>
      <c r="AF476" s="193">
        <f>SUMIF($A$9:$A$32,$AE476,B$474:B$497)</f>
        <v>2800</v>
      </c>
      <c r="AG476" s="223">
        <f t="shared" si="660"/>
        <v>1473</v>
      </c>
      <c r="AH476" s="224">
        <f t="shared" si="660"/>
        <v>1031</v>
      </c>
      <c r="AI476" s="225">
        <f t="shared" si="660"/>
        <v>785</v>
      </c>
      <c r="AJ476" s="222">
        <f t="shared" si="660"/>
        <v>586</v>
      </c>
      <c r="AK476" s="226">
        <f t="shared" si="660"/>
        <v>352</v>
      </c>
      <c r="AL476" s="224">
        <f t="shared" si="660"/>
        <v>1646</v>
      </c>
      <c r="AM476" s="225">
        <f t="shared" si="660"/>
        <v>1987</v>
      </c>
      <c r="AN476" s="222">
        <f t="shared" si="660"/>
        <v>174</v>
      </c>
      <c r="AO476" s="226">
        <f t="shared" si="660"/>
        <v>417</v>
      </c>
      <c r="AP476" s="224">
        <f t="shared" si="660"/>
        <v>254</v>
      </c>
      <c r="AQ476" s="222">
        <f t="shared" si="660"/>
        <v>1071</v>
      </c>
      <c r="AR476" s="227">
        <f t="shared" si="660"/>
        <v>1095</v>
      </c>
      <c r="AS476" s="228">
        <f t="shared" si="660"/>
        <v>1838</v>
      </c>
      <c r="AT476" s="222">
        <f t="shared" si="660"/>
        <v>814</v>
      </c>
      <c r="AU476" s="226">
        <f t="shared" si="660"/>
        <v>726</v>
      </c>
      <c r="AV476" s="224">
        <f t="shared" si="660"/>
        <v>1317</v>
      </c>
      <c r="AW476" s="225">
        <f t="shared" si="660"/>
        <v>952</v>
      </c>
      <c r="AX476" s="222">
        <f t="shared" si="660"/>
        <v>262</v>
      </c>
      <c r="AY476" s="226">
        <f t="shared" si="660"/>
        <v>312</v>
      </c>
      <c r="AZ476" s="224">
        <f t="shared" si="660"/>
        <v>728</v>
      </c>
      <c r="BA476" s="225">
        <f t="shared" si="660"/>
        <v>1396</v>
      </c>
      <c r="BB476" s="222">
        <f t="shared" si="660"/>
        <v>965</v>
      </c>
      <c r="BC476" s="226">
        <f t="shared" si="660"/>
        <v>576</v>
      </c>
      <c r="BD476" s="224">
        <f t="shared" si="660"/>
        <v>2399</v>
      </c>
      <c r="BE476" s="222">
        <f t="shared" si="660"/>
        <v>2317</v>
      </c>
      <c r="BF476" s="220">
        <f>SUM(AF476,AH476,AJ476,AL476,AN476,AP476,AR476,AT476,AV476,AX476,AZ476,BB476,BD476)</f>
        <v>14071</v>
      </c>
      <c r="BG476" s="221">
        <f>SUM(AG476,AI476,AK476,AM476,AO476,AQ476,AS476,AU476,AW476,AY476,BA476,BC476,BE476)</f>
        <v>14202</v>
      </c>
      <c r="BI476" s="202" t="s">
        <v>23</v>
      </c>
      <c r="BJ476" s="204">
        <f t="shared" ref="BJ476:CK476" si="664">B476/B498</f>
        <v>6.0952335512190467E-2</v>
      </c>
      <c r="BK476" s="205">
        <f t="shared" si="664"/>
        <v>1.3442073367287732E-2</v>
      </c>
      <c r="BL476" s="206">
        <f t="shared" si="664"/>
        <v>5.2409841590832493E-2</v>
      </c>
      <c r="BM476" s="207">
        <f t="shared" si="664"/>
        <v>2.6332773977023365E-2</v>
      </c>
      <c r="BN476" s="204">
        <f t="shared" si="664"/>
        <v>4.6534984934717111E-2</v>
      </c>
      <c r="BO476" s="205">
        <f t="shared" si="664"/>
        <v>2.627000695894224E-2</v>
      </c>
      <c r="BP476" s="206">
        <f t="shared" si="664"/>
        <v>3.354347975056534E-2</v>
      </c>
      <c r="BQ476" s="207">
        <f t="shared" si="664"/>
        <v>2.4069807343497229E-2</v>
      </c>
      <c r="BR476" s="204">
        <f t="shared" si="664"/>
        <v>1.8414322250639385E-2</v>
      </c>
      <c r="BS476" s="205">
        <f t="shared" si="664"/>
        <v>4.1983947314262193E-2</v>
      </c>
      <c r="BT476" s="206">
        <f t="shared" si="664"/>
        <v>2.4335405369660099E-2</v>
      </c>
      <c r="BU476" s="204">
        <f t="shared" si="664"/>
        <v>3.337704918032787E-2</v>
      </c>
      <c r="BV476" s="208">
        <f t="shared" si="664"/>
        <v>3.1211943529836271E-2</v>
      </c>
      <c r="BW476" s="209">
        <f t="shared" si="664"/>
        <v>3.6182114281668204E-2</v>
      </c>
      <c r="BX476" s="204">
        <f t="shared" si="664"/>
        <v>4.2167757649566144E-2</v>
      </c>
      <c r="BY476" s="205">
        <f t="shared" si="664"/>
        <v>3.8682816048448143E-2</v>
      </c>
      <c r="BZ476" s="206">
        <f t="shared" si="664"/>
        <v>4.1631476973520792E-2</v>
      </c>
      <c r="CA476" s="207">
        <f t="shared" si="664"/>
        <v>4.1802708344484289E-2</v>
      </c>
      <c r="CB476" s="204">
        <f t="shared" si="664"/>
        <v>3.620592117669244E-2</v>
      </c>
      <c r="CC476" s="205">
        <f t="shared" si="664"/>
        <v>7.7786230505895781E-2</v>
      </c>
      <c r="CD476" s="206">
        <f t="shared" si="664"/>
        <v>2.7027027027027029E-2</v>
      </c>
      <c r="CE476" s="207">
        <f t="shared" si="664"/>
        <v>4.4961843192533907E-2</v>
      </c>
      <c r="CF476" s="204">
        <f t="shared" si="664"/>
        <v>4.4820438119782618E-2</v>
      </c>
      <c r="CG476" s="205">
        <f t="shared" si="664"/>
        <v>6.8099978818047024E-2</v>
      </c>
      <c r="CH476" s="206">
        <f t="shared" si="664"/>
        <v>3.9122518761934365E-2</v>
      </c>
      <c r="CI476" s="204">
        <f t="shared" si="664"/>
        <v>3.6261042504972016E-2</v>
      </c>
      <c r="CJ476" s="210">
        <f t="shared" si="664"/>
        <v>4.1618281764605636E-2</v>
      </c>
      <c r="CK476" s="211">
        <f t="shared" si="664"/>
        <v>3.3872729077732554E-2</v>
      </c>
    </row>
    <row r="477" spans="1:89" ht="14.25" thickTop="1" thickBot="1" x14ac:dyDescent="0.25">
      <c r="A477" s="212" t="s">
        <v>25</v>
      </c>
      <c r="B477" s="213">
        <v>3348</v>
      </c>
      <c r="C477" s="214">
        <v>1034</v>
      </c>
      <c r="D477" s="215">
        <v>1246</v>
      </c>
      <c r="E477" s="216">
        <v>764</v>
      </c>
      <c r="F477" s="213">
        <v>513</v>
      </c>
      <c r="G477" s="217">
        <v>374</v>
      </c>
      <c r="H477" s="215">
        <v>1235</v>
      </c>
      <c r="I477" s="216">
        <v>1469</v>
      </c>
      <c r="J477" s="213">
        <v>163</v>
      </c>
      <c r="K477" s="217">
        <v>408</v>
      </c>
      <c r="L477" s="215">
        <v>239</v>
      </c>
      <c r="M477" s="213">
        <v>1032</v>
      </c>
      <c r="N477" s="218">
        <v>1152</v>
      </c>
      <c r="O477" s="219">
        <v>1769</v>
      </c>
      <c r="P477" s="213">
        <v>799</v>
      </c>
      <c r="Q477" s="217">
        <v>797</v>
      </c>
      <c r="R477" s="215">
        <v>1272</v>
      </c>
      <c r="S477" s="216">
        <v>1092</v>
      </c>
      <c r="T477" s="213">
        <v>242</v>
      </c>
      <c r="U477" s="217">
        <v>629</v>
      </c>
      <c r="V477" s="215">
        <v>814</v>
      </c>
      <c r="W477" s="216">
        <v>1381</v>
      </c>
      <c r="X477" s="213">
        <v>977</v>
      </c>
      <c r="Y477" s="217">
        <v>951</v>
      </c>
      <c r="Z477" s="215">
        <v>2589</v>
      </c>
      <c r="AA477" s="213">
        <v>2228</v>
      </c>
      <c r="AB477" s="220">
        <f>B477+D477+F477+H477+J477+L477+N477+P477+R477+T477+V477+X477+Z477</f>
        <v>14589</v>
      </c>
      <c r="AC477" s="221">
        <f t="shared" si="662"/>
        <v>13928</v>
      </c>
      <c r="AE477" s="229" t="s">
        <v>26</v>
      </c>
      <c r="AF477" s="230">
        <f t="shared" ref="AF477:BG477" si="665">SUM(AF474:AF476)</f>
        <v>9172</v>
      </c>
      <c r="AG477" s="231">
        <f t="shared" si="665"/>
        <v>3925</v>
      </c>
      <c r="AH477" s="230">
        <f t="shared" si="665"/>
        <v>3522</v>
      </c>
      <c r="AI477" s="231">
        <f t="shared" si="665"/>
        <v>2362</v>
      </c>
      <c r="AJ477" s="230">
        <f t="shared" si="665"/>
        <v>1682</v>
      </c>
      <c r="AK477" s="231">
        <f t="shared" si="665"/>
        <v>1024</v>
      </c>
      <c r="AL477" s="230">
        <f t="shared" si="665"/>
        <v>4516</v>
      </c>
      <c r="AM477" s="231">
        <f t="shared" si="665"/>
        <v>5809</v>
      </c>
      <c r="AN477" s="230">
        <f t="shared" si="665"/>
        <v>513</v>
      </c>
      <c r="AO477" s="231">
        <f t="shared" si="665"/>
        <v>1516</v>
      </c>
      <c r="AP477" s="230">
        <f t="shared" si="665"/>
        <v>769</v>
      </c>
      <c r="AQ477" s="231">
        <f t="shared" si="665"/>
        <v>3546</v>
      </c>
      <c r="AR477" s="230">
        <f t="shared" si="665"/>
        <v>3605</v>
      </c>
      <c r="AS477" s="231">
        <f t="shared" si="665"/>
        <v>5789</v>
      </c>
      <c r="AT477" s="230">
        <f t="shared" si="665"/>
        <v>2326</v>
      </c>
      <c r="AU477" s="231">
        <f t="shared" si="665"/>
        <v>2487</v>
      </c>
      <c r="AV477" s="230">
        <f t="shared" si="665"/>
        <v>3995</v>
      </c>
      <c r="AW477" s="231">
        <f t="shared" si="665"/>
        <v>2896</v>
      </c>
      <c r="AX477" s="230">
        <f t="shared" si="665"/>
        <v>722</v>
      </c>
      <c r="AY477" s="231">
        <f t="shared" si="665"/>
        <v>1279</v>
      </c>
      <c r="AZ477" s="230">
        <f t="shared" si="665"/>
        <v>2277</v>
      </c>
      <c r="BA477" s="231">
        <f t="shared" si="665"/>
        <v>4325</v>
      </c>
      <c r="BB477" s="230">
        <f t="shared" si="665"/>
        <v>2831</v>
      </c>
      <c r="BC477" s="231">
        <f t="shared" si="665"/>
        <v>2173</v>
      </c>
      <c r="BD477" s="230">
        <f t="shared" si="665"/>
        <v>7591</v>
      </c>
      <c r="BE477" s="231">
        <f t="shared" si="665"/>
        <v>6622</v>
      </c>
      <c r="BF477" s="232">
        <f t="shared" si="665"/>
        <v>43521</v>
      </c>
      <c r="BG477" s="233">
        <f t="shared" si="665"/>
        <v>43753</v>
      </c>
      <c r="BI477" s="212" t="s">
        <v>25</v>
      </c>
      <c r="BJ477" s="204">
        <f t="shared" ref="BJ477:CK477" si="666">B477/B498</f>
        <v>7.9870222815974043E-2</v>
      </c>
      <c r="BK477" s="205">
        <f t="shared" si="666"/>
        <v>3.3331184320804591E-2</v>
      </c>
      <c r="BL477" s="206">
        <f t="shared" si="666"/>
        <v>6.9992135715088194E-2</v>
      </c>
      <c r="BM477" s="207">
        <f t="shared" si="666"/>
        <v>4.9309410094230025E-2</v>
      </c>
      <c r="BN477" s="204">
        <f t="shared" si="666"/>
        <v>5.7248074991630399E-2</v>
      </c>
      <c r="BO477" s="205">
        <f t="shared" si="666"/>
        <v>6.5066109951287407E-2</v>
      </c>
      <c r="BP477" s="206">
        <f t="shared" si="666"/>
        <v>4.2314808469814294E-2</v>
      </c>
      <c r="BQ477" s="207">
        <f t="shared" si="666"/>
        <v>3.6006666993480076E-2</v>
      </c>
      <c r="BR477" s="204">
        <f t="shared" si="666"/>
        <v>4.1687979539641942E-2</v>
      </c>
      <c r="BS477" s="205">
        <f t="shared" si="666"/>
        <v>8.3967894628524387E-2</v>
      </c>
      <c r="BT477" s="206">
        <f t="shared" si="666"/>
        <v>3.1609575452982409E-2</v>
      </c>
      <c r="BU477" s="204">
        <f t="shared" si="666"/>
        <v>6.767213114754099E-2</v>
      </c>
      <c r="BV477" s="208">
        <f t="shared" si="666"/>
        <v>5.1959767263542463E-2</v>
      </c>
      <c r="BW477" s="209">
        <f t="shared" si="666"/>
        <v>6.2628336755646816E-2</v>
      </c>
      <c r="BX477" s="204">
        <f t="shared" si="666"/>
        <v>6.0815953722027707E-2</v>
      </c>
      <c r="BY477" s="205">
        <f t="shared" si="666"/>
        <v>6.0333080999242998E-2</v>
      </c>
      <c r="BZ477" s="206">
        <f t="shared" si="666"/>
        <v>6.3192408962193844E-2</v>
      </c>
      <c r="CA477" s="207">
        <f t="shared" si="666"/>
        <v>5.8448857249906332E-2</v>
      </c>
      <c r="CB477" s="204">
        <f t="shared" si="666"/>
        <v>4.5634546483122762E-2</v>
      </c>
      <c r="CC477" s="205">
        <f t="shared" si="666"/>
        <v>0.1196272346899962</v>
      </c>
      <c r="CD477" s="206">
        <f t="shared" si="666"/>
        <v>4.2065009560229447E-2</v>
      </c>
      <c r="CE477" s="207">
        <f t="shared" si="666"/>
        <v>6.7126816701501973E-2</v>
      </c>
      <c r="CF477" s="204">
        <f t="shared" si="666"/>
        <v>5.4736960053784527E-2</v>
      </c>
      <c r="CG477" s="205">
        <f t="shared" si="666"/>
        <v>0.10072018640118618</v>
      </c>
      <c r="CH477" s="206">
        <f t="shared" si="666"/>
        <v>5.7484790621253161E-2</v>
      </c>
      <c r="CI477" s="204">
        <f t="shared" si="666"/>
        <v>5.1523981314462793E-2</v>
      </c>
      <c r="CJ477" s="210">
        <f t="shared" si="666"/>
        <v>5.7820123099117382E-2</v>
      </c>
      <c r="CK477" s="211">
        <f t="shared" si="666"/>
        <v>5.5308249776630597E-2</v>
      </c>
    </row>
    <row r="478" spans="1:89" ht="13.5" thickTop="1" x14ac:dyDescent="0.2">
      <c r="A478" s="202" t="s">
        <v>20</v>
      </c>
      <c r="B478" s="222">
        <v>3106</v>
      </c>
      <c r="C478" s="223">
        <v>1033</v>
      </c>
      <c r="D478" s="224">
        <v>1268</v>
      </c>
      <c r="E478" s="225">
        <v>821</v>
      </c>
      <c r="F478" s="222">
        <v>555</v>
      </c>
      <c r="G478" s="226">
        <v>396</v>
      </c>
      <c r="H478" s="224">
        <v>1343</v>
      </c>
      <c r="I478" s="225">
        <v>1992</v>
      </c>
      <c r="J478" s="222">
        <v>171</v>
      </c>
      <c r="K478" s="226">
        <v>539</v>
      </c>
      <c r="L478" s="224">
        <v>243</v>
      </c>
      <c r="M478" s="222">
        <v>1230</v>
      </c>
      <c r="N478" s="227">
        <v>1254</v>
      </c>
      <c r="O478" s="228">
        <v>1883</v>
      </c>
      <c r="P478" s="222">
        <v>722</v>
      </c>
      <c r="Q478" s="226">
        <v>878</v>
      </c>
      <c r="R478" s="224">
        <v>1350</v>
      </c>
      <c r="S478" s="225">
        <v>922</v>
      </c>
      <c r="T478" s="222">
        <v>217</v>
      </c>
      <c r="U478" s="226">
        <v>579</v>
      </c>
      <c r="V478" s="224">
        <v>795</v>
      </c>
      <c r="W478" s="225">
        <v>1234</v>
      </c>
      <c r="X478" s="222">
        <v>966</v>
      </c>
      <c r="Y478" s="226">
        <v>729</v>
      </c>
      <c r="Z478" s="224">
        <v>2633</v>
      </c>
      <c r="AA478" s="222">
        <v>2196</v>
      </c>
      <c r="AB478" s="220">
        <f t="shared" ref="AB478:AB494" si="667">B478+D478+F478+H478+J478+L478+N478+P478+R478+T478+V478+X478+Z478</f>
        <v>14623</v>
      </c>
      <c r="AC478" s="221">
        <f t="shared" si="662"/>
        <v>14432</v>
      </c>
      <c r="BI478" s="202" t="s">
        <v>20</v>
      </c>
      <c r="BJ478" s="204">
        <f t="shared" ref="BJ478:CK478" si="668">B478/B498</f>
        <v>7.4097046614819403E-2</v>
      </c>
      <c r="BK478" s="205">
        <f t="shared" si="668"/>
        <v>3.3298949132873443E-2</v>
      </c>
      <c r="BL478" s="206">
        <f t="shared" si="668"/>
        <v>7.1227951915515106E-2</v>
      </c>
      <c r="BM478" s="207">
        <f t="shared" si="668"/>
        <v>5.298825351749064E-2</v>
      </c>
      <c r="BN478" s="204">
        <f t="shared" si="668"/>
        <v>6.1935051891529966E-2</v>
      </c>
      <c r="BO478" s="205">
        <f t="shared" si="668"/>
        <v>6.889352818371608E-2</v>
      </c>
      <c r="BP478" s="206">
        <f t="shared" si="668"/>
        <v>4.6015212773247445E-2</v>
      </c>
      <c r="BQ478" s="207">
        <f t="shared" si="668"/>
        <v>4.8825922839354871E-2</v>
      </c>
      <c r="BR478" s="204">
        <f t="shared" si="668"/>
        <v>4.3734015345268544E-2</v>
      </c>
      <c r="BS478" s="205">
        <f t="shared" si="668"/>
        <v>0.11092817452150648</v>
      </c>
      <c r="BT478" s="206">
        <f t="shared" si="668"/>
        <v>3.2138606004496757E-2</v>
      </c>
      <c r="BU478" s="204">
        <f t="shared" si="668"/>
        <v>8.0655737704918032E-2</v>
      </c>
      <c r="BV478" s="208">
        <f t="shared" si="668"/>
        <v>5.656037165666862E-2</v>
      </c>
      <c r="BW478" s="209">
        <f t="shared" si="668"/>
        <v>6.6664306450470862E-2</v>
      </c>
      <c r="BX478" s="204">
        <f t="shared" si="668"/>
        <v>5.4955092099254074E-2</v>
      </c>
      <c r="BY478" s="205">
        <f t="shared" si="668"/>
        <v>6.6464799394398186E-2</v>
      </c>
      <c r="BZ478" s="206">
        <f t="shared" si="668"/>
        <v>6.7067415172139697E-2</v>
      </c>
      <c r="CA478" s="207">
        <f t="shared" si="668"/>
        <v>4.9349676176202964E-2</v>
      </c>
      <c r="CB478" s="204">
        <f t="shared" si="668"/>
        <v>4.0920233829907601E-2</v>
      </c>
      <c r="CC478" s="205">
        <f t="shared" si="668"/>
        <v>0.11011791555724611</v>
      </c>
      <c r="CD478" s="206">
        <f t="shared" si="668"/>
        <v>4.108314815771795E-2</v>
      </c>
      <c r="CE478" s="207">
        <f t="shared" si="668"/>
        <v>5.9981529188742527E-2</v>
      </c>
      <c r="CF478" s="204">
        <f t="shared" si="668"/>
        <v>5.4120679029637513E-2</v>
      </c>
      <c r="CG478" s="205">
        <f t="shared" si="668"/>
        <v>7.7208218597754716E-2</v>
      </c>
      <c r="CH478" s="206">
        <f t="shared" si="668"/>
        <v>5.8461743416670368E-2</v>
      </c>
      <c r="CI478" s="204">
        <f t="shared" si="668"/>
        <v>5.078396003885112E-2</v>
      </c>
      <c r="CJ478" s="210">
        <f t="shared" si="668"/>
        <v>5.7954874225676432E-2</v>
      </c>
      <c r="CK478" s="211">
        <f t="shared" si="668"/>
        <v>5.7309639630695922E-2</v>
      </c>
    </row>
    <row r="479" spans="1:89" ht="13.5" thickBot="1" x14ac:dyDescent="0.25">
      <c r="A479" s="212" t="s">
        <v>22</v>
      </c>
      <c r="B479" s="213">
        <v>3266</v>
      </c>
      <c r="C479" s="214">
        <v>1419</v>
      </c>
      <c r="D479" s="215">
        <v>1223</v>
      </c>
      <c r="E479" s="216">
        <v>756</v>
      </c>
      <c r="F479" s="213">
        <v>541</v>
      </c>
      <c r="G479" s="217">
        <v>276</v>
      </c>
      <c r="H479" s="215">
        <v>1527</v>
      </c>
      <c r="I479" s="216">
        <v>1830</v>
      </c>
      <c r="J479" s="213">
        <v>168</v>
      </c>
      <c r="K479" s="217">
        <v>560</v>
      </c>
      <c r="L479" s="215">
        <v>272</v>
      </c>
      <c r="M479" s="213">
        <v>1245</v>
      </c>
      <c r="N479" s="218">
        <v>1256</v>
      </c>
      <c r="O479" s="219">
        <v>2068</v>
      </c>
      <c r="P479" s="213">
        <v>790</v>
      </c>
      <c r="Q479" s="217">
        <v>883</v>
      </c>
      <c r="R479" s="215">
        <v>1328</v>
      </c>
      <c r="S479" s="216">
        <v>1022</v>
      </c>
      <c r="T479" s="213">
        <v>243</v>
      </c>
      <c r="U479" s="217">
        <v>388</v>
      </c>
      <c r="V479" s="215">
        <v>754</v>
      </c>
      <c r="W479" s="216">
        <v>1695</v>
      </c>
      <c r="X479" s="213">
        <v>900</v>
      </c>
      <c r="Y479" s="217">
        <v>868</v>
      </c>
      <c r="Z479" s="215">
        <v>2559</v>
      </c>
      <c r="AA479" s="213">
        <v>2109</v>
      </c>
      <c r="AB479" s="220">
        <f t="shared" si="667"/>
        <v>14827</v>
      </c>
      <c r="AC479" s="221">
        <f t="shared" si="662"/>
        <v>15119</v>
      </c>
      <c r="AE479" s="175" t="s">
        <v>27</v>
      </c>
      <c r="BI479" s="212" t="s">
        <v>22</v>
      </c>
      <c r="BJ479" s="204">
        <f t="shared" ref="BJ479:CK479" si="669">B479/B498</f>
        <v>7.7914022615582806E-2</v>
      </c>
      <c r="BK479" s="205">
        <f t="shared" si="669"/>
        <v>4.5741731674295662E-2</v>
      </c>
      <c r="BL479" s="206">
        <f t="shared" si="669"/>
        <v>6.8700146051005509E-2</v>
      </c>
      <c r="BM479" s="207">
        <f t="shared" si="669"/>
        <v>4.8793081192719766E-2</v>
      </c>
      <c r="BN479" s="204">
        <f t="shared" si="669"/>
        <v>6.0372726258230106E-2</v>
      </c>
      <c r="BO479" s="205">
        <f t="shared" si="669"/>
        <v>4.8016701461377868E-2</v>
      </c>
      <c r="BP479" s="206">
        <f t="shared" si="669"/>
        <v>5.2319605290207634E-2</v>
      </c>
      <c r="BQ479" s="207">
        <f t="shared" si="669"/>
        <v>4.4855139957841073E-2</v>
      </c>
      <c r="BR479" s="204">
        <f t="shared" si="669"/>
        <v>4.2966751918158567E-2</v>
      </c>
      <c r="BS479" s="205">
        <f t="shared" si="669"/>
        <v>0.11525005145091582</v>
      </c>
      <c r="BT479" s="206">
        <f t="shared" si="669"/>
        <v>3.59740775029758E-2</v>
      </c>
      <c r="BU479" s="204">
        <f t="shared" si="669"/>
        <v>8.1639344262295077E-2</v>
      </c>
      <c r="BV479" s="208">
        <f t="shared" si="669"/>
        <v>5.6650579585945604E-2</v>
      </c>
      <c r="BW479" s="209">
        <f t="shared" si="669"/>
        <v>7.3213906393825676E-2</v>
      </c>
      <c r="BX479" s="204">
        <f t="shared" si="669"/>
        <v>6.0130917947937283E-2</v>
      </c>
      <c r="BY479" s="205">
        <f t="shared" si="669"/>
        <v>6.6843300529901589E-2</v>
      </c>
      <c r="BZ479" s="206">
        <f t="shared" si="669"/>
        <v>6.5974464702667796E-2</v>
      </c>
      <c r="CA479" s="207">
        <f t="shared" si="669"/>
        <v>5.470213563132259E-2</v>
      </c>
      <c r="CB479" s="204">
        <f t="shared" si="669"/>
        <v>4.5823118989251364E-2</v>
      </c>
      <c r="CC479" s="205">
        <f t="shared" si="669"/>
        <v>7.3792316470140742E-2</v>
      </c>
      <c r="CD479" s="206">
        <f t="shared" si="669"/>
        <v>3.8964394604929981E-2</v>
      </c>
      <c r="CE479" s="207">
        <f t="shared" si="669"/>
        <v>8.2389539687940508E-2</v>
      </c>
      <c r="CF479" s="204">
        <f t="shared" si="669"/>
        <v>5.0422992884755449E-2</v>
      </c>
      <c r="CG479" s="205">
        <f t="shared" si="669"/>
        <v>9.192967591611946E-2</v>
      </c>
      <c r="CH479" s="206">
        <f t="shared" si="669"/>
        <v>5.6818686442559614E-2</v>
      </c>
      <c r="CI479" s="204">
        <f t="shared" si="669"/>
        <v>4.8772027195781879E-2</v>
      </c>
      <c r="CJ479" s="210">
        <f t="shared" si="669"/>
        <v>5.8763380985030735E-2</v>
      </c>
      <c r="CK479" s="211">
        <f t="shared" si="669"/>
        <v>6.0037724610344484E-2</v>
      </c>
    </row>
    <row r="480" spans="1:89" ht="14.25" thickTop="1" thickBot="1" x14ac:dyDescent="0.25">
      <c r="A480" s="202" t="s">
        <v>24</v>
      </c>
      <c r="B480" s="222">
        <v>2800</v>
      </c>
      <c r="C480" s="223">
        <v>1473</v>
      </c>
      <c r="D480" s="224">
        <v>1031</v>
      </c>
      <c r="E480" s="225">
        <v>785</v>
      </c>
      <c r="F480" s="222">
        <v>586</v>
      </c>
      <c r="G480" s="226">
        <v>352</v>
      </c>
      <c r="H480" s="224">
        <v>1646</v>
      </c>
      <c r="I480" s="225">
        <v>1987</v>
      </c>
      <c r="J480" s="222">
        <v>174</v>
      </c>
      <c r="K480" s="226">
        <v>417</v>
      </c>
      <c r="L480" s="224">
        <v>254</v>
      </c>
      <c r="M480" s="222">
        <v>1071</v>
      </c>
      <c r="N480" s="227">
        <v>1095</v>
      </c>
      <c r="O480" s="228">
        <v>1838</v>
      </c>
      <c r="P480" s="222">
        <v>814</v>
      </c>
      <c r="Q480" s="226">
        <v>726</v>
      </c>
      <c r="R480" s="224">
        <v>1317</v>
      </c>
      <c r="S480" s="225">
        <v>952</v>
      </c>
      <c r="T480" s="222">
        <v>262</v>
      </c>
      <c r="U480" s="226">
        <v>312</v>
      </c>
      <c r="V480" s="224">
        <v>728</v>
      </c>
      <c r="W480" s="225">
        <v>1396</v>
      </c>
      <c r="X480" s="222">
        <v>965</v>
      </c>
      <c r="Y480" s="226">
        <v>576</v>
      </c>
      <c r="Z480" s="224">
        <v>2399</v>
      </c>
      <c r="AA480" s="222">
        <v>2317</v>
      </c>
      <c r="AB480" s="220">
        <f t="shared" si="667"/>
        <v>14071</v>
      </c>
      <c r="AC480" s="221">
        <f t="shared" si="662"/>
        <v>14202</v>
      </c>
      <c r="AE480" s="176" t="s">
        <v>2</v>
      </c>
      <c r="AF480" s="177" t="s">
        <v>3</v>
      </c>
      <c r="AG480" s="178"/>
      <c r="AH480" s="177" t="s">
        <v>4</v>
      </c>
      <c r="AI480" s="178"/>
      <c r="AJ480" s="177" t="s">
        <v>5</v>
      </c>
      <c r="AK480" s="178"/>
      <c r="AL480" s="177" t="s">
        <v>6</v>
      </c>
      <c r="AM480" s="178"/>
      <c r="AN480" s="177" t="s">
        <v>7</v>
      </c>
      <c r="AO480" s="178"/>
      <c r="AP480" s="177" t="s">
        <v>8</v>
      </c>
      <c r="AQ480" s="178"/>
      <c r="AR480" s="177" t="s">
        <v>9</v>
      </c>
      <c r="AS480" s="178"/>
      <c r="AT480" s="177" t="s">
        <v>10</v>
      </c>
      <c r="AU480" s="178"/>
      <c r="AV480" s="177" t="s">
        <v>11</v>
      </c>
      <c r="AW480" s="178"/>
      <c r="AX480" s="177" t="s">
        <v>12</v>
      </c>
      <c r="AY480" s="178"/>
      <c r="AZ480" s="177" t="s">
        <v>13</v>
      </c>
      <c r="BA480" s="178"/>
      <c r="BB480" s="177" t="s">
        <v>14</v>
      </c>
      <c r="BC480" s="178"/>
      <c r="BD480" s="177" t="s">
        <v>15</v>
      </c>
      <c r="BE480" s="178"/>
      <c r="BF480" s="179" t="s">
        <v>16</v>
      </c>
      <c r="BG480" s="180"/>
      <c r="BI480" s="202" t="s">
        <v>24</v>
      </c>
      <c r="BJ480" s="204">
        <f t="shared" ref="BJ480:CK480" si="670">B480/B498</f>
        <v>6.6797080013359419E-2</v>
      </c>
      <c r="BK480" s="205">
        <f t="shared" si="670"/>
        <v>4.7482431822577525E-2</v>
      </c>
      <c r="BL480" s="206">
        <f t="shared" si="670"/>
        <v>5.7914841029097851E-2</v>
      </c>
      <c r="BM480" s="207">
        <f t="shared" si="670"/>
        <v>5.0664773460694465E-2</v>
      </c>
      <c r="BN480" s="204">
        <f t="shared" si="670"/>
        <v>6.5394487222408218E-2</v>
      </c>
      <c r="BO480" s="205">
        <f t="shared" si="670"/>
        <v>6.1238691718858734E-2</v>
      </c>
      <c r="BP480" s="206">
        <f t="shared" si="670"/>
        <v>5.6396902624546018E-2</v>
      </c>
      <c r="BQ480" s="207">
        <f t="shared" si="670"/>
        <v>4.8703367812147652E-2</v>
      </c>
      <c r="BR480" s="204">
        <f t="shared" si="670"/>
        <v>4.4501278772378514E-2</v>
      </c>
      <c r="BS480" s="205">
        <f t="shared" si="670"/>
        <v>8.5820127598271248E-2</v>
      </c>
      <c r="BT480" s="206">
        <f t="shared" si="670"/>
        <v>3.3593440021161221E-2</v>
      </c>
      <c r="BU480" s="204">
        <f t="shared" si="670"/>
        <v>7.0229508196721316E-2</v>
      </c>
      <c r="BV480" s="208">
        <f t="shared" si="670"/>
        <v>4.9388841279148436E-2</v>
      </c>
      <c r="BW480" s="209">
        <f t="shared" si="670"/>
        <v>6.5071160518303472E-2</v>
      </c>
      <c r="BX480" s="204">
        <f t="shared" si="670"/>
        <v>6.1957680012178412E-2</v>
      </c>
      <c r="BY480" s="205">
        <f t="shared" si="670"/>
        <v>5.4958364875094624E-2</v>
      </c>
      <c r="BZ480" s="206">
        <f t="shared" si="670"/>
        <v>6.5427989467931838E-2</v>
      </c>
      <c r="CA480" s="207">
        <f t="shared" si="670"/>
        <v>5.0955414012738856E-2</v>
      </c>
      <c r="CB480" s="204">
        <f t="shared" si="670"/>
        <v>4.9405996605694891E-2</v>
      </c>
      <c r="CC480" s="205">
        <f t="shared" si="670"/>
        <v>5.9338151388360592E-2</v>
      </c>
      <c r="CD480" s="206">
        <f t="shared" si="670"/>
        <v>3.7620794790966874E-2</v>
      </c>
      <c r="CE480" s="207">
        <f t="shared" si="670"/>
        <v>6.7855927672191702E-2</v>
      </c>
      <c r="CF480" s="204">
        <f t="shared" si="670"/>
        <v>5.4064653481987787E-2</v>
      </c>
      <c r="CG480" s="205">
        <f t="shared" si="670"/>
        <v>6.1004024571065449E-2</v>
      </c>
      <c r="CH480" s="206">
        <f t="shared" si="670"/>
        <v>5.3266130822860698E-2</v>
      </c>
      <c r="CI480" s="204">
        <f t="shared" si="670"/>
        <v>5.3582165487257756E-2</v>
      </c>
      <c r="CJ480" s="210">
        <f t="shared" si="670"/>
        <v>5.5767150053305958E-2</v>
      </c>
      <c r="CK480" s="211">
        <f t="shared" si="670"/>
        <v>5.6396306959197853E-2</v>
      </c>
    </row>
    <row r="481" spans="1:89" ht="15" thickTop="1" thickBot="1" x14ac:dyDescent="0.3">
      <c r="A481" s="212" t="s">
        <v>28</v>
      </c>
      <c r="B481" s="213">
        <v>3006</v>
      </c>
      <c r="C481" s="214">
        <v>1566</v>
      </c>
      <c r="D481" s="215">
        <v>1197</v>
      </c>
      <c r="E481" s="216">
        <v>736</v>
      </c>
      <c r="F481" s="213">
        <v>566</v>
      </c>
      <c r="G481" s="217">
        <v>273</v>
      </c>
      <c r="H481" s="215">
        <v>2006</v>
      </c>
      <c r="I481" s="216">
        <v>2008</v>
      </c>
      <c r="J481" s="213">
        <v>191</v>
      </c>
      <c r="K481" s="217">
        <v>351</v>
      </c>
      <c r="L481" s="215">
        <v>284</v>
      </c>
      <c r="M481" s="213">
        <v>1164</v>
      </c>
      <c r="N481" s="218">
        <v>1206</v>
      </c>
      <c r="O481" s="219">
        <v>1818</v>
      </c>
      <c r="P481" s="213">
        <v>907</v>
      </c>
      <c r="Q481" s="217">
        <v>669</v>
      </c>
      <c r="R481" s="215">
        <v>1305</v>
      </c>
      <c r="S481" s="216">
        <v>933</v>
      </c>
      <c r="T481" s="213">
        <v>228</v>
      </c>
      <c r="U481" s="217">
        <v>323</v>
      </c>
      <c r="V481" s="215">
        <v>922</v>
      </c>
      <c r="W481" s="216">
        <v>1721</v>
      </c>
      <c r="X481" s="213">
        <v>896</v>
      </c>
      <c r="Y481" s="217">
        <v>560</v>
      </c>
      <c r="Z481" s="215">
        <v>2564</v>
      </c>
      <c r="AA481" s="213">
        <v>2424</v>
      </c>
      <c r="AB481" s="220">
        <f t="shared" si="667"/>
        <v>15278</v>
      </c>
      <c r="AC481" s="221">
        <f t="shared" si="662"/>
        <v>14546</v>
      </c>
      <c r="AE481" s="182"/>
      <c r="AF481" s="183" t="s">
        <v>17</v>
      </c>
      <c r="AG481" s="184" t="s">
        <v>18</v>
      </c>
      <c r="AH481" s="185" t="s">
        <v>17</v>
      </c>
      <c r="AI481" s="186" t="s">
        <v>18</v>
      </c>
      <c r="AJ481" s="183" t="s">
        <v>17</v>
      </c>
      <c r="AK481" s="184" t="s">
        <v>18</v>
      </c>
      <c r="AL481" s="185" t="s">
        <v>17</v>
      </c>
      <c r="AM481" s="186" t="s">
        <v>18</v>
      </c>
      <c r="AN481" s="183" t="s">
        <v>17</v>
      </c>
      <c r="AO481" s="184" t="s">
        <v>18</v>
      </c>
      <c r="AP481" s="185" t="s">
        <v>17</v>
      </c>
      <c r="AQ481" s="183" t="s">
        <v>18</v>
      </c>
      <c r="AR481" s="187" t="s">
        <v>17</v>
      </c>
      <c r="AS481" s="188" t="s">
        <v>18</v>
      </c>
      <c r="AT481" s="183" t="s">
        <v>17</v>
      </c>
      <c r="AU481" s="184" t="s">
        <v>18</v>
      </c>
      <c r="AV481" s="185" t="s">
        <v>17</v>
      </c>
      <c r="AW481" s="186" t="s">
        <v>18</v>
      </c>
      <c r="AX481" s="183" t="s">
        <v>17</v>
      </c>
      <c r="AY481" s="184" t="s">
        <v>18</v>
      </c>
      <c r="AZ481" s="185" t="s">
        <v>17</v>
      </c>
      <c r="BA481" s="186" t="s">
        <v>18</v>
      </c>
      <c r="BB481" s="183" t="s">
        <v>17</v>
      </c>
      <c r="BC481" s="184" t="s">
        <v>18</v>
      </c>
      <c r="BD481" s="185" t="s">
        <v>17</v>
      </c>
      <c r="BE481" s="183" t="s">
        <v>18</v>
      </c>
      <c r="BF481" s="189" t="s">
        <v>17</v>
      </c>
      <c r="BG481" s="190" t="s">
        <v>18</v>
      </c>
      <c r="BI481" s="212" t="s">
        <v>28</v>
      </c>
      <c r="BJ481" s="204">
        <f t="shared" ref="BJ481:CK481" si="671">B481/B498</f>
        <v>7.1711436614342289E-2</v>
      </c>
      <c r="BK481" s="205">
        <f t="shared" si="671"/>
        <v>5.048030430017407E-2</v>
      </c>
      <c r="BL481" s="206">
        <f t="shared" si="671"/>
        <v>6.7239635995955505E-2</v>
      </c>
      <c r="BM481" s="207">
        <f t="shared" si="671"/>
        <v>4.7502258938944109E-2</v>
      </c>
      <c r="BN481" s="204">
        <f t="shared" si="671"/>
        <v>6.3162593460551281E-2</v>
      </c>
      <c r="BO481" s="205">
        <f t="shared" si="671"/>
        <v>4.7494780793319417E-2</v>
      </c>
      <c r="BP481" s="206">
        <f t="shared" si="671"/>
        <v>6.8731583635989857E-2</v>
      </c>
      <c r="BQ481" s="207">
        <f t="shared" si="671"/>
        <v>4.9218098926417965E-2</v>
      </c>
      <c r="BR481" s="204">
        <f t="shared" si="671"/>
        <v>4.8849104859335038E-2</v>
      </c>
      <c r="BS481" s="205">
        <f t="shared" si="671"/>
        <v>7.2237085820127597E-2</v>
      </c>
      <c r="BT481" s="206">
        <f t="shared" si="671"/>
        <v>3.7561169157518844E-2</v>
      </c>
      <c r="BU481" s="204">
        <f t="shared" si="671"/>
        <v>7.6327868852459013E-2</v>
      </c>
      <c r="BV481" s="208">
        <f t="shared" si="671"/>
        <v>5.439538135402102E-2</v>
      </c>
      <c r="BW481" s="209">
        <f t="shared" si="671"/>
        <v>6.4363095659562414E-2</v>
      </c>
      <c r="BX481" s="204">
        <f t="shared" si="671"/>
        <v>6.9036383011112798E-2</v>
      </c>
      <c r="BY481" s="205">
        <f t="shared" si="671"/>
        <v>5.0643451930355791E-2</v>
      </c>
      <c r="BZ481" s="206">
        <f t="shared" si="671"/>
        <v>6.4831834666401703E-2</v>
      </c>
      <c r="CA481" s="207">
        <f t="shared" si="671"/>
        <v>4.9938446716266127E-2</v>
      </c>
      <c r="CB481" s="204">
        <f t="shared" si="671"/>
        <v>4.2994531397322268E-2</v>
      </c>
      <c r="CC481" s="205">
        <f t="shared" si="671"/>
        <v>6.1430201597565612E-2</v>
      </c>
      <c r="CD481" s="206">
        <f t="shared" si="671"/>
        <v>4.7646116479768484E-2</v>
      </c>
      <c r="CE481" s="207">
        <f t="shared" si="671"/>
        <v>8.3653332037136055E-2</v>
      </c>
      <c r="CF481" s="204">
        <f t="shared" si="671"/>
        <v>5.0198890694156534E-2</v>
      </c>
      <c r="CG481" s="205">
        <f t="shared" si="671"/>
        <v>5.93094683329803E-2</v>
      </c>
      <c r="CH481" s="206">
        <f t="shared" si="671"/>
        <v>5.6929703805675205E-2</v>
      </c>
      <c r="CI481" s="204">
        <f t="shared" si="671"/>
        <v>5.6056611627584296E-2</v>
      </c>
      <c r="CJ481" s="210">
        <f t="shared" si="671"/>
        <v>6.0550815046152263E-2</v>
      </c>
      <c r="CK481" s="211">
        <f t="shared" si="671"/>
        <v>5.7762334954829742E-2</v>
      </c>
    </row>
    <row r="482" spans="1:89" ht="13.5" thickTop="1" x14ac:dyDescent="0.2">
      <c r="A482" s="202" t="s">
        <v>29</v>
      </c>
      <c r="B482" s="235">
        <v>3224</v>
      </c>
      <c r="C482" s="223">
        <v>2055</v>
      </c>
      <c r="D482" s="224">
        <v>1344</v>
      </c>
      <c r="E482" s="225">
        <v>812</v>
      </c>
      <c r="F482" s="222">
        <v>633</v>
      </c>
      <c r="G482" s="226">
        <v>294</v>
      </c>
      <c r="H482" s="224">
        <v>2144</v>
      </c>
      <c r="I482" s="225">
        <v>2307</v>
      </c>
      <c r="J482" s="222">
        <v>312</v>
      </c>
      <c r="K482" s="226">
        <v>341</v>
      </c>
      <c r="L482" s="224">
        <v>516</v>
      </c>
      <c r="M482" s="222">
        <v>1379</v>
      </c>
      <c r="N482" s="227">
        <v>1413</v>
      </c>
      <c r="O482" s="236">
        <v>2084</v>
      </c>
      <c r="P482" s="222">
        <v>972</v>
      </c>
      <c r="Q482" s="226">
        <v>847</v>
      </c>
      <c r="R482" s="224">
        <v>1496</v>
      </c>
      <c r="S482" s="225">
        <v>1083</v>
      </c>
      <c r="T482" s="222">
        <v>368</v>
      </c>
      <c r="U482" s="226">
        <v>329</v>
      </c>
      <c r="V482" s="224">
        <v>1063</v>
      </c>
      <c r="W482" s="237">
        <v>1760</v>
      </c>
      <c r="X482" s="222">
        <v>1111</v>
      </c>
      <c r="Y482" s="226">
        <v>503</v>
      </c>
      <c r="Z482" s="224">
        <v>2993</v>
      </c>
      <c r="AA482" s="222">
        <v>2533</v>
      </c>
      <c r="AB482" s="220">
        <f t="shared" si="667"/>
        <v>17589</v>
      </c>
      <c r="AC482" s="221">
        <f t="shared" si="662"/>
        <v>16327</v>
      </c>
      <c r="AE482" s="202" t="str">
        <f>$AE$17</f>
        <v>17:00 - 17:59</v>
      </c>
      <c r="AF482" s="193">
        <f t="shared" ref="AF482:AO484" si="672">SUMIF($A$9:$A$32,$AE482,B$474:B$497)</f>
        <v>2451</v>
      </c>
      <c r="AG482" s="194">
        <f t="shared" si="672"/>
        <v>2244</v>
      </c>
      <c r="AH482" s="195">
        <f t="shared" si="672"/>
        <v>1146</v>
      </c>
      <c r="AI482" s="196">
        <f t="shared" si="672"/>
        <v>1073</v>
      </c>
      <c r="AJ482" s="193">
        <f t="shared" si="672"/>
        <v>756</v>
      </c>
      <c r="AK482" s="197">
        <f t="shared" si="672"/>
        <v>421</v>
      </c>
      <c r="AL482" s="195">
        <f t="shared" si="672"/>
        <v>2303</v>
      </c>
      <c r="AM482" s="196">
        <f t="shared" si="672"/>
        <v>3219</v>
      </c>
      <c r="AN482" s="193">
        <f t="shared" si="672"/>
        <v>342</v>
      </c>
      <c r="AO482" s="197">
        <f t="shared" si="672"/>
        <v>190</v>
      </c>
      <c r="AP482" s="195">
        <f t="shared" ref="AP482:AY484" si="673">SUMIF($A$9:$A$32,$AE482,L$474:L$497)</f>
        <v>804</v>
      </c>
      <c r="AQ482" s="193">
        <f t="shared" si="673"/>
        <v>865</v>
      </c>
      <c r="AR482" s="198">
        <f t="shared" si="673"/>
        <v>2016</v>
      </c>
      <c r="AS482" s="199">
        <f t="shared" si="673"/>
        <v>1747</v>
      </c>
      <c r="AT482" s="193">
        <f t="shared" si="673"/>
        <v>901</v>
      </c>
      <c r="AU482" s="197">
        <f t="shared" si="673"/>
        <v>942</v>
      </c>
      <c r="AV482" s="195">
        <f t="shared" si="673"/>
        <v>1177</v>
      </c>
      <c r="AW482" s="196">
        <f t="shared" si="673"/>
        <v>1661</v>
      </c>
      <c r="AX482" s="193">
        <f t="shared" si="673"/>
        <v>411</v>
      </c>
      <c r="AY482" s="197">
        <f t="shared" si="673"/>
        <v>276</v>
      </c>
      <c r="AZ482" s="195">
        <f t="shared" ref="AZ482:BE484" si="674">SUMIF($A$9:$A$32,$AE482,V$474:V$497)</f>
        <v>1578</v>
      </c>
      <c r="BA482" s="196">
        <f t="shared" si="674"/>
        <v>1128</v>
      </c>
      <c r="BB482" s="193">
        <f t="shared" si="674"/>
        <v>1421</v>
      </c>
      <c r="BC482" s="197">
        <f t="shared" si="674"/>
        <v>518</v>
      </c>
      <c r="BD482" s="195">
        <f t="shared" si="674"/>
        <v>3412</v>
      </c>
      <c r="BE482" s="193">
        <f t="shared" si="674"/>
        <v>3131</v>
      </c>
      <c r="BF482" s="200">
        <f>AF482+AH482+AJ482+AL482+AN482+AP482+AR482+AT482+AV482+AX482+AZ482+BB482+BD482</f>
        <v>18718</v>
      </c>
      <c r="BG482" s="201">
        <f>AG482+AI482+AK482+AM482+AO482+AQ482+AS482+AU482+AW482+AY482+BA482+BC482+BE482</f>
        <v>17415</v>
      </c>
      <c r="BI482" s="202" t="s">
        <v>29</v>
      </c>
      <c r="BJ482" s="204">
        <f t="shared" ref="BJ482:CK482" si="675">B482/B498</f>
        <v>7.691206641538241E-2</v>
      </c>
      <c r="BK482" s="205">
        <f t="shared" si="675"/>
        <v>6.6243311198504282E-2</v>
      </c>
      <c r="BL482" s="206">
        <f t="shared" si="675"/>
        <v>7.5497135153353559E-2</v>
      </c>
      <c r="BM482" s="207">
        <f t="shared" si="675"/>
        <v>5.2407383503291598E-2</v>
      </c>
      <c r="BN482" s="204">
        <f t="shared" si="675"/>
        <v>7.0639437562772009E-2</v>
      </c>
      <c r="BO482" s="205">
        <f t="shared" si="675"/>
        <v>5.1148225469728602E-2</v>
      </c>
      <c r="BP482" s="206">
        <f t="shared" si="675"/>
        <v>7.3459878023709999E-2</v>
      </c>
      <c r="BQ482" s="207">
        <f t="shared" si="675"/>
        <v>5.6546889553409481E-2</v>
      </c>
      <c r="BR482" s="204">
        <f t="shared" si="675"/>
        <v>7.9795396419437337E-2</v>
      </c>
      <c r="BS482" s="205">
        <f t="shared" si="675"/>
        <v>7.0179049187075529E-2</v>
      </c>
      <c r="BT482" s="206">
        <f t="shared" si="675"/>
        <v>6.8244941145351137E-2</v>
      </c>
      <c r="BU482" s="204">
        <f t="shared" si="675"/>
        <v>9.0426229508196718E-2</v>
      </c>
      <c r="BV482" s="208">
        <f t="shared" si="675"/>
        <v>6.3731902034188812E-2</v>
      </c>
      <c r="BW482" s="209">
        <f t="shared" si="675"/>
        <v>7.3780358280818525E-2</v>
      </c>
      <c r="BX482" s="204">
        <f t="shared" si="675"/>
        <v>7.398386360176587E-2</v>
      </c>
      <c r="BY482" s="205">
        <f t="shared" si="675"/>
        <v>6.4118092354277068E-2</v>
      </c>
      <c r="BZ482" s="206">
        <f t="shared" si="675"/>
        <v>7.4320631924089622E-2</v>
      </c>
      <c r="CA482" s="207">
        <f t="shared" si="675"/>
        <v>5.7967135898945567E-2</v>
      </c>
      <c r="CB482" s="204">
        <f t="shared" si="675"/>
        <v>6.9394682255327175E-2</v>
      </c>
      <c r="CC482" s="205">
        <f t="shared" si="675"/>
        <v>6.2571319893495625E-2</v>
      </c>
      <c r="CD482" s="206">
        <f t="shared" si="675"/>
        <v>5.4932561624722237E-2</v>
      </c>
      <c r="CE482" s="207">
        <f t="shared" si="675"/>
        <v>8.5549020560929376E-2</v>
      </c>
      <c r="CF482" s="204">
        <f t="shared" si="675"/>
        <v>6.2244383438848118E-2</v>
      </c>
      <c r="CG482" s="205">
        <f t="shared" si="675"/>
        <v>5.3272611734801946E-2</v>
      </c>
      <c r="CH482" s="206">
        <f t="shared" si="675"/>
        <v>6.6454993560992937E-2</v>
      </c>
      <c r="CI482" s="204">
        <f t="shared" si="675"/>
        <v>5.857730909763656E-2</v>
      </c>
      <c r="CJ482" s="210">
        <f t="shared" si="675"/>
        <v>6.9709928383739503E-2</v>
      </c>
      <c r="CK482" s="211">
        <f t="shared" si="675"/>
        <v>6.4834706641516929E-2</v>
      </c>
    </row>
    <row r="483" spans="1:89" x14ac:dyDescent="0.2">
      <c r="A483" s="212" t="s">
        <v>31</v>
      </c>
      <c r="B483" s="238">
        <v>2569</v>
      </c>
      <c r="C483" s="214">
        <v>2048</v>
      </c>
      <c r="D483" s="215">
        <v>1146</v>
      </c>
      <c r="E483" s="216">
        <v>871</v>
      </c>
      <c r="F483" s="213">
        <v>543</v>
      </c>
      <c r="G483" s="217">
        <v>370</v>
      </c>
      <c r="H483" s="215">
        <v>2119</v>
      </c>
      <c r="I483" s="216">
        <v>2649</v>
      </c>
      <c r="J483" s="213">
        <v>272</v>
      </c>
      <c r="K483" s="214">
        <v>306</v>
      </c>
      <c r="L483" s="215">
        <v>430</v>
      </c>
      <c r="M483" s="213">
        <v>1293</v>
      </c>
      <c r="N483" s="218">
        <v>1498</v>
      </c>
      <c r="O483" s="239">
        <v>2247</v>
      </c>
      <c r="P483" s="213">
        <v>897</v>
      </c>
      <c r="Q483" s="214">
        <v>892</v>
      </c>
      <c r="R483" s="215">
        <v>1431</v>
      </c>
      <c r="S483" s="216">
        <v>1173</v>
      </c>
      <c r="T483" s="224">
        <v>435</v>
      </c>
      <c r="U483" s="213">
        <v>287</v>
      </c>
      <c r="V483" s="215">
        <v>1178</v>
      </c>
      <c r="W483" s="240">
        <v>1509</v>
      </c>
      <c r="X483" s="213">
        <v>1136</v>
      </c>
      <c r="Y483" s="217">
        <v>524</v>
      </c>
      <c r="Z483" s="215">
        <v>3051</v>
      </c>
      <c r="AA483" s="213">
        <v>3081</v>
      </c>
      <c r="AB483" s="220">
        <f t="shared" si="667"/>
        <v>16705</v>
      </c>
      <c r="AC483" s="221">
        <f t="shared" si="662"/>
        <v>17250</v>
      </c>
      <c r="AE483" s="212" t="str">
        <f>$AE$18</f>
        <v>18:00 - 18:59</v>
      </c>
      <c r="AF483" s="193">
        <f t="shared" si="672"/>
        <v>2174</v>
      </c>
      <c r="AG483" s="214">
        <f t="shared" si="672"/>
        <v>3126</v>
      </c>
      <c r="AH483" s="215">
        <f t="shared" si="672"/>
        <v>902</v>
      </c>
      <c r="AI483" s="216">
        <f t="shared" si="672"/>
        <v>1496</v>
      </c>
      <c r="AJ483" s="213">
        <f t="shared" si="672"/>
        <v>446</v>
      </c>
      <c r="AK483" s="217">
        <f t="shared" si="672"/>
        <v>461</v>
      </c>
      <c r="AL483" s="215">
        <f t="shared" si="672"/>
        <v>1946</v>
      </c>
      <c r="AM483" s="216">
        <f t="shared" si="672"/>
        <v>3505</v>
      </c>
      <c r="AN483" s="213">
        <f t="shared" si="672"/>
        <v>297</v>
      </c>
      <c r="AO483" s="217">
        <f t="shared" si="672"/>
        <v>174</v>
      </c>
      <c r="AP483" s="215">
        <f t="shared" si="673"/>
        <v>693</v>
      </c>
      <c r="AQ483" s="213">
        <f t="shared" si="673"/>
        <v>714</v>
      </c>
      <c r="AR483" s="218">
        <f t="shared" si="673"/>
        <v>1511</v>
      </c>
      <c r="AS483" s="219">
        <f t="shared" si="673"/>
        <v>1731</v>
      </c>
      <c r="AT483" s="213">
        <f t="shared" si="673"/>
        <v>616</v>
      </c>
      <c r="AU483" s="217">
        <f t="shared" si="673"/>
        <v>1074</v>
      </c>
      <c r="AV483" s="215">
        <f t="shared" si="673"/>
        <v>1117</v>
      </c>
      <c r="AW483" s="216">
        <f t="shared" si="673"/>
        <v>1493</v>
      </c>
      <c r="AX483" s="213">
        <f t="shared" si="673"/>
        <v>291</v>
      </c>
      <c r="AY483" s="217">
        <f t="shared" si="673"/>
        <v>253</v>
      </c>
      <c r="AZ483" s="215">
        <f t="shared" si="674"/>
        <v>1559</v>
      </c>
      <c r="BA483" s="216">
        <f t="shared" si="674"/>
        <v>1073</v>
      </c>
      <c r="BB483" s="213">
        <f t="shared" si="674"/>
        <v>1056</v>
      </c>
      <c r="BC483" s="217">
        <f t="shared" si="674"/>
        <v>642</v>
      </c>
      <c r="BD483" s="215">
        <f t="shared" si="674"/>
        <v>2680</v>
      </c>
      <c r="BE483" s="213">
        <f t="shared" si="674"/>
        <v>3787</v>
      </c>
      <c r="BF483" s="220">
        <f>SUM(AF483,AH483,AJ483,AL483,AN483,AP483,AR483,AT483,AV483,AX483,AZ483,BB483,BD483)</f>
        <v>15288</v>
      </c>
      <c r="BG483" s="221">
        <f>SUM(AG483,AI483,AK483,AM483,AO483,AQ483,AS483,AU483,AW483,AY483,BA483,BC483,BE483)</f>
        <v>19529</v>
      </c>
      <c r="BI483" s="212" t="s">
        <v>31</v>
      </c>
      <c r="BJ483" s="204">
        <f t="shared" ref="BJ483:CK483" si="676">B483/B498</f>
        <v>6.1286320912257261E-2</v>
      </c>
      <c r="BK483" s="205">
        <f t="shared" si="676"/>
        <v>6.6017664882986271E-2</v>
      </c>
      <c r="BL483" s="206">
        <f t="shared" si="676"/>
        <v>6.4374789349511297E-2</v>
      </c>
      <c r="BM483" s="207">
        <f t="shared" si="676"/>
        <v>5.6215309151929779E-2</v>
      </c>
      <c r="BN483" s="204">
        <f t="shared" si="676"/>
        <v>6.0595915634415805E-2</v>
      </c>
      <c r="BO483" s="205">
        <f t="shared" si="676"/>
        <v>6.4370215727209468E-2</v>
      </c>
      <c r="BP483" s="206">
        <f t="shared" si="676"/>
        <v>7.2603302953470839E-2</v>
      </c>
      <c r="BQ483" s="207">
        <f t="shared" si="676"/>
        <v>6.4929653414383059E-2</v>
      </c>
      <c r="BR483" s="204">
        <f t="shared" si="676"/>
        <v>6.9565217391304349E-2</v>
      </c>
      <c r="BS483" s="205">
        <f t="shared" si="676"/>
        <v>6.297592097139329E-2</v>
      </c>
      <c r="BT483" s="206">
        <f t="shared" si="676"/>
        <v>5.6870784287792617E-2</v>
      </c>
      <c r="BU483" s="204">
        <f t="shared" si="676"/>
        <v>8.4786885245901639E-2</v>
      </c>
      <c r="BV483" s="208">
        <f t="shared" si="676"/>
        <v>6.7565739028460609E-2</v>
      </c>
      <c r="BW483" s="209">
        <f t="shared" si="676"/>
        <v>7.9551086879558169E-2</v>
      </c>
      <c r="BX483" s="204">
        <f t="shared" si="676"/>
        <v>6.8275232151012333E-2</v>
      </c>
      <c r="BY483" s="205">
        <f t="shared" si="676"/>
        <v>6.7524602573807727E-2</v>
      </c>
      <c r="BZ483" s="206">
        <f t="shared" si="676"/>
        <v>7.1091460082468083E-2</v>
      </c>
      <c r="CA483" s="207">
        <f t="shared" si="676"/>
        <v>6.2784349408553236E-2</v>
      </c>
      <c r="CB483" s="204">
        <f t="shared" si="676"/>
        <v>8.2029040165943812E-2</v>
      </c>
      <c r="CC483" s="205">
        <f t="shared" si="676"/>
        <v>5.4583491821985547E-2</v>
      </c>
      <c r="CD483" s="206">
        <f t="shared" si="676"/>
        <v>6.0875406955712884E-2</v>
      </c>
      <c r="CE483" s="207">
        <f t="shared" si="676"/>
        <v>7.3348563651387741E-2</v>
      </c>
      <c r="CF483" s="204">
        <f t="shared" si="676"/>
        <v>6.3645022130091322E-2</v>
      </c>
      <c r="CG483" s="205">
        <f t="shared" si="676"/>
        <v>5.5496716797288709E-2</v>
      </c>
      <c r="CH483" s="206">
        <f t="shared" si="676"/>
        <v>6.7742794973133805E-2</v>
      </c>
      <c r="CI483" s="204">
        <f t="shared" si="676"/>
        <v>7.1250173442486478E-2</v>
      </c>
      <c r="CJ483" s="210">
        <f t="shared" si="676"/>
        <v>6.620639909320418E-2</v>
      </c>
      <c r="CK483" s="211">
        <f t="shared" si="676"/>
        <v>6.8499950362354817E-2</v>
      </c>
    </row>
    <row r="484" spans="1:89" ht="13.5" thickBot="1" x14ac:dyDescent="0.25">
      <c r="A484" s="202" t="s">
        <v>33</v>
      </c>
      <c r="B484" s="235">
        <v>2274</v>
      </c>
      <c r="C484" s="223">
        <v>1998</v>
      </c>
      <c r="D484" s="224">
        <v>948</v>
      </c>
      <c r="E484" s="225">
        <v>1041</v>
      </c>
      <c r="F484" s="222">
        <v>503</v>
      </c>
      <c r="G484" s="226">
        <v>304</v>
      </c>
      <c r="H484" s="224">
        <v>2160</v>
      </c>
      <c r="I484" s="225">
        <v>2664</v>
      </c>
      <c r="J484" s="222">
        <v>236</v>
      </c>
      <c r="K484" s="223">
        <v>270</v>
      </c>
      <c r="L484" s="224">
        <v>496</v>
      </c>
      <c r="M484" s="222">
        <v>972</v>
      </c>
      <c r="N484" s="227">
        <v>1438</v>
      </c>
      <c r="O484" s="236">
        <v>1753</v>
      </c>
      <c r="P484" s="222">
        <v>931</v>
      </c>
      <c r="Q484" s="223">
        <v>724</v>
      </c>
      <c r="R484" s="224">
        <v>1464</v>
      </c>
      <c r="S484" s="225">
        <v>1146</v>
      </c>
      <c r="T484" s="222">
        <v>378</v>
      </c>
      <c r="U484" s="226">
        <v>274</v>
      </c>
      <c r="V484" s="224">
        <v>1331</v>
      </c>
      <c r="W484" s="237">
        <v>1421</v>
      </c>
      <c r="X484" s="222">
        <v>1107</v>
      </c>
      <c r="Y484" s="226">
        <v>507</v>
      </c>
      <c r="Z484" s="224">
        <v>2982</v>
      </c>
      <c r="AA484" s="222">
        <v>2942</v>
      </c>
      <c r="AB484" s="220">
        <f t="shared" si="667"/>
        <v>16248</v>
      </c>
      <c r="AC484" s="221">
        <f t="shared" si="662"/>
        <v>16016</v>
      </c>
      <c r="AE484" s="202" t="str">
        <f>$AE$19</f>
        <v>19:00 - 19:59</v>
      </c>
      <c r="AF484" s="193">
        <f t="shared" si="672"/>
        <v>1791</v>
      </c>
      <c r="AG484" s="223">
        <f t="shared" si="672"/>
        <v>2063</v>
      </c>
      <c r="AH484" s="224">
        <f t="shared" si="672"/>
        <v>641</v>
      </c>
      <c r="AI484" s="225">
        <f t="shared" si="672"/>
        <v>1116</v>
      </c>
      <c r="AJ484" s="222">
        <f t="shared" si="672"/>
        <v>334</v>
      </c>
      <c r="AK484" s="226">
        <f t="shared" si="672"/>
        <v>356</v>
      </c>
      <c r="AL484" s="224">
        <f t="shared" si="672"/>
        <v>1563</v>
      </c>
      <c r="AM484" s="225">
        <f t="shared" si="672"/>
        <v>3024</v>
      </c>
      <c r="AN484" s="222">
        <f t="shared" si="672"/>
        <v>230</v>
      </c>
      <c r="AO484" s="226">
        <f t="shared" si="672"/>
        <v>168</v>
      </c>
      <c r="AP484" s="224">
        <f t="shared" si="673"/>
        <v>468</v>
      </c>
      <c r="AQ484" s="222">
        <f t="shared" si="673"/>
        <v>530</v>
      </c>
      <c r="AR484" s="227">
        <f t="shared" si="673"/>
        <v>1230</v>
      </c>
      <c r="AS484" s="228">
        <f t="shared" si="673"/>
        <v>1461</v>
      </c>
      <c r="AT484" s="222">
        <f t="shared" si="673"/>
        <v>486</v>
      </c>
      <c r="AU484" s="226">
        <f t="shared" si="673"/>
        <v>798</v>
      </c>
      <c r="AV484" s="224">
        <f t="shared" si="673"/>
        <v>787</v>
      </c>
      <c r="AW484" s="225">
        <f t="shared" si="673"/>
        <v>1129</v>
      </c>
      <c r="AX484" s="222">
        <f t="shared" si="673"/>
        <v>161</v>
      </c>
      <c r="AY484" s="226">
        <f t="shared" si="673"/>
        <v>240</v>
      </c>
      <c r="AZ484" s="224">
        <f t="shared" si="674"/>
        <v>1266</v>
      </c>
      <c r="BA484" s="225">
        <f t="shared" si="674"/>
        <v>661</v>
      </c>
      <c r="BB484" s="222">
        <f t="shared" si="674"/>
        <v>789</v>
      </c>
      <c r="BC484" s="226">
        <f t="shared" si="674"/>
        <v>428</v>
      </c>
      <c r="BD484" s="224">
        <f t="shared" si="674"/>
        <v>2157</v>
      </c>
      <c r="BE484" s="222">
        <f t="shared" si="674"/>
        <v>2546</v>
      </c>
      <c r="BF484" s="220">
        <f>SUM(AF484,AH484,AJ484,AL484,AN484,AP484,AR484,AT484,AV484,AX484,AZ484,BB484,BD484)</f>
        <v>11903</v>
      </c>
      <c r="BG484" s="221">
        <f>SUM(AG484,AI484,AK484,AM484,AO484,AQ484,AS484,AU484,AW484,AY484,BA484,BC484,BE484)</f>
        <v>14520</v>
      </c>
      <c r="BI484" s="202" t="s">
        <v>33</v>
      </c>
      <c r="BJ484" s="204">
        <f t="shared" ref="BJ484:CK484" si="677">B484/B498</f>
        <v>5.4248771410849751E-2</v>
      </c>
      <c r="BK484" s="205">
        <f t="shared" si="677"/>
        <v>6.440590548642898E-2</v>
      </c>
      <c r="BL484" s="206">
        <f t="shared" si="677"/>
        <v>5.3252443545669027E-2</v>
      </c>
      <c r="BM484" s="207">
        <f t="shared" si="677"/>
        <v>6.7187298309022842E-2</v>
      </c>
      <c r="BN484" s="204">
        <f t="shared" si="677"/>
        <v>5.613212811070193E-2</v>
      </c>
      <c r="BO484" s="205">
        <f t="shared" si="677"/>
        <v>5.288796102992345E-2</v>
      </c>
      <c r="BP484" s="206">
        <f t="shared" si="677"/>
        <v>7.4008086068663062E-2</v>
      </c>
      <c r="BQ484" s="207">
        <f t="shared" si="677"/>
        <v>6.5297318496004703E-2</v>
      </c>
      <c r="BR484" s="204">
        <f t="shared" si="677"/>
        <v>6.0358056265984658E-2</v>
      </c>
      <c r="BS484" s="205">
        <f t="shared" si="677"/>
        <v>5.5566989092405844E-2</v>
      </c>
      <c r="BT484" s="206">
        <f t="shared" si="677"/>
        <v>6.5599788387779398E-2</v>
      </c>
      <c r="BU484" s="204">
        <f t="shared" si="677"/>
        <v>6.3737704918032781E-2</v>
      </c>
      <c r="BV484" s="208">
        <f t="shared" si="677"/>
        <v>6.48595011501511E-2</v>
      </c>
      <c r="BW484" s="209">
        <f t="shared" si="677"/>
        <v>6.2061884868653966E-2</v>
      </c>
      <c r="BX484" s="204">
        <f t="shared" si="677"/>
        <v>7.0863145075353934E-2</v>
      </c>
      <c r="BY484" s="205">
        <f t="shared" si="677"/>
        <v>5.4806964420893264E-2</v>
      </c>
      <c r="BZ484" s="206">
        <f t="shared" si="677"/>
        <v>7.2730885786675942E-2</v>
      </c>
      <c r="CA484" s="207">
        <f t="shared" si="677"/>
        <v>6.1339185355670928E-2</v>
      </c>
      <c r="CB484" s="204">
        <f t="shared" si="677"/>
        <v>7.128040731661324E-2</v>
      </c>
      <c r="CC484" s="205">
        <f t="shared" si="677"/>
        <v>5.2111068847470521E-2</v>
      </c>
      <c r="CD484" s="206">
        <f t="shared" si="677"/>
        <v>6.8781975091726524E-2</v>
      </c>
      <c r="CE484" s="207">
        <f t="shared" si="677"/>
        <v>6.9071112623341271E-2</v>
      </c>
      <c r="CF484" s="204">
        <f t="shared" si="677"/>
        <v>6.2020281248249202E-2</v>
      </c>
      <c r="CG484" s="205">
        <f t="shared" si="677"/>
        <v>5.369625079432324E-2</v>
      </c>
      <c r="CH484" s="206">
        <f t="shared" si="677"/>
        <v>6.6210755362138635E-2</v>
      </c>
      <c r="CI484" s="204">
        <f t="shared" si="677"/>
        <v>6.8035706026548265E-2</v>
      </c>
      <c r="CJ484" s="210">
        <f t="shared" si="677"/>
        <v>6.4395185421513415E-2</v>
      </c>
      <c r="CK484" s="211">
        <f t="shared" si="677"/>
        <v>6.3599722029186942E-2</v>
      </c>
    </row>
    <row r="485" spans="1:89" ht="14.25" thickTop="1" thickBot="1" x14ac:dyDescent="0.25">
      <c r="A485" s="212" t="s">
        <v>35</v>
      </c>
      <c r="B485" s="238">
        <v>2407</v>
      </c>
      <c r="C485" s="214">
        <v>2406</v>
      </c>
      <c r="D485" s="215">
        <v>1087</v>
      </c>
      <c r="E485" s="216">
        <v>982</v>
      </c>
      <c r="F485" s="213">
        <v>572</v>
      </c>
      <c r="G485" s="217">
        <v>384</v>
      </c>
      <c r="H485" s="215">
        <v>2183</v>
      </c>
      <c r="I485" s="216">
        <v>2711</v>
      </c>
      <c r="J485" s="213">
        <v>298</v>
      </c>
      <c r="K485" s="214">
        <v>257</v>
      </c>
      <c r="L485" s="215">
        <v>626</v>
      </c>
      <c r="M485" s="213">
        <v>889</v>
      </c>
      <c r="N485" s="218">
        <v>1619</v>
      </c>
      <c r="O485" s="239">
        <v>1808</v>
      </c>
      <c r="P485" s="213">
        <v>964</v>
      </c>
      <c r="Q485" s="214">
        <v>795</v>
      </c>
      <c r="R485" s="215">
        <v>1368</v>
      </c>
      <c r="S485" s="216">
        <v>1204</v>
      </c>
      <c r="T485" s="213">
        <v>487</v>
      </c>
      <c r="U485" s="217">
        <v>225</v>
      </c>
      <c r="V485" s="215">
        <v>1513</v>
      </c>
      <c r="W485" s="240">
        <v>1265</v>
      </c>
      <c r="X485" s="213">
        <v>1304</v>
      </c>
      <c r="Y485" s="217">
        <v>361</v>
      </c>
      <c r="Z485" s="215">
        <v>3098</v>
      </c>
      <c r="AA485" s="213">
        <v>3091</v>
      </c>
      <c r="AB485" s="220">
        <f t="shared" si="667"/>
        <v>17526</v>
      </c>
      <c r="AC485" s="221">
        <f t="shared" si="662"/>
        <v>16378</v>
      </c>
      <c r="AE485" s="229" t="s">
        <v>26</v>
      </c>
      <c r="AF485" s="230">
        <f t="shared" ref="AF485:BG485" si="678">SUM(AF482:AF484)</f>
        <v>6416</v>
      </c>
      <c r="AG485" s="231">
        <f t="shared" si="678"/>
        <v>7433</v>
      </c>
      <c r="AH485" s="230">
        <f t="shared" si="678"/>
        <v>2689</v>
      </c>
      <c r="AI485" s="231">
        <f t="shared" si="678"/>
        <v>3685</v>
      </c>
      <c r="AJ485" s="230">
        <f t="shared" si="678"/>
        <v>1536</v>
      </c>
      <c r="AK485" s="231">
        <f t="shared" si="678"/>
        <v>1238</v>
      </c>
      <c r="AL485" s="230">
        <f t="shared" si="678"/>
        <v>5812</v>
      </c>
      <c r="AM485" s="231">
        <f t="shared" si="678"/>
        <v>9748</v>
      </c>
      <c r="AN485" s="230">
        <f t="shared" si="678"/>
        <v>869</v>
      </c>
      <c r="AO485" s="231">
        <f t="shared" si="678"/>
        <v>532</v>
      </c>
      <c r="AP485" s="230">
        <f t="shared" si="678"/>
        <v>1965</v>
      </c>
      <c r="AQ485" s="231">
        <f t="shared" si="678"/>
        <v>2109</v>
      </c>
      <c r="AR485" s="230">
        <f t="shared" si="678"/>
        <v>4757</v>
      </c>
      <c r="AS485" s="231">
        <f t="shared" si="678"/>
        <v>4939</v>
      </c>
      <c r="AT485" s="230">
        <f t="shared" si="678"/>
        <v>2003</v>
      </c>
      <c r="AU485" s="231">
        <f t="shared" si="678"/>
        <v>2814</v>
      </c>
      <c r="AV485" s="230">
        <f t="shared" si="678"/>
        <v>3081</v>
      </c>
      <c r="AW485" s="231">
        <f t="shared" si="678"/>
        <v>4283</v>
      </c>
      <c r="AX485" s="230">
        <f t="shared" si="678"/>
        <v>863</v>
      </c>
      <c r="AY485" s="231">
        <f t="shared" si="678"/>
        <v>769</v>
      </c>
      <c r="AZ485" s="230">
        <f t="shared" si="678"/>
        <v>4403</v>
      </c>
      <c r="BA485" s="231">
        <f t="shared" si="678"/>
        <v>2862</v>
      </c>
      <c r="BB485" s="230">
        <f t="shared" si="678"/>
        <v>3266</v>
      </c>
      <c r="BC485" s="231">
        <f t="shared" si="678"/>
        <v>1588</v>
      </c>
      <c r="BD485" s="230">
        <f t="shared" si="678"/>
        <v>8249</v>
      </c>
      <c r="BE485" s="231">
        <f t="shared" si="678"/>
        <v>9464</v>
      </c>
      <c r="BF485" s="232">
        <f t="shared" si="678"/>
        <v>45909</v>
      </c>
      <c r="BG485" s="233">
        <f t="shared" si="678"/>
        <v>51464</v>
      </c>
      <c r="BI485" s="212" t="s">
        <v>35</v>
      </c>
      <c r="BJ485" s="204">
        <f t="shared" ref="BJ485:CK485" si="679">B485/B498</f>
        <v>5.7421632711484323E-2</v>
      </c>
      <c r="BK485" s="205">
        <f t="shared" si="679"/>
        <v>7.75578621623364E-2</v>
      </c>
      <c r="BL485" s="206">
        <f t="shared" si="679"/>
        <v>6.1060554993820917E-2</v>
      </c>
      <c r="BM485" s="207">
        <f t="shared" si="679"/>
        <v>6.3379372660384667E-2</v>
      </c>
      <c r="BN485" s="204">
        <f t="shared" si="679"/>
        <v>6.3832161589108358E-2</v>
      </c>
      <c r="BO485" s="205">
        <f t="shared" si="679"/>
        <v>6.6805845511482248E-2</v>
      </c>
      <c r="BP485" s="206">
        <f t="shared" si="679"/>
        <v>7.4796135133283079E-2</v>
      </c>
      <c r="BQ485" s="207">
        <f t="shared" si="679"/>
        <v>6.6449335751752533E-2</v>
      </c>
      <c r="BR485" s="204">
        <f t="shared" si="679"/>
        <v>7.6214833759590789E-2</v>
      </c>
      <c r="BS485" s="205">
        <f t="shared" si="679"/>
        <v>5.2891541469438155E-2</v>
      </c>
      <c r="BT485" s="206">
        <f t="shared" si="679"/>
        <v>8.2793281311995773E-2</v>
      </c>
      <c r="BU485" s="204">
        <f t="shared" si="679"/>
        <v>5.8295081967213114E-2</v>
      </c>
      <c r="BV485" s="208">
        <f t="shared" si="679"/>
        <v>7.3023318749718097E-2</v>
      </c>
      <c r="BW485" s="209">
        <f t="shared" si="679"/>
        <v>6.4009063230191884E-2</v>
      </c>
      <c r="BX485" s="204">
        <f t="shared" si="679"/>
        <v>7.3374942913685487E-2</v>
      </c>
      <c r="BY485" s="205">
        <f t="shared" si="679"/>
        <v>6.0181680545041638E-2</v>
      </c>
      <c r="BZ485" s="206">
        <f t="shared" si="679"/>
        <v>6.79616473744349E-2</v>
      </c>
      <c r="CA485" s="207">
        <f t="shared" si="679"/>
        <v>6.4443611839640313E-2</v>
      </c>
      <c r="CB485" s="204">
        <f t="shared" si="679"/>
        <v>9.1834810484631338E-2</v>
      </c>
      <c r="CC485" s="205">
        <f t="shared" si="679"/>
        <v>4.279193609737543E-2</v>
      </c>
      <c r="CD485" s="206">
        <f t="shared" si="679"/>
        <v>7.8187173789468239E-2</v>
      </c>
      <c r="CE485" s="207">
        <f t="shared" si="679"/>
        <v>6.1488358528167988E-2</v>
      </c>
      <c r="CF485" s="204">
        <f t="shared" si="679"/>
        <v>7.3057314135245674E-2</v>
      </c>
      <c r="CG485" s="205">
        <f t="shared" si="679"/>
        <v>3.8233425121796227E-2</v>
      </c>
      <c r="CH485" s="206">
        <f t="shared" si="679"/>
        <v>6.8786358186420357E-2</v>
      </c>
      <c r="CI485" s="204">
        <f t="shared" si="679"/>
        <v>7.1481430091115114E-2</v>
      </c>
      <c r="CJ485" s="210">
        <f t="shared" si="679"/>
        <v>6.9460242472762432E-2</v>
      </c>
      <c r="CK485" s="211">
        <f t="shared" si="679"/>
        <v>6.5037228233892588E-2</v>
      </c>
    </row>
    <row r="486" spans="1:89" ht="13.5" thickTop="1" x14ac:dyDescent="0.2">
      <c r="A486" s="202" t="s">
        <v>36</v>
      </c>
      <c r="B486" s="235">
        <v>2419</v>
      </c>
      <c r="C486" s="223">
        <v>2465</v>
      </c>
      <c r="D486" s="224">
        <v>1468</v>
      </c>
      <c r="E486" s="225">
        <v>1295</v>
      </c>
      <c r="F486" s="222">
        <v>701</v>
      </c>
      <c r="G486" s="226">
        <v>412</v>
      </c>
      <c r="H486" s="224">
        <v>2270</v>
      </c>
      <c r="I486" s="225">
        <v>3371</v>
      </c>
      <c r="J486" s="222">
        <v>378</v>
      </c>
      <c r="K486" s="223">
        <v>232</v>
      </c>
      <c r="L486" s="224">
        <v>810</v>
      </c>
      <c r="M486" s="222">
        <v>1033</v>
      </c>
      <c r="N486" s="227">
        <v>1775</v>
      </c>
      <c r="O486" s="236">
        <v>1845</v>
      </c>
      <c r="P486" s="222">
        <v>1099</v>
      </c>
      <c r="Q486" s="223">
        <v>817</v>
      </c>
      <c r="R486" s="224">
        <v>1389</v>
      </c>
      <c r="S486" s="225">
        <v>1514</v>
      </c>
      <c r="T486" s="222">
        <v>627</v>
      </c>
      <c r="U486" s="226">
        <v>261</v>
      </c>
      <c r="V486" s="224">
        <v>2082</v>
      </c>
      <c r="W486" s="237">
        <v>1373</v>
      </c>
      <c r="X486" s="222">
        <v>1700</v>
      </c>
      <c r="Y486" s="226">
        <v>560</v>
      </c>
      <c r="Z486" s="224">
        <v>3900</v>
      </c>
      <c r="AA486" s="222">
        <v>3563</v>
      </c>
      <c r="AB486" s="220">
        <f t="shared" si="667"/>
        <v>20618</v>
      </c>
      <c r="AC486" s="221">
        <f t="shared" si="662"/>
        <v>18741</v>
      </c>
      <c r="BI486" s="202" t="s">
        <v>36</v>
      </c>
      <c r="BJ486" s="204">
        <f t="shared" ref="BJ486:CK486" si="680">B486/B498</f>
        <v>5.7707905911541582E-2</v>
      </c>
      <c r="BK486" s="205">
        <f t="shared" si="680"/>
        <v>7.9459738250273998E-2</v>
      </c>
      <c r="BL486" s="206">
        <f t="shared" si="680"/>
        <v>8.2462644646668914E-2</v>
      </c>
      <c r="BM486" s="207">
        <f t="shared" si="680"/>
        <v>8.3580740931973665E-2</v>
      </c>
      <c r="BN486" s="204">
        <f t="shared" si="680"/>
        <v>7.822787635308559E-2</v>
      </c>
      <c r="BO486" s="205">
        <f t="shared" si="680"/>
        <v>7.1677105080027836E-2</v>
      </c>
      <c r="BP486" s="206">
        <f t="shared" si="680"/>
        <v>7.7777016377715349E-2</v>
      </c>
      <c r="BQ486" s="207">
        <f t="shared" si="680"/>
        <v>8.2626599343105053E-2</v>
      </c>
      <c r="BR486" s="204">
        <f t="shared" si="680"/>
        <v>9.6675191815856779E-2</v>
      </c>
      <c r="BS486" s="205">
        <f t="shared" si="680"/>
        <v>4.7746449886807985E-2</v>
      </c>
      <c r="BT486" s="206">
        <f t="shared" si="680"/>
        <v>0.10712868668165587</v>
      </c>
      <c r="BU486" s="204">
        <f t="shared" si="680"/>
        <v>6.7737704918032784E-2</v>
      </c>
      <c r="BV486" s="208">
        <f t="shared" si="680"/>
        <v>8.0059537233322806E-2</v>
      </c>
      <c r="BW486" s="209">
        <f t="shared" si="680"/>
        <v>6.5318983218862842E-2</v>
      </c>
      <c r="BX486" s="204">
        <f t="shared" si="680"/>
        <v>8.3650479525041857E-2</v>
      </c>
      <c r="BY486" s="205">
        <f t="shared" si="680"/>
        <v>6.1847085541256626E-2</v>
      </c>
      <c r="BZ486" s="206">
        <f t="shared" si="680"/>
        <v>6.9004918277112623E-2</v>
      </c>
      <c r="CA486" s="207">
        <f t="shared" si="680"/>
        <v>8.1036236150511157E-2</v>
      </c>
      <c r="CB486" s="204">
        <f t="shared" si="680"/>
        <v>0.11823496134263624</v>
      </c>
      <c r="CC486" s="205">
        <f t="shared" si="680"/>
        <v>4.9638645872955495E-2</v>
      </c>
      <c r="CD486" s="206">
        <f t="shared" si="680"/>
        <v>0.10759133894889153</v>
      </c>
      <c r="CE486" s="207">
        <f t="shared" si="680"/>
        <v>6.6737957517134114E-2</v>
      </c>
      <c r="CF486" s="204">
        <f t="shared" si="680"/>
        <v>9.5243431004538068E-2</v>
      </c>
      <c r="CG486" s="205">
        <f t="shared" si="680"/>
        <v>5.93094683329803E-2</v>
      </c>
      <c r="CH486" s="206">
        <f t="shared" si="680"/>
        <v>8.6593543230161191E-2</v>
      </c>
      <c r="CI486" s="204">
        <f t="shared" si="680"/>
        <v>8.2396743906387307E-2</v>
      </c>
      <c r="CJ486" s="210">
        <f t="shared" si="680"/>
        <v>8.1714668452779637E-2</v>
      </c>
      <c r="CK486" s="211">
        <f t="shared" si="680"/>
        <v>7.442072868063139E-2</v>
      </c>
    </row>
    <row r="487" spans="1:89" x14ac:dyDescent="0.2">
      <c r="A487" s="212" t="s">
        <v>37</v>
      </c>
      <c r="B487" s="238">
        <v>2482</v>
      </c>
      <c r="C487" s="214">
        <v>3346</v>
      </c>
      <c r="D487" s="215">
        <v>1389</v>
      </c>
      <c r="E487" s="216">
        <v>1463</v>
      </c>
      <c r="F487" s="213">
        <v>959</v>
      </c>
      <c r="G487" s="217">
        <v>558</v>
      </c>
      <c r="H487" s="215">
        <v>2309</v>
      </c>
      <c r="I487" s="216">
        <v>4401</v>
      </c>
      <c r="J487" s="213">
        <v>434</v>
      </c>
      <c r="K487" s="214">
        <v>289</v>
      </c>
      <c r="L487" s="215">
        <v>893</v>
      </c>
      <c r="M487" s="213">
        <v>890</v>
      </c>
      <c r="N487" s="218">
        <v>1812</v>
      </c>
      <c r="O487" s="239">
        <v>1989</v>
      </c>
      <c r="P487" s="213">
        <v>1105</v>
      </c>
      <c r="Q487" s="214">
        <v>961</v>
      </c>
      <c r="R487" s="215">
        <v>1580</v>
      </c>
      <c r="S487" s="216">
        <v>1502</v>
      </c>
      <c r="T487" s="213">
        <v>558</v>
      </c>
      <c r="U487" s="217">
        <v>263</v>
      </c>
      <c r="V487" s="215">
        <v>1808</v>
      </c>
      <c r="W487" s="240">
        <v>1293</v>
      </c>
      <c r="X487" s="213">
        <v>1885</v>
      </c>
      <c r="Y487" s="217">
        <v>601</v>
      </c>
      <c r="Z487" s="215">
        <v>4050</v>
      </c>
      <c r="AA487" s="213">
        <v>3617</v>
      </c>
      <c r="AB487" s="220">
        <f t="shared" si="667"/>
        <v>21264</v>
      </c>
      <c r="AC487" s="221">
        <f t="shared" si="662"/>
        <v>21173</v>
      </c>
      <c r="BI487" s="212" t="s">
        <v>37</v>
      </c>
      <c r="BJ487" s="204">
        <f t="shared" ref="BJ487:CK487" si="681">B487/B498</f>
        <v>5.921084021184217E-2</v>
      </c>
      <c r="BK487" s="205">
        <f t="shared" si="681"/>
        <v>0.10785893881761331</v>
      </c>
      <c r="BL487" s="206">
        <f t="shared" si="681"/>
        <v>7.8024941017863156E-2</v>
      </c>
      <c r="BM487" s="207">
        <f t="shared" si="681"/>
        <v>9.4423647863689175E-2</v>
      </c>
      <c r="BN487" s="204">
        <f t="shared" si="681"/>
        <v>0.10701930588104007</v>
      </c>
      <c r="BO487" s="205">
        <f t="shared" si="681"/>
        <v>9.7077244258872653E-2</v>
      </c>
      <c r="BP487" s="206">
        <f t="shared" si="681"/>
        <v>7.911327348728843E-2</v>
      </c>
      <c r="BQ487" s="207">
        <f t="shared" si="681"/>
        <v>0.10787293494779156</v>
      </c>
      <c r="BR487" s="204">
        <f t="shared" si="681"/>
        <v>0.11099744245524297</v>
      </c>
      <c r="BS487" s="205">
        <f t="shared" si="681"/>
        <v>5.9477258695204774E-2</v>
      </c>
      <c r="BT487" s="206">
        <f t="shared" si="681"/>
        <v>0.11810607062557862</v>
      </c>
      <c r="BU487" s="204">
        <f t="shared" si="681"/>
        <v>5.8360655737704915E-2</v>
      </c>
      <c r="BV487" s="208">
        <f t="shared" si="681"/>
        <v>8.172838392494701E-2</v>
      </c>
      <c r="BW487" s="209">
        <f t="shared" si="681"/>
        <v>7.041705020179849E-2</v>
      </c>
      <c r="BX487" s="204">
        <f t="shared" si="681"/>
        <v>8.4107170041102144E-2</v>
      </c>
      <c r="BY487" s="205">
        <f t="shared" si="681"/>
        <v>7.2747918243754733E-2</v>
      </c>
      <c r="BZ487" s="206">
        <f t="shared" si="681"/>
        <v>7.8493715534800543E-2</v>
      </c>
      <c r="CA487" s="207">
        <f t="shared" si="681"/>
        <v>8.0393941015896808E-2</v>
      </c>
      <c r="CB487" s="204">
        <f t="shared" si="681"/>
        <v>0.1052234584197624</v>
      </c>
      <c r="CC487" s="205">
        <f t="shared" si="681"/>
        <v>5.0019018638265501E-2</v>
      </c>
      <c r="CD487" s="206">
        <f t="shared" si="681"/>
        <v>9.3431863986357291E-2</v>
      </c>
      <c r="CE487" s="207">
        <f t="shared" si="681"/>
        <v>6.2849365673455504E-2</v>
      </c>
      <c r="CF487" s="204">
        <f t="shared" si="681"/>
        <v>0.1056081573197378</v>
      </c>
      <c r="CG487" s="205">
        <f t="shared" si="681"/>
        <v>6.3651768693073499E-2</v>
      </c>
      <c r="CH487" s="206">
        <f t="shared" si="681"/>
        <v>8.9924064123628938E-2</v>
      </c>
      <c r="CI487" s="204">
        <f t="shared" si="681"/>
        <v>8.3645529808982003E-2</v>
      </c>
      <c r="CJ487" s="210">
        <f t="shared" si="681"/>
        <v>8.4274939857401601E-2</v>
      </c>
      <c r="CK487" s="211">
        <f t="shared" si="681"/>
        <v>8.4078228928819623E-2</v>
      </c>
    </row>
    <row r="488" spans="1:89" x14ac:dyDescent="0.2">
      <c r="A488" s="202" t="s">
        <v>30</v>
      </c>
      <c r="B488" s="235">
        <v>2451</v>
      </c>
      <c r="C488" s="223">
        <v>2244</v>
      </c>
      <c r="D488" s="224">
        <v>1146</v>
      </c>
      <c r="E488" s="225">
        <v>1073</v>
      </c>
      <c r="F488" s="222">
        <v>756</v>
      </c>
      <c r="G488" s="226">
        <v>421</v>
      </c>
      <c r="H488" s="224">
        <v>2303</v>
      </c>
      <c r="I488" s="225">
        <v>3219</v>
      </c>
      <c r="J488" s="222">
        <v>342</v>
      </c>
      <c r="K488" s="223">
        <v>190</v>
      </c>
      <c r="L488" s="224">
        <v>804</v>
      </c>
      <c r="M488" s="222">
        <v>865</v>
      </c>
      <c r="N488" s="227">
        <v>2016</v>
      </c>
      <c r="O488" s="236">
        <v>1747</v>
      </c>
      <c r="P488" s="222">
        <v>901</v>
      </c>
      <c r="Q488" s="223">
        <v>942</v>
      </c>
      <c r="R488" s="224">
        <v>1177</v>
      </c>
      <c r="S488" s="225">
        <v>1661</v>
      </c>
      <c r="T488" s="222">
        <v>411</v>
      </c>
      <c r="U488" s="226">
        <v>276</v>
      </c>
      <c r="V488" s="224">
        <v>1578</v>
      </c>
      <c r="W488" s="237">
        <v>1128</v>
      </c>
      <c r="X488" s="222">
        <v>1421</v>
      </c>
      <c r="Y488" s="226">
        <v>518</v>
      </c>
      <c r="Z488" s="224">
        <v>3412</v>
      </c>
      <c r="AA488" s="222">
        <v>3131</v>
      </c>
      <c r="AB488" s="220">
        <f t="shared" si="667"/>
        <v>18718</v>
      </c>
      <c r="AC488" s="221">
        <f t="shared" si="662"/>
        <v>17415</v>
      </c>
      <c r="BI488" s="202" t="s">
        <v>30</v>
      </c>
      <c r="BJ488" s="204">
        <f t="shared" ref="BJ488:CK488" si="682">B488/B498</f>
        <v>5.8471301111694261E-2</v>
      </c>
      <c r="BK488" s="205">
        <f t="shared" si="682"/>
        <v>7.2335761717490815E-2</v>
      </c>
      <c r="BL488" s="206">
        <f t="shared" si="682"/>
        <v>6.4374789349511297E-2</v>
      </c>
      <c r="BM488" s="207">
        <f t="shared" si="682"/>
        <v>6.925261391506389E-2</v>
      </c>
      <c r="BN488" s="204">
        <f t="shared" si="682"/>
        <v>8.4365584198192164E-2</v>
      </c>
      <c r="BO488" s="205">
        <f t="shared" si="682"/>
        <v>7.3242867084203203E-2</v>
      </c>
      <c r="BP488" s="206">
        <f t="shared" si="682"/>
        <v>7.8907695470431027E-2</v>
      </c>
      <c r="BQ488" s="207">
        <f t="shared" si="682"/>
        <v>7.8900926516005693E-2</v>
      </c>
      <c r="BR488" s="204">
        <f t="shared" si="682"/>
        <v>8.7468030690537088E-2</v>
      </c>
      <c r="BS488" s="205">
        <f t="shared" si="682"/>
        <v>3.9102696027989298E-2</v>
      </c>
      <c r="BT488" s="206">
        <f t="shared" si="682"/>
        <v>0.10633514085438434</v>
      </c>
      <c r="BU488" s="204">
        <f t="shared" si="682"/>
        <v>5.6721311475409833E-2</v>
      </c>
      <c r="BV488" s="208">
        <f t="shared" si="682"/>
        <v>9.0929592711199311E-2</v>
      </c>
      <c r="BW488" s="209">
        <f t="shared" si="682"/>
        <v>6.1849465411031652E-2</v>
      </c>
      <c r="BX488" s="204">
        <f t="shared" si="682"/>
        <v>6.8579692495052524E-2</v>
      </c>
      <c r="BY488" s="205">
        <f t="shared" si="682"/>
        <v>7.1309613928841789E-2</v>
      </c>
      <c r="BZ488" s="206">
        <f t="shared" si="682"/>
        <v>5.847285011674698E-2</v>
      </c>
      <c r="CA488" s="207">
        <f t="shared" si="682"/>
        <v>8.8904351549537006E-2</v>
      </c>
      <c r="CB488" s="204">
        <f t="shared" si="682"/>
        <v>7.7503300018857246E-2</v>
      </c>
      <c r="CC488" s="205">
        <f t="shared" si="682"/>
        <v>5.2491441612780528E-2</v>
      </c>
      <c r="CD488" s="206">
        <f t="shared" si="682"/>
        <v>8.1546173324375998E-2</v>
      </c>
      <c r="CE488" s="207">
        <f t="shared" si="682"/>
        <v>5.482914499586837E-2</v>
      </c>
      <c r="CF488" s="204">
        <f t="shared" si="682"/>
        <v>7.9612303210263885E-2</v>
      </c>
      <c r="CG488" s="205">
        <f t="shared" si="682"/>
        <v>5.4861258208006781E-2</v>
      </c>
      <c r="CH488" s="206">
        <f t="shared" si="682"/>
        <v>7.5758248590079486E-2</v>
      </c>
      <c r="CI488" s="204">
        <f t="shared" si="682"/>
        <v>7.2406456685629714E-2</v>
      </c>
      <c r="CJ488" s="210">
        <f t="shared" si="682"/>
        <v>7.4184458439185627E-2</v>
      </c>
      <c r="CK488" s="211">
        <f t="shared" si="682"/>
        <v>6.9155167278864296E-2</v>
      </c>
    </row>
    <row r="489" spans="1:89" x14ac:dyDescent="0.2">
      <c r="A489" s="212" t="s">
        <v>32</v>
      </c>
      <c r="B489" s="238">
        <v>2174</v>
      </c>
      <c r="C489" s="214">
        <v>3126</v>
      </c>
      <c r="D489" s="215">
        <v>902</v>
      </c>
      <c r="E489" s="216">
        <v>1496</v>
      </c>
      <c r="F489" s="213">
        <v>446</v>
      </c>
      <c r="G489" s="217">
        <v>461</v>
      </c>
      <c r="H489" s="215">
        <v>1946</v>
      </c>
      <c r="I489" s="216">
        <v>3505</v>
      </c>
      <c r="J489" s="213">
        <v>297</v>
      </c>
      <c r="K489" s="214">
        <v>174</v>
      </c>
      <c r="L489" s="215">
        <v>693</v>
      </c>
      <c r="M489" s="213">
        <v>714</v>
      </c>
      <c r="N489" s="218">
        <v>1511</v>
      </c>
      <c r="O489" s="239">
        <v>1731</v>
      </c>
      <c r="P489" s="213">
        <v>616</v>
      </c>
      <c r="Q489" s="214">
        <v>1074</v>
      </c>
      <c r="R489" s="215">
        <v>1117</v>
      </c>
      <c r="S489" s="216">
        <v>1493</v>
      </c>
      <c r="T489" s="213">
        <v>291</v>
      </c>
      <c r="U489" s="217">
        <v>253</v>
      </c>
      <c r="V489" s="215">
        <v>1559</v>
      </c>
      <c r="W489" s="240">
        <v>1073</v>
      </c>
      <c r="X489" s="213">
        <v>1056</v>
      </c>
      <c r="Y489" s="217">
        <v>642</v>
      </c>
      <c r="Z489" s="215">
        <v>2680</v>
      </c>
      <c r="AA489" s="213">
        <v>3787</v>
      </c>
      <c r="AB489" s="220">
        <f t="shared" si="667"/>
        <v>15288</v>
      </c>
      <c r="AC489" s="221">
        <f t="shared" si="662"/>
        <v>19529</v>
      </c>
      <c r="BI489" s="212" t="s">
        <v>32</v>
      </c>
      <c r="BJ489" s="204">
        <f t="shared" ref="BJ489:CK489" si="683">B489/B498</f>
        <v>5.186316141037263E-2</v>
      </c>
      <c r="BK489" s="205">
        <f t="shared" si="683"/>
        <v>0.10076719747276126</v>
      </c>
      <c r="BL489" s="206">
        <f t="shared" si="683"/>
        <v>5.066846421750365E-2</v>
      </c>
      <c r="BM489" s="207">
        <f t="shared" si="683"/>
        <v>9.6553504582419E-2</v>
      </c>
      <c r="BN489" s="204">
        <f t="shared" si="683"/>
        <v>4.9771230889409664E-2</v>
      </c>
      <c r="BO489" s="205">
        <f t="shared" si="683"/>
        <v>8.0201809324982609E-2</v>
      </c>
      <c r="BP489" s="206">
        <f t="shared" si="683"/>
        <v>6.6675803467415889E-2</v>
      </c>
      <c r="BQ489" s="207">
        <f t="shared" si="683"/>
        <v>8.5911074072258439E-2</v>
      </c>
      <c r="BR489" s="204">
        <f t="shared" si="683"/>
        <v>7.5959079283887468E-2</v>
      </c>
      <c r="BS489" s="205">
        <f t="shared" si="683"/>
        <v>3.5809837415105988E-2</v>
      </c>
      <c r="BT489" s="206">
        <f t="shared" si="683"/>
        <v>9.1654543049861134E-2</v>
      </c>
      <c r="BU489" s="204">
        <f t="shared" si="683"/>
        <v>4.6819672131147544E-2</v>
      </c>
      <c r="BV489" s="208">
        <f t="shared" si="683"/>
        <v>6.8152090568760995E-2</v>
      </c>
      <c r="BW489" s="209">
        <f t="shared" si="683"/>
        <v>6.1283013524038803E-2</v>
      </c>
      <c r="BX489" s="204">
        <f t="shared" si="683"/>
        <v>4.6886892982189073E-2</v>
      </c>
      <c r="BY489" s="205">
        <f t="shared" si="683"/>
        <v>8.1302043906131716E-2</v>
      </c>
      <c r="BZ489" s="206">
        <f t="shared" si="683"/>
        <v>5.549207610909633E-2</v>
      </c>
      <c r="CA489" s="207">
        <f t="shared" si="683"/>
        <v>7.9912219664936043E-2</v>
      </c>
      <c r="CB489" s="204">
        <f t="shared" si="683"/>
        <v>5.4874599283424474E-2</v>
      </c>
      <c r="CC489" s="205">
        <f t="shared" si="683"/>
        <v>4.8117154811715482E-2</v>
      </c>
      <c r="CD489" s="206">
        <f t="shared" si="683"/>
        <v>8.0564311921864501E-2</v>
      </c>
      <c r="CE489" s="207">
        <f t="shared" si="683"/>
        <v>5.215573810333933E-2</v>
      </c>
      <c r="CF489" s="204">
        <f t="shared" si="683"/>
        <v>5.9162978318113062E-2</v>
      </c>
      <c r="CG489" s="205">
        <f t="shared" si="683"/>
        <v>6.7994069053166697E-2</v>
      </c>
      <c r="CH489" s="206">
        <f t="shared" si="683"/>
        <v>5.9505306629956928E-2</v>
      </c>
      <c r="CI489" s="204">
        <f t="shared" si="683"/>
        <v>8.7576892835669023E-2</v>
      </c>
      <c r="CJ489" s="210">
        <f t="shared" si="683"/>
        <v>6.0590447730434337E-2</v>
      </c>
      <c r="CK489" s="211">
        <f t="shared" si="683"/>
        <v>7.7549885833416057E-2</v>
      </c>
    </row>
    <row r="490" spans="1:89" x14ac:dyDescent="0.2">
      <c r="A490" s="202" t="s">
        <v>34</v>
      </c>
      <c r="B490" s="235">
        <v>1791</v>
      </c>
      <c r="C490" s="223">
        <v>2063</v>
      </c>
      <c r="D490" s="224">
        <v>641</v>
      </c>
      <c r="E490" s="225">
        <v>1116</v>
      </c>
      <c r="F490" s="222">
        <v>334</v>
      </c>
      <c r="G490" s="226">
        <v>356</v>
      </c>
      <c r="H490" s="224">
        <v>1563</v>
      </c>
      <c r="I490" s="225">
        <v>3024</v>
      </c>
      <c r="J490" s="222">
        <v>230</v>
      </c>
      <c r="K490" s="223">
        <v>168</v>
      </c>
      <c r="L490" s="224">
        <v>468</v>
      </c>
      <c r="M490" s="222">
        <v>530</v>
      </c>
      <c r="N490" s="227">
        <v>1230</v>
      </c>
      <c r="O490" s="236">
        <v>1461</v>
      </c>
      <c r="P490" s="222">
        <v>486</v>
      </c>
      <c r="Q490" s="223">
        <v>798</v>
      </c>
      <c r="R490" s="224">
        <v>787</v>
      </c>
      <c r="S490" s="225">
        <v>1129</v>
      </c>
      <c r="T490" s="222">
        <v>161</v>
      </c>
      <c r="U490" s="226">
        <v>240</v>
      </c>
      <c r="V490" s="224">
        <v>1266</v>
      </c>
      <c r="W490" s="237">
        <v>661</v>
      </c>
      <c r="X490" s="222">
        <v>789</v>
      </c>
      <c r="Y490" s="226">
        <v>428</v>
      </c>
      <c r="Z490" s="224">
        <v>2157</v>
      </c>
      <c r="AA490" s="222">
        <v>2546</v>
      </c>
      <c r="AB490" s="220">
        <f t="shared" si="667"/>
        <v>11903</v>
      </c>
      <c r="AC490" s="221">
        <f t="shared" si="662"/>
        <v>14520</v>
      </c>
      <c r="BI490" s="202" t="s">
        <v>34</v>
      </c>
      <c r="BJ490" s="204">
        <f t="shared" ref="BJ490:CK490" si="684">B490/B498</f>
        <v>4.2726275108545257E-2</v>
      </c>
      <c r="BK490" s="205">
        <f t="shared" si="684"/>
        <v>6.6501192701953454E-2</v>
      </c>
      <c r="BL490" s="206">
        <f t="shared" si="684"/>
        <v>3.6007190203347937E-2</v>
      </c>
      <c r="BM490" s="207">
        <f t="shared" si="684"/>
        <v>7.2027881760681547E-2</v>
      </c>
      <c r="BN490" s="204">
        <f t="shared" si="684"/>
        <v>3.7272625823010823E-2</v>
      </c>
      <c r="BO490" s="205">
        <f t="shared" si="684"/>
        <v>6.1934585942936674E-2</v>
      </c>
      <c r="BP490" s="206">
        <f t="shared" si="684"/>
        <v>5.355307339135202E-2</v>
      </c>
      <c r="BQ490" s="207">
        <f t="shared" si="684"/>
        <v>7.4121280454924263E-2</v>
      </c>
      <c r="BR490" s="204">
        <f t="shared" si="684"/>
        <v>5.8823529411764705E-2</v>
      </c>
      <c r="BS490" s="205">
        <f t="shared" si="684"/>
        <v>3.4575015435274747E-2</v>
      </c>
      <c r="BT490" s="206">
        <f t="shared" si="684"/>
        <v>6.1896574527178942E-2</v>
      </c>
      <c r="BU490" s="204">
        <f t="shared" si="684"/>
        <v>3.4754098360655739E-2</v>
      </c>
      <c r="BV490" s="208">
        <f t="shared" si="684"/>
        <v>5.5477876505344817E-2</v>
      </c>
      <c r="BW490" s="209">
        <f t="shared" si="684"/>
        <v>5.1724137931034482E-2</v>
      </c>
      <c r="BX490" s="204">
        <f t="shared" si="684"/>
        <v>3.6991931800882935E-2</v>
      </c>
      <c r="BY490" s="205">
        <f t="shared" si="684"/>
        <v>6.0408781226343682E-2</v>
      </c>
      <c r="BZ490" s="206">
        <f t="shared" si="684"/>
        <v>3.9097819067017738E-2</v>
      </c>
      <c r="CA490" s="207">
        <f t="shared" si="684"/>
        <v>6.0429267248300597E-2</v>
      </c>
      <c r="CB490" s="204">
        <f t="shared" si="684"/>
        <v>3.0360173486705638E-2</v>
      </c>
      <c r="CC490" s="205">
        <f t="shared" si="684"/>
        <v>4.5644731837200456E-2</v>
      </c>
      <c r="CD490" s="206">
        <f t="shared" si="684"/>
        <v>6.5422975556818766E-2</v>
      </c>
      <c r="CE490" s="207">
        <f t="shared" si="684"/>
        <v>3.2129490108394498E-2</v>
      </c>
      <c r="CF490" s="204">
        <f t="shared" si="684"/>
        <v>4.4204157095635611E-2</v>
      </c>
      <c r="CG490" s="205">
        <f t="shared" si="684"/>
        <v>4.5329379368777803E-2</v>
      </c>
      <c r="CH490" s="206">
        <f t="shared" si="684"/>
        <v>4.7892890448066078E-2</v>
      </c>
      <c r="CI490" s="204">
        <f t="shared" si="684"/>
        <v>5.8877942740853798E-2</v>
      </c>
      <c r="CJ490" s="210">
        <f t="shared" si="684"/>
        <v>4.7174784100952376E-2</v>
      </c>
      <c r="CK490" s="211">
        <f t="shared" si="684"/>
        <v>5.7659088652834312E-2</v>
      </c>
    </row>
    <row r="491" spans="1:89" x14ac:dyDescent="0.2">
      <c r="A491" s="212" t="s">
        <v>38</v>
      </c>
      <c r="B491" s="238">
        <v>259</v>
      </c>
      <c r="C491" s="214">
        <v>1494</v>
      </c>
      <c r="D491" s="215">
        <v>116</v>
      </c>
      <c r="E491" s="216">
        <v>622</v>
      </c>
      <c r="F491" s="213">
        <v>50</v>
      </c>
      <c r="G491" s="217">
        <v>234</v>
      </c>
      <c r="H491" s="215">
        <v>483</v>
      </c>
      <c r="I491" s="216">
        <v>1800</v>
      </c>
      <c r="J491" s="213">
        <v>90</v>
      </c>
      <c r="K491" s="214">
        <v>76</v>
      </c>
      <c r="L491" s="215">
        <v>268</v>
      </c>
      <c r="M491" s="213">
        <v>269</v>
      </c>
      <c r="N491" s="218">
        <v>715</v>
      </c>
      <c r="O491" s="239">
        <v>779</v>
      </c>
      <c r="P491" s="213">
        <v>333</v>
      </c>
      <c r="Q491" s="214">
        <v>582</v>
      </c>
      <c r="R491" s="215">
        <v>508</v>
      </c>
      <c r="S491" s="216">
        <v>794</v>
      </c>
      <c r="T491" s="213">
        <v>137</v>
      </c>
      <c r="U491" s="217">
        <v>139</v>
      </c>
      <c r="V491" s="215">
        <v>1103</v>
      </c>
      <c r="W491" s="240">
        <v>616</v>
      </c>
      <c r="X491" s="213">
        <v>555</v>
      </c>
      <c r="Y491" s="217">
        <v>392</v>
      </c>
      <c r="Z491" s="215">
        <v>1497</v>
      </c>
      <c r="AA491" s="213">
        <v>1840</v>
      </c>
      <c r="AB491" s="220">
        <f t="shared" si="667"/>
        <v>6114</v>
      </c>
      <c r="AC491" s="221">
        <f t="shared" si="662"/>
        <v>9637</v>
      </c>
      <c r="BI491" s="212" t="s">
        <v>38</v>
      </c>
      <c r="BJ491" s="204">
        <f t="shared" ref="BJ491:CK491" si="685">B491/B498</f>
        <v>6.1787299012357457E-3</v>
      </c>
      <c r="BK491" s="205">
        <f t="shared" si="685"/>
        <v>4.8159370769131585E-2</v>
      </c>
      <c r="BL491" s="206">
        <f t="shared" si="685"/>
        <v>6.516121784069206E-3</v>
      </c>
      <c r="BM491" s="207">
        <f t="shared" si="685"/>
        <v>4.0144572092422871E-2</v>
      </c>
      <c r="BN491" s="204">
        <f t="shared" si="685"/>
        <v>5.579734404642339E-3</v>
      </c>
      <c r="BO491" s="205">
        <f t="shared" si="685"/>
        <v>4.07098121085595E-2</v>
      </c>
      <c r="BP491" s="206">
        <f t="shared" si="685"/>
        <v>1.6549030357020489E-2</v>
      </c>
      <c r="BQ491" s="207">
        <f t="shared" si="685"/>
        <v>4.4119809794597772E-2</v>
      </c>
      <c r="BR491" s="204">
        <f t="shared" si="685"/>
        <v>2.3017902813299233E-2</v>
      </c>
      <c r="BS491" s="205">
        <f t="shared" si="685"/>
        <v>1.5641078411195719E-2</v>
      </c>
      <c r="BT491" s="206">
        <f t="shared" si="685"/>
        <v>3.5445046951461445E-2</v>
      </c>
      <c r="BU491" s="204">
        <f t="shared" si="685"/>
        <v>1.7639344262295083E-2</v>
      </c>
      <c r="BV491" s="208">
        <f t="shared" si="685"/>
        <v>3.2249334716521583E-2</v>
      </c>
      <c r="BW491" s="209">
        <f t="shared" si="685"/>
        <v>2.7579126247964315E-2</v>
      </c>
      <c r="BX491" s="204">
        <f t="shared" si="685"/>
        <v>2.5346323641345713E-2</v>
      </c>
      <c r="BY491" s="205">
        <f t="shared" si="685"/>
        <v>4.4057532172596517E-2</v>
      </c>
      <c r="BZ491" s="206">
        <f t="shared" si="685"/>
        <v>2.5237219931442199E-2</v>
      </c>
      <c r="CA491" s="207">
        <f t="shared" si="685"/>
        <v>4.2498528073649844E-2</v>
      </c>
      <c r="CB491" s="204">
        <f t="shared" si="685"/>
        <v>2.5834433339619083E-2</v>
      </c>
      <c r="CC491" s="205">
        <f t="shared" si="685"/>
        <v>2.6435907189045264E-2</v>
      </c>
      <c r="CD491" s="206">
        <f t="shared" si="685"/>
        <v>5.6999638261588548E-2</v>
      </c>
      <c r="CE491" s="207">
        <f t="shared" si="685"/>
        <v>2.9942157196325279E-2</v>
      </c>
      <c r="CF491" s="204">
        <f t="shared" si="685"/>
        <v>3.1094178945599193E-2</v>
      </c>
      <c r="CG491" s="205">
        <f t="shared" si="685"/>
        <v>4.1516627833086212E-2</v>
      </c>
      <c r="CH491" s="206">
        <f t="shared" si="685"/>
        <v>3.3238598516808028E-2</v>
      </c>
      <c r="CI491" s="204">
        <f t="shared" si="685"/>
        <v>4.2551223347671245E-2</v>
      </c>
      <c r="CJ491" s="210">
        <f t="shared" si="685"/>
        <v>2.4231423170059885E-2</v>
      </c>
      <c r="CK491" s="211">
        <f t="shared" si="685"/>
        <v>3.8268638935768887E-2</v>
      </c>
    </row>
    <row r="492" spans="1:89" x14ac:dyDescent="0.2">
      <c r="A492" s="202" t="s">
        <v>39</v>
      </c>
      <c r="B492" s="235">
        <v>0</v>
      </c>
      <c r="C492" s="223">
        <v>835</v>
      </c>
      <c r="D492" s="224">
        <v>5</v>
      </c>
      <c r="E492" s="225">
        <v>407</v>
      </c>
      <c r="F492" s="222">
        <v>6</v>
      </c>
      <c r="G492" s="226">
        <v>112</v>
      </c>
      <c r="H492" s="224">
        <v>17</v>
      </c>
      <c r="I492" s="225">
        <v>733</v>
      </c>
      <c r="J492" s="222">
        <v>35</v>
      </c>
      <c r="K492" s="223">
        <v>41</v>
      </c>
      <c r="L492" s="224">
        <v>36</v>
      </c>
      <c r="M492" s="222">
        <v>43</v>
      </c>
      <c r="N492" s="227">
        <v>163</v>
      </c>
      <c r="O492" s="236">
        <v>155</v>
      </c>
      <c r="P492" s="222">
        <v>59</v>
      </c>
      <c r="Q492" s="223">
        <v>99</v>
      </c>
      <c r="R492" s="224">
        <v>95</v>
      </c>
      <c r="S492" s="225">
        <v>62</v>
      </c>
      <c r="T492" s="222">
        <v>15</v>
      </c>
      <c r="U492" s="226">
        <v>2</v>
      </c>
      <c r="V492" s="224">
        <v>134</v>
      </c>
      <c r="W492" s="237">
        <v>6</v>
      </c>
      <c r="X492" s="222">
        <v>54</v>
      </c>
      <c r="Y492" s="226">
        <v>5</v>
      </c>
      <c r="Z492" s="224">
        <v>0</v>
      </c>
      <c r="AA492" s="222">
        <v>140</v>
      </c>
      <c r="AB492" s="220">
        <f t="shared" si="667"/>
        <v>619</v>
      </c>
      <c r="AC492" s="221">
        <f t="shared" si="662"/>
        <v>2640</v>
      </c>
      <c r="BI492" s="202" t="s">
        <v>39</v>
      </c>
      <c r="BJ492" s="204">
        <f t="shared" ref="BJ492:CK492" si="686">B492/B498</f>
        <v>0</v>
      </c>
      <c r="BK492" s="205">
        <f t="shared" si="686"/>
        <v>2.6916381922506609E-2</v>
      </c>
      <c r="BL492" s="206">
        <f t="shared" si="686"/>
        <v>2.8086731827884509E-4</v>
      </c>
      <c r="BM492" s="207">
        <f t="shared" si="686"/>
        <v>2.6268232864334582E-2</v>
      </c>
      <c r="BN492" s="204">
        <f t="shared" si="686"/>
        <v>6.6956812855708072E-4</v>
      </c>
      <c r="BO492" s="205">
        <f t="shared" si="686"/>
        <v>1.9485038274182326E-2</v>
      </c>
      <c r="BP492" s="206">
        <f t="shared" si="686"/>
        <v>5.8247104776262587E-4</v>
      </c>
      <c r="BQ492" s="207">
        <f t="shared" si="686"/>
        <v>1.7966566988577872E-2</v>
      </c>
      <c r="BR492" s="204">
        <f t="shared" si="686"/>
        <v>8.9514066496163679E-3</v>
      </c>
      <c r="BS492" s="205">
        <f t="shared" si="686"/>
        <v>8.43795019551348E-3</v>
      </c>
      <c r="BT492" s="206">
        <f t="shared" si="686"/>
        <v>4.7612749636291498E-3</v>
      </c>
      <c r="BU492" s="204">
        <f t="shared" si="686"/>
        <v>2.8196721311475408E-3</v>
      </c>
      <c r="BV492" s="208">
        <f t="shared" si="686"/>
        <v>7.3519462360741505E-3</v>
      </c>
      <c r="BW492" s="209">
        <f t="shared" si="686"/>
        <v>5.4875026552432199E-3</v>
      </c>
      <c r="BX492" s="204">
        <f t="shared" si="686"/>
        <v>4.4907900745927839E-3</v>
      </c>
      <c r="BY492" s="205">
        <f t="shared" si="686"/>
        <v>7.4943224829674493E-3</v>
      </c>
      <c r="BZ492" s="206">
        <f t="shared" si="686"/>
        <v>4.7195588454468675E-3</v>
      </c>
      <c r="CA492" s="207">
        <f t="shared" si="686"/>
        <v>3.3185248621741691E-3</v>
      </c>
      <c r="CB492" s="204">
        <f t="shared" si="686"/>
        <v>2.8285875919290969E-3</v>
      </c>
      <c r="CC492" s="205">
        <f t="shared" si="686"/>
        <v>3.8037276531000382E-4</v>
      </c>
      <c r="CD492" s="206">
        <f t="shared" si="686"/>
        <v>6.9247067335021445E-3</v>
      </c>
      <c r="CE492" s="207">
        <f t="shared" si="686"/>
        <v>2.9164438827589557E-4</v>
      </c>
      <c r="CF492" s="204">
        <f t="shared" si="686"/>
        <v>3.0253795730853269E-3</v>
      </c>
      <c r="CG492" s="205">
        <f t="shared" si="686"/>
        <v>5.2954882440160982E-4</v>
      </c>
      <c r="CH492" s="206">
        <f t="shared" si="686"/>
        <v>0</v>
      </c>
      <c r="CI492" s="204">
        <f t="shared" si="686"/>
        <v>3.2375930808010728E-3</v>
      </c>
      <c r="CJ492" s="210">
        <f t="shared" si="686"/>
        <v>2.4532631570603645E-3</v>
      </c>
      <c r="CK492" s="211">
        <f t="shared" si="686"/>
        <v>1.0483470664151692E-2</v>
      </c>
    </row>
    <row r="493" spans="1:89" x14ac:dyDescent="0.2">
      <c r="A493" s="212" t="s">
        <v>40</v>
      </c>
      <c r="B493" s="238">
        <v>0</v>
      </c>
      <c r="C493" s="214">
        <v>0</v>
      </c>
      <c r="D493" s="215">
        <v>0</v>
      </c>
      <c r="E493" s="216">
        <v>0</v>
      </c>
      <c r="F493" s="213">
        <v>0</v>
      </c>
      <c r="G493" s="217">
        <v>0</v>
      </c>
      <c r="H493" s="215">
        <v>0</v>
      </c>
      <c r="I493" s="216">
        <v>0</v>
      </c>
      <c r="J493" s="213">
        <v>0</v>
      </c>
      <c r="K493" s="214">
        <v>0</v>
      </c>
      <c r="L493" s="215">
        <v>0</v>
      </c>
      <c r="M493" s="213">
        <v>0</v>
      </c>
      <c r="N493" s="218">
        <v>0</v>
      </c>
      <c r="O493" s="239">
        <v>0</v>
      </c>
      <c r="P493" s="213">
        <v>0</v>
      </c>
      <c r="Q493" s="214">
        <v>0</v>
      </c>
      <c r="R493" s="215">
        <v>0</v>
      </c>
      <c r="S493" s="216">
        <v>0</v>
      </c>
      <c r="T493" s="213">
        <v>0</v>
      </c>
      <c r="U493" s="217">
        <v>0</v>
      </c>
      <c r="V493" s="215">
        <v>0</v>
      </c>
      <c r="W493" s="240">
        <v>0</v>
      </c>
      <c r="X493" s="213">
        <v>0</v>
      </c>
      <c r="Y493" s="217">
        <v>0</v>
      </c>
      <c r="Z493" s="215">
        <v>0</v>
      </c>
      <c r="AA493" s="213">
        <v>0</v>
      </c>
      <c r="AB493" s="220">
        <f t="shared" si="667"/>
        <v>0</v>
      </c>
      <c r="AC493" s="221">
        <f t="shared" si="662"/>
        <v>0</v>
      </c>
      <c r="BI493" s="212" t="s">
        <v>40</v>
      </c>
      <c r="BJ493" s="204">
        <f t="shared" ref="BJ493:CK493" si="687">B493/B498</f>
        <v>0</v>
      </c>
      <c r="BK493" s="205">
        <f t="shared" si="687"/>
        <v>0</v>
      </c>
      <c r="BL493" s="206">
        <f t="shared" si="687"/>
        <v>0</v>
      </c>
      <c r="BM493" s="207">
        <f t="shared" si="687"/>
        <v>0</v>
      </c>
      <c r="BN493" s="204">
        <f t="shared" si="687"/>
        <v>0</v>
      </c>
      <c r="BO493" s="205">
        <f t="shared" si="687"/>
        <v>0</v>
      </c>
      <c r="BP493" s="206">
        <f t="shared" si="687"/>
        <v>0</v>
      </c>
      <c r="BQ493" s="207">
        <f t="shared" si="687"/>
        <v>0</v>
      </c>
      <c r="BR493" s="204">
        <f t="shared" si="687"/>
        <v>0</v>
      </c>
      <c r="BS493" s="205">
        <f t="shared" si="687"/>
        <v>0</v>
      </c>
      <c r="BT493" s="206">
        <f t="shared" si="687"/>
        <v>0</v>
      </c>
      <c r="BU493" s="204">
        <f t="shared" si="687"/>
        <v>0</v>
      </c>
      <c r="BV493" s="208">
        <f t="shared" si="687"/>
        <v>0</v>
      </c>
      <c r="BW493" s="209">
        <f t="shared" si="687"/>
        <v>0</v>
      </c>
      <c r="BX493" s="204">
        <f t="shared" si="687"/>
        <v>0</v>
      </c>
      <c r="BY493" s="205">
        <f t="shared" si="687"/>
        <v>0</v>
      </c>
      <c r="BZ493" s="206">
        <f t="shared" si="687"/>
        <v>0</v>
      </c>
      <c r="CA493" s="207">
        <f t="shared" si="687"/>
        <v>0</v>
      </c>
      <c r="CB493" s="204">
        <f t="shared" si="687"/>
        <v>0</v>
      </c>
      <c r="CC493" s="205">
        <f t="shared" si="687"/>
        <v>0</v>
      </c>
      <c r="CD493" s="206">
        <f t="shared" si="687"/>
        <v>0</v>
      </c>
      <c r="CE493" s="207">
        <f t="shared" si="687"/>
        <v>0</v>
      </c>
      <c r="CF493" s="204">
        <f t="shared" si="687"/>
        <v>0</v>
      </c>
      <c r="CG493" s="205">
        <f t="shared" si="687"/>
        <v>0</v>
      </c>
      <c r="CH493" s="206">
        <f t="shared" si="687"/>
        <v>0</v>
      </c>
      <c r="CI493" s="204">
        <f t="shared" si="687"/>
        <v>0</v>
      </c>
      <c r="CJ493" s="210">
        <f t="shared" si="687"/>
        <v>0</v>
      </c>
      <c r="CK493" s="211">
        <f t="shared" si="687"/>
        <v>0</v>
      </c>
    </row>
    <row r="494" spans="1:89" x14ac:dyDescent="0.2">
      <c r="A494" s="202" t="s">
        <v>41</v>
      </c>
      <c r="B494" s="235">
        <v>0</v>
      </c>
      <c r="C494" s="223">
        <v>0</v>
      </c>
      <c r="D494" s="224">
        <v>0</v>
      </c>
      <c r="E494" s="225">
        <v>0</v>
      </c>
      <c r="F494" s="222">
        <v>0</v>
      </c>
      <c r="G494" s="226">
        <v>0</v>
      </c>
      <c r="H494" s="224">
        <v>0</v>
      </c>
      <c r="I494" s="225">
        <v>0</v>
      </c>
      <c r="J494" s="222">
        <v>0</v>
      </c>
      <c r="K494" s="226">
        <v>0</v>
      </c>
      <c r="L494" s="224">
        <v>0</v>
      </c>
      <c r="M494" s="222">
        <v>0</v>
      </c>
      <c r="N494" s="227">
        <v>0</v>
      </c>
      <c r="O494" s="236">
        <v>0</v>
      </c>
      <c r="P494" s="222">
        <v>0</v>
      </c>
      <c r="Q494" s="226">
        <v>0</v>
      </c>
      <c r="R494" s="224">
        <v>0</v>
      </c>
      <c r="S494" s="225">
        <v>0</v>
      </c>
      <c r="T494" s="222">
        <v>0</v>
      </c>
      <c r="U494" s="226">
        <v>0</v>
      </c>
      <c r="V494" s="224">
        <v>0</v>
      </c>
      <c r="W494" s="225">
        <v>0</v>
      </c>
      <c r="X494" s="222">
        <v>0</v>
      </c>
      <c r="Y494" s="226">
        <v>0</v>
      </c>
      <c r="Z494" s="224">
        <v>0</v>
      </c>
      <c r="AA494" s="222">
        <v>0</v>
      </c>
      <c r="AB494" s="220">
        <f t="shared" si="667"/>
        <v>0</v>
      </c>
      <c r="AC494" s="221">
        <f t="shared" si="662"/>
        <v>0</v>
      </c>
      <c r="BI494" s="202" t="s">
        <v>41</v>
      </c>
      <c r="BJ494" s="204">
        <f t="shared" ref="BJ494:CK494" si="688">B494/B498</f>
        <v>0</v>
      </c>
      <c r="BK494" s="205">
        <f t="shared" si="688"/>
        <v>0</v>
      </c>
      <c r="BL494" s="206">
        <f t="shared" si="688"/>
        <v>0</v>
      </c>
      <c r="BM494" s="207">
        <f t="shared" si="688"/>
        <v>0</v>
      </c>
      <c r="BN494" s="204">
        <f t="shared" si="688"/>
        <v>0</v>
      </c>
      <c r="BO494" s="205">
        <f t="shared" si="688"/>
        <v>0</v>
      </c>
      <c r="BP494" s="206">
        <f t="shared" si="688"/>
        <v>0</v>
      </c>
      <c r="BQ494" s="207">
        <f t="shared" si="688"/>
        <v>0</v>
      </c>
      <c r="BR494" s="204">
        <f t="shared" si="688"/>
        <v>0</v>
      </c>
      <c r="BS494" s="205">
        <f t="shared" si="688"/>
        <v>0</v>
      </c>
      <c r="BT494" s="206">
        <f t="shared" si="688"/>
        <v>0</v>
      </c>
      <c r="BU494" s="204">
        <f t="shared" si="688"/>
        <v>0</v>
      </c>
      <c r="BV494" s="208">
        <f t="shared" si="688"/>
        <v>0</v>
      </c>
      <c r="BW494" s="209">
        <f t="shared" si="688"/>
        <v>0</v>
      </c>
      <c r="BX494" s="204">
        <f t="shared" si="688"/>
        <v>0</v>
      </c>
      <c r="BY494" s="205">
        <f t="shared" si="688"/>
        <v>0</v>
      </c>
      <c r="BZ494" s="206">
        <f t="shared" si="688"/>
        <v>0</v>
      </c>
      <c r="CA494" s="207">
        <f t="shared" si="688"/>
        <v>0</v>
      </c>
      <c r="CB494" s="204">
        <f t="shared" si="688"/>
        <v>0</v>
      </c>
      <c r="CC494" s="205">
        <f t="shared" si="688"/>
        <v>0</v>
      </c>
      <c r="CD494" s="206">
        <f t="shared" si="688"/>
        <v>0</v>
      </c>
      <c r="CE494" s="207">
        <f t="shared" si="688"/>
        <v>0</v>
      </c>
      <c r="CF494" s="204">
        <f t="shared" si="688"/>
        <v>0</v>
      </c>
      <c r="CG494" s="205">
        <f t="shared" si="688"/>
        <v>0</v>
      </c>
      <c r="CH494" s="206">
        <f t="shared" si="688"/>
        <v>0</v>
      </c>
      <c r="CI494" s="204">
        <f t="shared" si="688"/>
        <v>0</v>
      </c>
      <c r="CJ494" s="210">
        <f t="shared" si="688"/>
        <v>0</v>
      </c>
      <c r="CK494" s="211">
        <f t="shared" si="688"/>
        <v>0</v>
      </c>
    </row>
    <row r="495" spans="1:89" x14ac:dyDescent="0.2">
      <c r="A495" s="212" t="s">
        <v>42</v>
      </c>
      <c r="B495" s="238"/>
      <c r="C495" s="214"/>
      <c r="D495" s="215"/>
      <c r="E495" s="216"/>
      <c r="F495" s="213"/>
      <c r="G495" s="217"/>
      <c r="H495" s="215"/>
      <c r="I495" s="216"/>
      <c r="J495" s="213"/>
      <c r="K495" s="217"/>
      <c r="L495" s="215"/>
      <c r="M495" s="213"/>
      <c r="N495" s="218"/>
      <c r="O495" s="219"/>
      <c r="P495" s="213"/>
      <c r="Q495" s="217"/>
      <c r="R495" s="215"/>
      <c r="S495" s="216"/>
      <c r="T495" s="213"/>
      <c r="U495" s="217"/>
      <c r="V495" s="215"/>
      <c r="W495" s="216"/>
      <c r="X495" s="213"/>
      <c r="Y495" s="217"/>
      <c r="Z495" s="215"/>
      <c r="AA495" s="213"/>
      <c r="AB495" s="220"/>
      <c r="AC495" s="221"/>
      <c r="BI495" s="212" t="s">
        <v>42</v>
      </c>
      <c r="BJ495" s="204">
        <f t="shared" ref="BJ495:CK495" si="689">B495/B498</f>
        <v>0</v>
      </c>
      <c r="BK495" s="205">
        <f t="shared" si="689"/>
        <v>0</v>
      </c>
      <c r="BL495" s="206">
        <f t="shared" si="689"/>
        <v>0</v>
      </c>
      <c r="BM495" s="207">
        <f t="shared" si="689"/>
        <v>0</v>
      </c>
      <c r="BN495" s="204">
        <f t="shared" si="689"/>
        <v>0</v>
      </c>
      <c r="BO495" s="205">
        <f t="shared" si="689"/>
        <v>0</v>
      </c>
      <c r="BP495" s="206">
        <f t="shared" si="689"/>
        <v>0</v>
      </c>
      <c r="BQ495" s="207">
        <f t="shared" si="689"/>
        <v>0</v>
      </c>
      <c r="BR495" s="204">
        <f t="shared" si="689"/>
        <v>0</v>
      </c>
      <c r="BS495" s="205">
        <f t="shared" si="689"/>
        <v>0</v>
      </c>
      <c r="BT495" s="206">
        <f t="shared" si="689"/>
        <v>0</v>
      </c>
      <c r="BU495" s="204">
        <f t="shared" si="689"/>
        <v>0</v>
      </c>
      <c r="BV495" s="208">
        <f t="shared" si="689"/>
        <v>0</v>
      </c>
      <c r="BW495" s="209">
        <f t="shared" si="689"/>
        <v>0</v>
      </c>
      <c r="BX495" s="204">
        <f t="shared" si="689"/>
        <v>0</v>
      </c>
      <c r="BY495" s="205">
        <f t="shared" si="689"/>
        <v>0</v>
      </c>
      <c r="BZ495" s="206">
        <f t="shared" si="689"/>
        <v>0</v>
      </c>
      <c r="CA495" s="207">
        <f t="shared" si="689"/>
        <v>0</v>
      </c>
      <c r="CB495" s="204">
        <f t="shared" si="689"/>
        <v>0</v>
      </c>
      <c r="CC495" s="205">
        <f t="shared" si="689"/>
        <v>0</v>
      </c>
      <c r="CD495" s="206">
        <f t="shared" si="689"/>
        <v>0</v>
      </c>
      <c r="CE495" s="207">
        <f t="shared" si="689"/>
        <v>0</v>
      </c>
      <c r="CF495" s="204">
        <f t="shared" si="689"/>
        <v>0</v>
      </c>
      <c r="CG495" s="205">
        <f t="shared" si="689"/>
        <v>0</v>
      </c>
      <c r="CH495" s="206">
        <f t="shared" si="689"/>
        <v>0</v>
      </c>
      <c r="CI495" s="204">
        <f t="shared" si="689"/>
        <v>0</v>
      </c>
      <c r="CJ495" s="210">
        <f t="shared" si="689"/>
        <v>0</v>
      </c>
      <c r="CK495" s="211">
        <f t="shared" si="689"/>
        <v>0</v>
      </c>
    </row>
    <row r="496" spans="1:89" x14ac:dyDescent="0.2">
      <c r="A496" s="202" t="s">
        <v>43</v>
      </c>
      <c r="B496" s="235"/>
      <c r="C496" s="223"/>
      <c r="D496" s="224"/>
      <c r="E496" s="225"/>
      <c r="F496" s="222"/>
      <c r="G496" s="226"/>
      <c r="H496" s="224"/>
      <c r="I496" s="225"/>
      <c r="J496" s="222"/>
      <c r="K496" s="226"/>
      <c r="L496" s="224"/>
      <c r="M496" s="222"/>
      <c r="N496" s="227"/>
      <c r="O496" s="228"/>
      <c r="P496" s="222"/>
      <c r="Q496" s="226"/>
      <c r="R496" s="224"/>
      <c r="S496" s="225"/>
      <c r="T496" s="222"/>
      <c r="U496" s="226"/>
      <c r="V496" s="224"/>
      <c r="W496" s="225"/>
      <c r="X496" s="222"/>
      <c r="Y496" s="226"/>
      <c r="Z496" s="224"/>
      <c r="AA496" s="222"/>
      <c r="AB496" s="220"/>
      <c r="AC496" s="221"/>
      <c r="BI496" s="202" t="s">
        <v>43</v>
      </c>
      <c r="BJ496" s="204">
        <f t="shared" ref="BJ496:CK496" si="690">B496/B498</f>
        <v>0</v>
      </c>
      <c r="BK496" s="205">
        <f t="shared" si="690"/>
        <v>0</v>
      </c>
      <c r="BL496" s="206">
        <f t="shared" si="690"/>
        <v>0</v>
      </c>
      <c r="BM496" s="207">
        <f t="shared" si="690"/>
        <v>0</v>
      </c>
      <c r="BN496" s="204">
        <f t="shared" si="690"/>
        <v>0</v>
      </c>
      <c r="BO496" s="205">
        <f t="shared" si="690"/>
        <v>0</v>
      </c>
      <c r="BP496" s="206">
        <f t="shared" si="690"/>
        <v>0</v>
      </c>
      <c r="BQ496" s="207">
        <f t="shared" si="690"/>
        <v>0</v>
      </c>
      <c r="BR496" s="204">
        <f t="shared" si="690"/>
        <v>0</v>
      </c>
      <c r="BS496" s="205">
        <f t="shared" si="690"/>
        <v>0</v>
      </c>
      <c r="BT496" s="206">
        <f t="shared" si="690"/>
        <v>0</v>
      </c>
      <c r="BU496" s="204">
        <f t="shared" si="690"/>
        <v>0</v>
      </c>
      <c r="BV496" s="208">
        <f t="shared" si="690"/>
        <v>0</v>
      </c>
      <c r="BW496" s="209">
        <f t="shared" si="690"/>
        <v>0</v>
      </c>
      <c r="BX496" s="204">
        <f t="shared" si="690"/>
        <v>0</v>
      </c>
      <c r="BY496" s="205">
        <f t="shared" si="690"/>
        <v>0</v>
      </c>
      <c r="BZ496" s="206">
        <f t="shared" si="690"/>
        <v>0</v>
      </c>
      <c r="CA496" s="207">
        <f t="shared" si="690"/>
        <v>0</v>
      </c>
      <c r="CB496" s="204">
        <f t="shared" si="690"/>
        <v>0</v>
      </c>
      <c r="CC496" s="205">
        <f t="shared" si="690"/>
        <v>0</v>
      </c>
      <c r="CD496" s="206">
        <f t="shared" si="690"/>
        <v>0</v>
      </c>
      <c r="CE496" s="207">
        <f t="shared" si="690"/>
        <v>0</v>
      </c>
      <c r="CF496" s="204">
        <f t="shared" si="690"/>
        <v>0</v>
      </c>
      <c r="CG496" s="205">
        <f t="shared" si="690"/>
        <v>0</v>
      </c>
      <c r="CH496" s="206">
        <f t="shared" si="690"/>
        <v>0</v>
      </c>
      <c r="CI496" s="204">
        <f t="shared" si="690"/>
        <v>0</v>
      </c>
      <c r="CJ496" s="210">
        <f t="shared" si="690"/>
        <v>0</v>
      </c>
      <c r="CK496" s="211">
        <f t="shared" si="690"/>
        <v>0</v>
      </c>
    </row>
    <row r="497" spans="1:89" ht="13.5" thickBot="1" x14ac:dyDescent="0.25">
      <c r="A497" s="212" t="s">
        <v>44</v>
      </c>
      <c r="B497" s="238"/>
      <c r="C497" s="214"/>
      <c r="D497" s="215"/>
      <c r="E497" s="216"/>
      <c r="F497" s="213"/>
      <c r="G497" s="217"/>
      <c r="H497" s="215"/>
      <c r="I497" s="216"/>
      <c r="J497" s="213"/>
      <c r="K497" s="217"/>
      <c r="L497" s="215"/>
      <c r="M497" s="213"/>
      <c r="N497" s="218"/>
      <c r="O497" s="219"/>
      <c r="P497" s="213"/>
      <c r="Q497" s="217"/>
      <c r="R497" s="215"/>
      <c r="S497" s="216"/>
      <c r="T497" s="213"/>
      <c r="U497" s="217"/>
      <c r="V497" s="215"/>
      <c r="W497" s="216"/>
      <c r="X497" s="213"/>
      <c r="Y497" s="217"/>
      <c r="Z497" s="215"/>
      <c r="AA497" s="213"/>
      <c r="AB497" s="220"/>
      <c r="AC497" s="221"/>
      <c r="BI497" s="212" t="s">
        <v>44</v>
      </c>
      <c r="BJ497" s="204">
        <f t="shared" ref="BJ497:CK497" si="691">B497/B498</f>
        <v>0</v>
      </c>
      <c r="BK497" s="205">
        <f t="shared" si="691"/>
        <v>0</v>
      </c>
      <c r="BL497" s="206">
        <f t="shared" si="691"/>
        <v>0</v>
      </c>
      <c r="BM497" s="207">
        <f t="shared" si="691"/>
        <v>0</v>
      </c>
      <c r="BN497" s="204">
        <f t="shared" si="691"/>
        <v>0</v>
      </c>
      <c r="BO497" s="205">
        <f t="shared" si="691"/>
        <v>0</v>
      </c>
      <c r="BP497" s="206">
        <f t="shared" si="691"/>
        <v>0</v>
      </c>
      <c r="BQ497" s="207">
        <f t="shared" si="691"/>
        <v>0</v>
      </c>
      <c r="BR497" s="204">
        <f t="shared" si="691"/>
        <v>0</v>
      </c>
      <c r="BS497" s="205">
        <f t="shared" si="691"/>
        <v>0</v>
      </c>
      <c r="BT497" s="206">
        <f t="shared" si="691"/>
        <v>0</v>
      </c>
      <c r="BU497" s="204">
        <f t="shared" si="691"/>
        <v>0</v>
      </c>
      <c r="BV497" s="208">
        <f t="shared" si="691"/>
        <v>0</v>
      </c>
      <c r="BW497" s="209">
        <f t="shared" si="691"/>
        <v>0</v>
      </c>
      <c r="BX497" s="204">
        <f t="shared" si="691"/>
        <v>0</v>
      </c>
      <c r="BY497" s="205">
        <f t="shared" si="691"/>
        <v>0</v>
      </c>
      <c r="BZ497" s="206">
        <f t="shared" si="691"/>
        <v>0</v>
      </c>
      <c r="CA497" s="207">
        <f t="shared" si="691"/>
        <v>0</v>
      </c>
      <c r="CB497" s="204">
        <f t="shared" si="691"/>
        <v>0</v>
      </c>
      <c r="CC497" s="205">
        <f t="shared" si="691"/>
        <v>0</v>
      </c>
      <c r="CD497" s="206">
        <f t="shared" si="691"/>
        <v>0</v>
      </c>
      <c r="CE497" s="207">
        <f t="shared" si="691"/>
        <v>0</v>
      </c>
      <c r="CF497" s="204">
        <f t="shared" si="691"/>
        <v>0</v>
      </c>
      <c r="CG497" s="205">
        <f t="shared" si="691"/>
        <v>0</v>
      </c>
      <c r="CH497" s="206">
        <f t="shared" si="691"/>
        <v>0</v>
      </c>
      <c r="CI497" s="204">
        <f t="shared" si="691"/>
        <v>0</v>
      </c>
      <c r="CJ497" s="210">
        <f t="shared" si="691"/>
        <v>0</v>
      </c>
      <c r="CK497" s="211">
        <f t="shared" si="691"/>
        <v>0</v>
      </c>
    </row>
    <row r="498" spans="1:89" ht="14.25" thickTop="1" thickBot="1" x14ac:dyDescent="0.25">
      <c r="A498" s="229" t="s">
        <v>26</v>
      </c>
      <c r="B498" s="144">
        <f>SUM(B474:B497)</f>
        <v>41918</v>
      </c>
      <c r="C498" s="145">
        <f t="shared" ref="C498" si="692">SUM(C474:C497)</f>
        <v>31022</v>
      </c>
      <c r="D498" s="230">
        <f t="shared" ref="D498" si="693">SUM(D474:D497)</f>
        <v>17802</v>
      </c>
      <c r="E498" s="248">
        <f t="shared" ref="E498" si="694">SUM(E474:E497)</f>
        <v>15494</v>
      </c>
      <c r="F498" s="249">
        <f t="shared" ref="F498" si="695">SUM(F474:F497)</f>
        <v>8961</v>
      </c>
      <c r="G498" s="250">
        <f t="shared" ref="G498" si="696">SUM(G474:G497)</f>
        <v>5748</v>
      </c>
      <c r="H498" s="230">
        <f t="shared" ref="H498" si="697">SUM(H474:H497)</f>
        <v>29186</v>
      </c>
      <c r="I498" s="248">
        <f t="shared" ref="I498" si="698">SUM(I474:I497)</f>
        <v>40798</v>
      </c>
      <c r="J498" s="249">
        <f t="shared" ref="J498" si="699">SUM(J474:J497)</f>
        <v>3910</v>
      </c>
      <c r="K498" s="250">
        <f t="shared" ref="K498" si="700">SUM(K474:K497)</f>
        <v>4859</v>
      </c>
      <c r="L498" s="230">
        <f t="shared" ref="L498" si="701">SUM(L474:L497)</f>
        <v>7561</v>
      </c>
      <c r="M498" s="249">
        <f t="shared" ref="M498" si="702">SUM(M474:M497)</f>
        <v>15250</v>
      </c>
      <c r="N498" s="251">
        <f t="shared" ref="N498" si="703">SUM(N474:N497)</f>
        <v>22171</v>
      </c>
      <c r="O498" s="231">
        <f t="shared" ref="O498" si="704">SUM(O474:O497)</f>
        <v>28246</v>
      </c>
      <c r="P498" s="249">
        <f t="shared" ref="P498" si="705">SUM(P474:P497)</f>
        <v>13138</v>
      </c>
      <c r="Q498" s="250">
        <f t="shared" ref="Q498" si="706">SUM(Q474:Q497)</f>
        <v>13210</v>
      </c>
      <c r="R498" s="230">
        <f t="shared" ref="R498" si="707">SUM(R474:R497)</f>
        <v>20129</v>
      </c>
      <c r="S498" s="248">
        <f t="shared" ref="S498" si="708">SUM(S474:S497)</f>
        <v>18683</v>
      </c>
      <c r="T498" s="249">
        <f t="shared" ref="T498" si="709">SUM(T474:T497)</f>
        <v>5303</v>
      </c>
      <c r="U498" s="250">
        <f t="shared" ref="U498" si="710">SUM(U474:U497)</f>
        <v>5258</v>
      </c>
      <c r="V498" s="230">
        <f t="shared" ref="V498" si="711">SUM(V474:V497)</f>
        <v>19351</v>
      </c>
      <c r="W498" s="248">
        <f t="shared" ref="W498" si="712">SUM(W474:W497)</f>
        <v>20573</v>
      </c>
      <c r="X498" s="249">
        <f t="shared" ref="X498" si="713">SUM(X474:X497)</f>
        <v>17849</v>
      </c>
      <c r="Y498" s="250">
        <f t="shared" ref="Y498" si="714">SUM(Y474:Y497)</f>
        <v>9442</v>
      </c>
      <c r="Z498" s="230">
        <f t="shared" ref="Z498" si="715">SUM(Z474:Z497)</f>
        <v>45038</v>
      </c>
      <c r="AA498" s="248">
        <f t="shared" ref="AA498" si="716">SUM(AA474:AA497)</f>
        <v>43242</v>
      </c>
      <c r="AB498" s="232">
        <f>SUM(AB474:AB497)</f>
        <v>252317</v>
      </c>
      <c r="AC498" s="233">
        <f>SUM(AC474:AC497)</f>
        <v>251825</v>
      </c>
      <c r="BI498" s="229" t="s">
        <v>26</v>
      </c>
      <c r="BJ498" s="241">
        <f>SUM(BJ474:BJ497)</f>
        <v>1</v>
      </c>
      <c r="BK498" s="242">
        <f t="shared" ref="BK498:CK498" si="717">SUM(BK474:BK497)</f>
        <v>1</v>
      </c>
      <c r="BL498" s="241">
        <f t="shared" si="717"/>
        <v>1.0000000000000002</v>
      </c>
      <c r="BM498" s="242">
        <f t="shared" si="717"/>
        <v>0.99999999999999978</v>
      </c>
      <c r="BN498" s="241">
        <f t="shared" si="717"/>
        <v>1</v>
      </c>
      <c r="BO498" s="242">
        <f t="shared" si="717"/>
        <v>1</v>
      </c>
      <c r="BP498" s="241">
        <f t="shared" si="717"/>
        <v>1.0000000000000002</v>
      </c>
      <c r="BQ498" s="242">
        <f t="shared" si="717"/>
        <v>0.99999999999999989</v>
      </c>
      <c r="BR498" s="241">
        <f t="shared" si="717"/>
        <v>1</v>
      </c>
      <c r="BS498" s="242">
        <f t="shared" si="717"/>
        <v>1</v>
      </c>
      <c r="BT498" s="241">
        <f t="shared" si="717"/>
        <v>0.99999999999999989</v>
      </c>
      <c r="BU498" s="242">
        <f t="shared" si="717"/>
        <v>0.99999999999999978</v>
      </c>
      <c r="BV498" s="241">
        <f t="shared" si="717"/>
        <v>1</v>
      </c>
      <c r="BW498" s="242">
        <f t="shared" si="717"/>
        <v>0.99999999999999989</v>
      </c>
      <c r="BX498" s="241">
        <f t="shared" si="717"/>
        <v>0.99999999999999989</v>
      </c>
      <c r="BY498" s="242">
        <f t="shared" si="717"/>
        <v>1</v>
      </c>
      <c r="BZ498" s="241">
        <f t="shared" si="717"/>
        <v>0.99999999999999989</v>
      </c>
      <c r="CA498" s="242">
        <f t="shared" si="717"/>
        <v>1</v>
      </c>
      <c r="CB498" s="241">
        <f t="shared" si="717"/>
        <v>1</v>
      </c>
      <c r="CC498" s="242">
        <f t="shared" si="717"/>
        <v>1</v>
      </c>
      <c r="CD498" s="241">
        <f t="shared" si="717"/>
        <v>0.99999999999999978</v>
      </c>
      <c r="CE498" s="242">
        <f t="shared" si="717"/>
        <v>0.99999999999999989</v>
      </c>
      <c r="CF498" s="241">
        <f t="shared" si="717"/>
        <v>1</v>
      </c>
      <c r="CG498" s="242">
        <f t="shared" si="717"/>
        <v>1.0000000000000002</v>
      </c>
      <c r="CH498" s="241">
        <f t="shared" si="717"/>
        <v>1</v>
      </c>
      <c r="CI498" s="242">
        <f t="shared" si="717"/>
        <v>0.99999999999999989</v>
      </c>
      <c r="CJ498" s="241">
        <f t="shared" si="717"/>
        <v>1</v>
      </c>
      <c r="CK498" s="242">
        <f t="shared" si="717"/>
        <v>1.0000000000000002</v>
      </c>
    </row>
    <row r="499" spans="1:89" ht="13.5" thickTop="1" x14ac:dyDescent="0.2">
      <c r="A499" s="244"/>
    </row>
    <row r="501" spans="1:89" x14ac:dyDescent="0.2">
      <c r="A501" s="172">
        <f>+A470+1</f>
        <v>43513</v>
      </c>
      <c r="B501" s="172"/>
      <c r="C501" s="172"/>
      <c r="D501" s="172"/>
      <c r="BI501" s="174">
        <f>+BI470+1</f>
        <v>43513</v>
      </c>
      <c r="BJ501" s="174"/>
      <c r="BK501" s="174"/>
      <c r="BL501" s="174"/>
    </row>
    <row r="502" spans="1:89" ht="13.5" thickBot="1" x14ac:dyDescent="0.25">
      <c r="AE502" s="175" t="s">
        <v>1</v>
      </c>
    </row>
    <row r="503" spans="1:89" ht="14.25" thickTop="1" thickBot="1" x14ac:dyDescent="0.25">
      <c r="A503" s="176" t="s">
        <v>2</v>
      </c>
      <c r="B503" s="177" t="s">
        <v>3</v>
      </c>
      <c r="C503" s="178"/>
      <c r="D503" s="177" t="s">
        <v>4</v>
      </c>
      <c r="E503" s="178"/>
      <c r="F503" s="177" t="s">
        <v>5</v>
      </c>
      <c r="G503" s="178"/>
      <c r="H503" s="177" t="s">
        <v>6</v>
      </c>
      <c r="I503" s="178"/>
      <c r="J503" s="177" t="s">
        <v>7</v>
      </c>
      <c r="K503" s="178"/>
      <c r="L503" s="177" t="s">
        <v>8</v>
      </c>
      <c r="M503" s="178"/>
      <c r="N503" s="177" t="s">
        <v>9</v>
      </c>
      <c r="O503" s="178"/>
      <c r="P503" s="177" t="s">
        <v>10</v>
      </c>
      <c r="Q503" s="178"/>
      <c r="R503" s="177" t="s">
        <v>11</v>
      </c>
      <c r="S503" s="178"/>
      <c r="T503" s="177" t="s">
        <v>12</v>
      </c>
      <c r="U503" s="178"/>
      <c r="V503" s="177" t="s">
        <v>13</v>
      </c>
      <c r="W503" s="178"/>
      <c r="X503" s="177" t="s">
        <v>14</v>
      </c>
      <c r="Y503" s="178"/>
      <c r="Z503" s="177" t="s">
        <v>15</v>
      </c>
      <c r="AA503" s="178"/>
      <c r="AB503" s="179" t="s">
        <v>16</v>
      </c>
      <c r="AC503" s="180"/>
      <c r="AE503" s="176" t="s">
        <v>2</v>
      </c>
      <c r="AF503" s="177" t="s">
        <v>3</v>
      </c>
      <c r="AG503" s="178"/>
      <c r="AH503" s="177" t="s">
        <v>4</v>
      </c>
      <c r="AI503" s="178"/>
      <c r="AJ503" s="177" t="s">
        <v>5</v>
      </c>
      <c r="AK503" s="178"/>
      <c r="AL503" s="177" t="s">
        <v>6</v>
      </c>
      <c r="AM503" s="178"/>
      <c r="AN503" s="177" t="s">
        <v>7</v>
      </c>
      <c r="AO503" s="178"/>
      <c r="AP503" s="177" t="s">
        <v>8</v>
      </c>
      <c r="AQ503" s="178"/>
      <c r="AR503" s="177" t="s">
        <v>9</v>
      </c>
      <c r="AS503" s="178"/>
      <c r="AT503" s="177" t="s">
        <v>10</v>
      </c>
      <c r="AU503" s="178"/>
      <c r="AV503" s="177" t="s">
        <v>11</v>
      </c>
      <c r="AW503" s="178"/>
      <c r="AX503" s="177" t="s">
        <v>12</v>
      </c>
      <c r="AY503" s="178"/>
      <c r="AZ503" s="177" t="s">
        <v>13</v>
      </c>
      <c r="BA503" s="178"/>
      <c r="BB503" s="177" t="s">
        <v>14</v>
      </c>
      <c r="BC503" s="178"/>
      <c r="BD503" s="177" t="s">
        <v>15</v>
      </c>
      <c r="BE503" s="178"/>
      <c r="BF503" s="179" t="s">
        <v>16</v>
      </c>
      <c r="BG503" s="180"/>
      <c r="BI503" s="176" t="s">
        <v>2</v>
      </c>
      <c r="BJ503" s="177" t="s">
        <v>3</v>
      </c>
      <c r="BK503" s="178"/>
      <c r="BL503" s="177" t="s">
        <v>4</v>
      </c>
      <c r="BM503" s="178"/>
      <c r="BN503" s="177" t="s">
        <v>5</v>
      </c>
      <c r="BO503" s="178"/>
      <c r="BP503" s="177" t="s">
        <v>6</v>
      </c>
      <c r="BQ503" s="178"/>
      <c r="BR503" s="177" t="s">
        <v>7</v>
      </c>
      <c r="BS503" s="178"/>
      <c r="BT503" s="177" t="s">
        <v>8</v>
      </c>
      <c r="BU503" s="178"/>
      <c r="BV503" s="177" t="s">
        <v>9</v>
      </c>
      <c r="BW503" s="178"/>
      <c r="BX503" s="177" t="s">
        <v>10</v>
      </c>
      <c r="BY503" s="178"/>
      <c r="BZ503" s="177" t="s">
        <v>11</v>
      </c>
      <c r="CA503" s="178"/>
      <c r="CB503" s="177" t="s">
        <v>12</v>
      </c>
      <c r="CC503" s="178"/>
      <c r="CD503" s="177" t="s">
        <v>13</v>
      </c>
      <c r="CE503" s="178"/>
      <c r="CF503" s="177" t="s">
        <v>14</v>
      </c>
      <c r="CG503" s="178"/>
      <c r="CH503" s="177" t="s">
        <v>15</v>
      </c>
      <c r="CI503" s="178"/>
      <c r="CJ503" s="177" t="s">
        <v>16</v>
      </c>
      <c r="CK503" s="178"/>
    </row>
    <row r="504" spans="1:89" ht="15" thickTop="1" thickBot="1" x14ac:dyDescent="0.3">
      <c r="A504" s="182"/>
      <c r="B504" s="183" t="s">
        <v>17</v>
      </c>
      <c r="C504" s="184" t="s">
        <v>18</v>
      </c>
      <c r="D504" s="185" t="s">
        <v>17</v>
      </c>
      <c r="E504" s="186" t="s">
        <v>18</v>
      </c>
      <c r="F504" s="183" t="s">
        <v>17</v>
      </c>
      <c r="G504" s="184" t="s">
        <v>18</v>
      </c>
      <c r="H504" s="185" t="s">
        <v>17</v>
      </c>
      <c r="I504" s="186" t="s">
        <v>18</v>
      </c>
      <c r="J504" s="183" t="s">
        <v>17</v>
      </c>
      <c r="K504" s="184" t="s">
        <v>18</v>
      </c>
      <c r="L504" s="185" t="s">
        <v>17</v>
      </c>
      <c r="M504" s="183" t="s">
        <v>18</v>
      </c>
      <c r="N504" s="187" t="s">
        <v>17</v>
      </c>
      <c r="O504" s="188" t="s">
        <v>18</v>
      </c>
      <c r="P504" s="183" t="s">
        <v>17</v>
      </c>
      <c r="Q504" s="184" t="s">
        <v>18</v>
      </c>
      <c r="R504" s="185" t="s">
        <v>17</v>
      </c>
      <c r="S504" s="186" t="s">
        <v>18</v>
      </c>
      <c r="T504" s="183" t="s">
        <v>17</v>
      </c>
      <c r="U504" s="184" t="s">
        <v>18</v>
      </c>
      <c r="V504" s="185" t="s">
        <v>17</v>
      </c>
      <c r="W504" s="186" t="s">
        <v>18</v>
      </c>
      <c r="X504" s="183" t="s">
        <v>17</v>
      </c>
      <c r="Y504" s="184" t="s">
        <v>18</v>
      </c>
      <c r="Z504" s="185" t="s">
        <v>17</v>
      </c>
      <c r="AA504" s="183" t="s">
        <v>18</v>
      </c>
      <c r="AB504" s="189" t="s">
        <v>17</v>
      </c>
      <c r="AC504" s="190" t="s">
        <v>18</v>
      </c>
      <c r="AE504" s="182"/>
      <c r="AF504" s="183" t="s">
        <v>17</v>
      </c>
      <c r="AG504" s="184" t="s">
        <v>18</v>
      </c>
      <c r="AH504" s="185" t="s">
        <v>17</v>
      </c>
      <c r="AI504" s="186" t="s">
        <v>18</v>
      </c>
      <c r="AJ504" s="183" t="s">
        <v>17</v>
      </c>
      <c r="AK504" s="184" t="s">
        <v>18</v>
      </c>
      <c r="AL504" s="185" t="s">
        <v>17</v>
      </c>
      <c r="AM504" s="186" t="s">
        <v>18</v>
      </c>
      <c r="AN504" s="183" t="s">
        <v>17</v>
      </c>
      <c r="AO504" s="184" t="s">
        <v>18</v>
      </c>
      <c r="AP504" s="185" t="s">
        <v>17</v>
      </c>
      <c r="AQ504" s="183" t="s">
        <v>18</v>
      </c>
      <c r="AR504" s="187" t="s">
        <v>17</v>
      </c>
      <c r="AS504" s="188" t="s">
        <v>18</v>
      </c>
      <c r="AT504" s="183" t="s">
        <v>17</v>
      </c>
      <c r="AU504" s="184" t="s">
        <v>18</v>
      </c>
      <c r="AV504" s="185" t="s">
        <v>17</v>
      </c>
      <c r="AW504" s="186" t="s">
        <v>18</v>
      </c>
      <c r="AX504" s="183" t="s">
        <v>17</v>
      </c>
      <c r="AY504" s="184" t="s">
        <v>18</v>
      </c>
      <c r="AZ504" s="185" t="s">
        <v>17</v>
      </c>
      <c r="BA504" s="186" t="s">
        <v>18</v>
      </c>
      <c r="BB504" s="183" t="s">
        <v>17</v>
      </c>
      <c r="BC504" s="184" t="s">
        <v>18</v>
      </c>
      <c r="BD504" s="185" t="s">
        <v>17</v>
      </c>
      <c r="BE504" s="183" t="s">
        <v>18</v>
      </c>
      <c r="BF504" s="189" t="s">
        <v>17</v>
      </c>
      <c r="BG504" s="190" t="s">
        <v>18</v>
      </c>
      <c r="BI504" s="182"/>
      <c r="BJ504" s="183" t="s">
        <v>17</v>
      </c>
      <c r="BK504" s="184" t="s">
        <v>18</v>
      </c>
      <c r="BL504" s="185" t="s">
        <v>17</v>
      </c>
      <c r="BM504" s="186" t="s">
        <v>18</v>
      </c>
      <c r="BN504" s="183" t="s">
        <v>17</v>
      </c>
      <c r="BO504" s="184" t="s">
        <v>18</v>
      </c>
      <c r="BP504" s="185" t="s">
        <v>17</v>
      </c>
      <c r="BQ504" s="186" t="s">
        <v>18</v>
      </c>
      <c r="BR504" s="183" t="s">
        <v>17</v>
      </c>
      <c r="BS504" s="184" t="s">
        <v>18</v>
      </c>
      <c r="BT504" s="185" t="s">
        <v>17</v>
      </c>
      <c r="BU504" s="183" t="s">
        <v>18</v>
      </c>
      <c r="BV504" s="187" t="s">
        <v>17</v>
      </c>
      <c r="BW504" s="188" t="s">
        <v>18</v>
      </c>
      <c r="BX504" s="183" t="s">
        <v>17</v>
      </c>
      <c r="BY504" s="184" t="s">
        <v>18</v>
      </c>
      <c r="BZ504" s="185" t="s">
        <v>17</v>
      </c>
      <c r="CA504" s="186" t="s">
        <v>18</v>
      </c>
      <c r="CB504" s="183" t="s">
        <v>17</v>
      </c>
      <c r="CC504" s="184" t="s">
        <v>18</v>
      </c>
      <c r="CD504" s="185" t="s">
        <v>17</v>
      </c>
      <c r="CE504" s="186" t="s">
        <v>18</v>
      </c>
      <c r="CF504" s="183" t="s">
        <v>17</v>
      </c>
      <c r="CG504" s="184" t="s">
        <v>18</v>
      </c>
      <c r="CH504" s="185" t="s">
        <v>17</v>
      </c>
      <c r="CI504" s="183" t="s">
        <v>18</v>
      </c>
      <c r="CJ504" s="187" t="s">
        <v>17</v>
      </c>
      <c r="CK504" s="188" t="s">
        <v>18</v>
      </c>
    </row>
    <row r="505" spans="1:89" ht="13.5" thickTop="1" x14ac:dyDescent="0.2">
      <c r="A505" s="192" t="s">
        <v>19</v>
      </c>
      <c r="B505" s="193">
        <v>153</v>
      </c>
      <c r="C505" s="194">
        <v>0</v>
      </c>
      <c r="D505" s="195">
        <v>42</v>
      </c>
      <c r="E505" s="196">
        <v>0</v>
      </c>
      <c r="F505" s="193">
        <v>36</v>
      </c>
      <c r="G505" s="197">
        <v>0</v>
      </c>
      <c r="H505" s="195">
        <v>93</v>
      </c>
      <c r="I505" s="196">
        <v>4</v>
      </c>
      <c r="J505" s="193">
        <v>3</v>
      </c>
      <c r="K505" s="197">
        <v>0</v>
      </c>
      <c r="L505" s="195">
        <v>1</v>
      </c>
      <c r="M505" s="193">
        <v>6</v>
      </c>
      <c r="N505" s="198">
        <v>10</v>
      </c>
      <c r="O505" s="199">
        <v>5</v>
      </c>
      <c r="P505" s="193">
        <v>13</v>
      </c>
      <c r="Q505" s="197">
        <v>7</v>
      </c>
      <c r="R505" s="195">
        <v>1</v>
      </c>
      <c r="S505" s="196">
        <v>8</v>
      </c>
      <c r="T505" s="193">
        <v>0</v>
      </c>
      <c r="U505" s="197">
        <v>0</v>
      </c>
      <c r="V505" s="195">
        <v>0</v>
      </c>
      <c r="W505" s="196">
        <v>0</v>
      </c>
      <c r="X505" s="193">
        <v>0</v>
      </c>
      <c r="Y505" s="197">
        <v>0</v>
      </c>
      <c r="Z505" s="195">
        <v>0</v>
      </c>
      <c r="AA505" s="193">
        <v>0</v>
      </c>
      <c r="AB505" s="220">
        <f>B505+D505+F505+H505+J505+L505+N505+P505+R505+T505+V505+X505+Z505</f>
        <v>352</v>
      </c>
      <c r="AC505" s="201">
        <f>C505+E505+G505+I505+K505+M505+O505+Q505+S505+U505+W505+Y505+AA505</f>
        <v>30</v>
      </c>
      <c r="AE505" s="202" t="str">
        <f>$AE$9</f>
        <v>07:00 - 07:59</v>
      </c>
      <c r="AF505" s="193">
        <f>SUMIF($A$9:$A$32,$AE505,B$505:B$528)</f>
        <v>2060</v>
      </c>
      <c r="AG505" s="194">
        <f t="shared" ref="AG505:BE507" si="718">SUMIF($A$9:$A$32,$AE505,C$505:C$528)</f>
        <v>676</v>
      </c>
      <c r="AH505" s="195">
        <f t="shared" si="718"/>
        <v>733</v>
      </c>
      <c r="AI505" s="196">
        <f t="shared" si="718"/>
        <v>490</v>
      </c>
      <c r="AJ505" s="193">
        <f t="shared" si="718"/>
        <v>334</v>
      </c>
      <c r="AK505" s="197">
        <f t="shared" si="718"/>
        <v>176</v>
      </c>
      <c r="AL505" s="195">
        <f t="shared" si="718"/>
        <v>1033</v>
      </c>
      <c r="AM505" s="196">
        <f t="shared" si="718"/>
        <v>1089</v>
      </c>
      <c r="AN505" s="193">
        <f t="shared" si="718"/>
        <v>105</v>
      </c>
      <c r="AO505" s="197">
        <f t="shared" si="718"/>
        <v>185</v>
      </c>
      <c r="AP505" s="195">
        <f t="shared" si="718"/>
        <v>108</v>
      </c>
      <c r="AQ505" s="193">
        <f t="shared" si="718"/>
        <v>522</v>
      </c>
      <c r="AR505" s="198">
        <f t="shared" si="718"/>
        <v>641</v>
      </c>
      <c r="AS505" s="199">
        <f t="shared" si="718"/>
        <v>999</v>
      </c>
      <c r="AT505" s="193">
        <f t="shared" si="718"/>
        <v>418</v>
      </c>
      <c r="AU505" s="197">
        <f t="shared" si="718"/>
        <v>389</v>
      </c>
      <c r="AV505" s="195">
        <f t="shared" si="718"/>
        <v>858</v>
      </c>
      <c r="AW505" s="196">
        <f t="shared" si="718"/>
        <v>587</v>
      </c>
      <c r="AX505" s="193">
        <f t="shared" si="718"/>
        <v>97</v>
      </c>
      <c r="AY505" s="197">
        <f t="shared" si="718"/>
        <v>133</v>
      </c>
      <c r="AZ505" s="195">
        <f t="shared" si="718"/>
        <v>343</v>
      </c>
      <c r="BA505" s="196">
        <f t="shared" si="718"/>
        <v>758</v>
      </c>
      <c r="BB505" s="193">
        <f t="shared" si="718"/>
        <v>466</v>
      </c>
      <c r="BC505" s="197">
        <f t="shared" si="718"/>
        <v>319</v>
      </c>
      <c r="BD505" s="195">
        <f t="shared" si="718"/>
        <v>1680</v>
      </c>
      <c r="BE505" s="193">
        <f t="shared" si="718"/>
        <v>1374</v>
      </c>
      <c r="BF505" s="200">
        <f>AF505+AH505+AJ505+AL505+AN505+AP505+AR505+AT505+AV505+AX505+AZ505+BB505+BD505</f>
        <v>8876</v>
      </c>
      <c r="BG505" s="201">
        <f>AG505+AI505+AK505+AM505+AO505+AQ505+AS505+AU505+AW505+AY505+BA505+BC505+BE505</f>
        <v>7697</v>
      </c>
      <c r="BI505" s="192" t="s">
        <v>19</v>
      </c>
      <c r="BJ505" s="204">
        <f t="shared" ref="BJ505:CK505" si="719">B505/B529</f>
        <v>4.9688230709275137E-3</v>
      </c>
      <c r="BK505" s="205">
        <f t="shared" si="719"/>
        <v>0</v>
      </c>
      <c r="BL505" s="206">
        <f t="shared" si="719"/>
        <v>3.8581664523240859E-3</v>
      </c>
      <c r="BM505" s="207">
        <f t="shared" si="719"/>
        <v>0</v>
      </c>
      <c r="BN505" s="204">
        <f t="shared" si="719"/>
        <v>6.41025641025641E-3</v>
      </c>
      <c r="BO505" s="205">
        <f t="shared" si="719"/>
        <v>0</v>
      </c>
      <c r="BP505" s="206">
        <f t="shared" si="719"/>
        <v>4.2991863905325447E-3</v>
      </c>
      <c r="BQ505" s="207">
        <f t="shared" si="719"/>
        <v>1.5874905742747152E-4</v>
      </c>
      <c r="BR505" s="204">
        <f t="shared" si="719"/>
        <v>1.405152224824356E-3</v>
      </c>
      <c r="BS505" s="205">
        <f t="shared" si="719"/>
        <v>0</v>
      </c>
      <c r="BT505" s="206">
        <f t="shared" si="719"/>
        <v>2.4869435463814973E-4</v>
      </c>
      <c r="BU505" s="204">
        <f t="shared" si="719"/>
        <v>6.814310051107325E-4</v>
      </c>
      <c r="BV505" s="208">
        <f t="shared" si="719"/>
        <v>6.9261670591494668E-4</v>
      </c>
      <c r="BW505" s="209">
        <f t="shared" si="719"/>
        <v>2.7343322760581864E-4</v>
      </c>
      <c r="BX505" s="204">
        <f t="shared" si="719"/>
        <v>1.5634395670475045E-3</v>
      </c>
      <c r="BY505" s="205">
        <f t="shared" si="719"/>
        <v>7.5553157042633566E-4</v>
      </c>
      <c r="BZ505" s="206">
        <f t="shared" si="719"/>
        <v>7.3518600205852084E-5</v>
      </c>
      <c r="CA505" s="207">
        <f t="shared" si="719"/>
        <v>5.4828318826673976E-4</v>
      </c>
      <c r="CB505" s="204">
        <f t="shared" si="719"/>
        <v>0</v>
      </c>
      <c r="CC505" s="205">
        <f t="shared" si="719"/>
        <v>0</v>
      </c>
      <c r="CD505" s="206">
        <f t="shared" si="719"/>
        <v>0</v>
      </c>
      <c r="CE505" s="207">
        <f t="shared" si="719"/>
        <v>0</v>
      </c>
      <c r="CF505" s="204">
        <f t="shared" si="719"/>
        <v>0</v>
      </c>
      <c r="CG505" s="205">
        <f t="shared" si="719"/>
        <v>0</v>
      </c>
      <c r="CH505" s="206">
        <f t="shared" si="719"/>
        <v>0</v>
      </c>
      <c r="CI505" s="204">
        <f t="shared" si="719"/>
        <v>0</v>
      </c>
      <c r="CJ505" s="210">
        <f t="shared" si="719"/>
        <v>2.1400387882030362E-3</v>
      </c>
      <c r="CK505" s="211">
        <f t="shared" si="719"/>
        <v>1.8263172313030774E-4</v>
      </c>
    </row>
    <row r="506" spans="1:89" x14ac:dyDescent="0.2">
      <c r="A506" s="212" t="s">
        <v>21</v>
      </c>
      <c r="B506" s="213">
        <v>669</v>
      </c>
      <c r="C506" s="214">
        <v>0</v>
      </c>
      <c r="D506" s="215">
        <v>267</v>
      </c>
      <c r="E506" s="216">
        <v>3</v>
      </c>
      <c r="F506" s="213">
        <v>108</v>
      </c>
      <c r="G506" s="217">
        <v>1</v>
      </c>
      <c r="H506" s="215">
        <v>420</v>
      </c>
      <c r="I506" s="216">
        <v>94</v>
      </c>
      <c r="J506" s="213">
        <v>16</v>
      </c>
      <c r="K506" s="217">
        <v>11</v>
      </c>
      <c r="L506" s="215">
        <v>24</v>
      </c>
      <c r="M506" s="213">
        <v>103</v>
      </c>
      <c r="N506" s="218">
        <v>161</v>
      </c>
      <c r="O506" s="219">
        <v>180</v>
      </c>
      <c r="P506" s="213">
        <v>87</v>
      </c>
      <c r="Q506" s="217">
        <v>87</v>
      </c>
      <c r="R506" s="215">
        <v>172</v>
      </c>
      <c r="S506" s="216">
        <v>139</v>
      </c>
      <c r="T506" s="213">
        <v>29</v>
      </c>
      <c r="U506" s="217">
        <v>85</v>
      </c>
      <c r="V506" s="215">
        <v>57</v>
      </c>
      <c r="W506" s="216">
        <v>134</v>
      </c>
      <c r="X506" s="213">
        <v>116</v>
      </c>
      <c r="Y506" s="217">
        <v>146</v>
      </c>
      <c r="Z506" s="215">
        <v>456</v>
      </c>
      <c r="AA506" s="213">
        <v>279</v>
      </c>
      <c r="AB506" s="220">
        <f t="shared" ref="AB506:AB528" si="720">B506+D506+F506+H506+J506+L506+N506+P506+R506+T506+V506+X506+Z506</f>
        <v>2582</v>
      </c>
      <c r="AC506" s="221">
        <f t="shared" ref="AC506:AC527" si="721">C506+E506+G506+I506+K506+M506+O506+Q506+S506+U506+W506+Y506+AA506</f>
        <v>1262</v>
      </c>
      <c r="AE506" s="212" t="str">
        <f>$AE$10</f>
        <v>08:00 - 08:59</v>
      </c>
      <c r="AF506" s="193">
        <f>SUMIF($A$9:$A$32,$AE506,B$505:B$528)</f>
        <v>2086</v>
      </c>
      <c r="AG506" s="214">
        <f t="shared" si="718"/>
        <v>973</v>
      </c>
      <c r="AH506" s="215">
        <f t="shared" si="718"/>
        <v>733</v>
      </c>
      <c r="AI506" s="216">
        <f t="shared" si="718"/>
        <v>494</v>
      </c>
      <c r="AJ506" s="213">
        <f t="shared" si="718"/>
        <v>362</v>
      </c>
      <c r="AK506" s="217">
        <f t="shared" si="718"/>
        <v>213</v>
      </c>
      <c r="AL506" s="215">
        <f t="shared" si="718"/>
        <v>1172</v>
      </c>
      <c r="AM506" s="216">
        <f t="shared" si="718"/>
        <v>1298</v>
      </c>
      <c r="AN506" s="213">
        <f t="shared" si="718"/>
        <v>137</v>
      </c>
      <c r="AO506" s="217">
        <f t="shared" si="718"/>
        <v>325</v>
      </c>
      <c r="AP506" s="215">
        <f t="shared" si="718"/>
        <v>128</v>
      </c>
      <c r="AQ506" s="213">
        <f t="shared" si="718"/>
        <v>684</v>
      </c>
      <c r="AR506" s="218">
        <f t="shared" si="718"/>
        <v>805</v>
      </c>
      <c r="AS506" s="219">
        <f t="shared" si="718"/>
        <v>1323</v>
      </c>
      <c r="AT506" s="213">
        <f t="shared" si="718"/>
        <v>560</v>
      </c>
      <c r="AU506" s="217">
        <f t="shared" si="718"/>
        <v>464</v>
      </c>
      <c r="AV506" s="215">
        <f t="shared" si="718"/>
        <v>997</v>
      </c>
      <c r="AW506" s="216">
        <f t="shared" si="718"/>
        <v>730</v>
      </c>
      <c r="AX506" s="213">
        <f t="shared" si="718"/>
        <v>109</v>
      </c>
      <c r="AY506" s="217">
        <f t="shared" si="718"/>
        <v>130</v>
      </c>
      <c r="AZ506" s="215">
        <f t="shared" si="718"/>
        <v>358</v>
      </c>
      <c r="BA506" s="216">
        <f t="shared" si="718"/>
        <v>1287</v>
      </c>
      <c r="BB506" s="213">
        <f t="shared" si="718"/>
        <v>502</v>
      </c>
      <c r="BC506" s="217">
        <f t="shared" si="718"/>
        <v>400</v>
      </c>
      <c r="BD506" s="215">
        <f t="shared" si="718"/>
        <v>2090</v>
      </c>
      <c r="BE506" s="213">
        <f t="shared" si="718"/>
        <v>1693</v>
      </c>
      <c r="BF506" s="220">
        <f>SUM(AF506,AH506,AJ506,AL506,AN506,AP506,AR506,AT506,AV506,AX506,AZ506,BB506,BD506)</f>
        <v>10039</v>
      </c>
      <c r="BG506" s="221">
        <f>SUM(AG506,AI506,AK506,AM506,AO506,AQ506,AS506,AU506,AW506,AY506,BA506,BC506,BE506)</f>
        <v>10014</v>
      </c>
      <c r="BI506" s="212" t="s">
        <v>21</v>
      </c>
      <c r="BJ506" s="204">
        <f t="shared" ref="BJ506:CK506" si="722">B506/B529</f>
        <v>2.1726422447388934E-2</v>
      </c>
      <c r="BK506" s="205">
        <f t="shared" si="722"/>
        <v>0</v>
      </c>
      <c r="BL506" s="206">
        <f t="shared" si="722"/>
        <v>2.4526915304060259E-2</v>
      </c>
      <c r="BM506" s="207">
        <f t="shared" si="722"/>
        <v>3.3829499323410016E-4</v>
      </c>
      <c r="BN506" s="204">
        <f t="shared" si="722"/>
        <v>1.9230769230769232E-2</v>
      </c>
      <c r="BO506" s="205">
        <f t="shared" si="722"/>
        <v>3.1123560535325243E-4</v>
      </c>
      <c r="BP506" s="206">
        <f t="shared" si="722"/>
        <v>1.941568047337278E-2</v>
      </c>
      <c r="BQ506" s="207">
        <f t="shared" si="722"/>
        <v>3.730602849545581E-3</v>
      </c>
      <c r="BR506" s="204">
        <f t="shared" si="722"/>
        <v>7.4941451990632318E-3</v>
      </c>
      <c r="BS506" s="205">
        <f t="shared" si="722"/>
        <v>3.8501925096254812E-3</v>
      </c>
      <c r="BT506" s="206">
        <f t="shared" si="722"/>
        <v>5.9686645113155934E-3</v>
      </c>
      <c r="BU506" s="204">
        <f t="shared" si="722"/>
        <v>1.1697898921067575E-2</v>
      </c>
      <c r="BV506" s="208">
        <f t="shared" si="722"/>
        <v>1.1151128965230642E-2</v>
      </c>
      <c r="BW506" s="209">
        <f t="shared" si="722"/>
        <v>9.8435961938094715E-3</v>
      </c>
      <c r="BX506" s="204">
        <f t="shared" si="722"/>
        <v>1.0463018641010223E-2</v>
      </c>
      <c r="BY506" s="205">
        <f t="shared" si="722"/>
        <v>9.3901780895844569E-3</v>
      </c>
      <c r="BZ506" s="206">
        <f t="shared" si="722"/>
        <v>1.2645199235406558E-2</v>
      </c>
      <c r="CA506" s="207">
        <f t="shared" si="722"/>
        <v>9.5264203961346033E-3</v>
      </c>
      <c r="CB506" s="204">
        <f t="shared" si="722"/>
        <v>1.5080603224128965E-2</v>
      </c>
      <c r="CC506" s="205">
        <f t="shared" si="722"/>
        <v>3.1434911242603551E-2</v>
      </c>
      <c r="CD506" s="206">
        <f t="shared" si="722"/>
        <v>5.1789932763946934E-3</v>
      </c>
      <c r="CE506" s="207">
        <f t="shared" si="722"/>
        <v>9.3347265761058867E-3</v>
      </c>
      <c r="CF506" s="204">
        <f t="shared" si="722"/>
        <v>1.3860676305412833E-2</v>
      </c>
      <c r="CG506" s="205">
        <f t="shared" si="722"/>
        <v>2.4699712400609034E-2</v>
      </c>
      <c r="CH506" s="206">
        <f t="shared" si="722"/>
        <v>1.4363109487211792E-2</v>
      </c>
      <c r="CI506" s="204">
        <f t="shared" si="722"/>
        <v>8.9915885139708017E-3</v>
      </c>
      <c r="CJ506" s="210">
        <f t="shared" si="722"/>
        <v>1.5697670883921135E-2</v>
      </c>
      <c r="CK506" s="211">
        <f t="shared" si="722"/>
        <v>7.6827078196816121E-3</v>
      </c>
    </row>
    <row r="507" spans="1:89" ht="13.5" thickBot="1" x14ac:dyDescent="0.25">
      <c r="A507" s="202" t="s">
        <v>23</v>
      </c>
      <c r="B507" s="222">
        <v>977</v>
      </c>
      <c r="C507" s="223">
        <v>236</v>
      </c>
      <c r="D507" s="224">
        <v>354</v>
      </c>
      <c r="E507" s="225">
        <v>255</v>
      </c>
      <c r="F507" s="222">
        <v>180</v>
      </c>
      <c r="G507" s="226">
        <v>107</v>
      </c>
      <c r="H507" s="224">
        <v>588</v>
      </c>
      <c r="I507" s="225">
        <v>531</v>
      </c>
      <c r="J507" s="222">
        <v>45</v>
      </c>
      <c r="K507" s="226">
        <v>51</v>
      </c>
      <c r="L507" s="224">
        <v>80</v>
      </c>
      <c r="M507" s="222">
        <v>202</v>
      </c>
      <c r="N507" s="227">
        <v>367</v>
      </c>
      <c r="O507" s="228">
        <v>420</v>
      </c>
      <c r="P507" s="222">
        <v>240</v>
      </c>
      <c r="Q507" s="226">
        <v>197</v>
      </c>
      <c r="R507" s="224">
        <v>442</v>
      </c>
      <c r="S507" s="225">
        <v>314</v>
      </c>
      <c r="T507" s="222">
        <v>80</v>
      </c>
      <c r="U507" s="226">
        <v>130</v>
      </c>
      <c r="V507" s="224">
        <v>203</v>
      </c>
      <c r="W507" s="225">
        <v>433</v>
      </c>
      <c r="X507" s="222">
        <v>321</v>
      </c>
      <c r="Y507" s="226">
        <v>247</v>
      </c>
      <c r="Z507" s="224">
        <v>910</v>
      </c>
      <c r="AA507" s="222">
        <v>755</v>
      </c>
      <c r="AB507" s="220">
        <f t="shared" si="720"/>
        <v>4787</v>
      </c>
      <c r="AC507" s="221">
        <f t="shared" si="721"/>
        <v>3878</v>
      </c>
      <c r="AE507" s="202" t="str">
        <f>$AE$11</f>
        <v>09:00 - 09:59</v>
      </c>
      <c r="AF507" s="193">
        <f>SUMIF($A$9:$A$32,$AE507,B$505:B$528)</f>
        <v>2285</v>
      </c>
      <c r="AG507" s="223">
        <f t="shared" si="718"/>
        <v>1040</v>
      </c>
      <c r="AH507" s="224">
        <f t="shared" si="718"/>
        <v>739</v>
      </c>
      <c r="AI507" s="225">
        <f t="shared" si="718"/>
        <v>473</v>
      </c>
      <c r="AJ507" s="222">
        <f t="shared" si="718"/>
        <v>337</v>
      </c>
      <c r="AK507" s="226">
        <f t="shared" si="718"/>
        <v>221</v>
      </c>
      <c r="AL507" s="224">
        <f t="shared" si="718"/>
        <v>1442</v>
      </c>
      <c r="AM507" s="225">
        <f t="shared" si="718"/>
        <v>1333</v>
      </c>
      <c r="AN507" s="222">
        <f t="shared" si="718"/>
        <v>94</v>
      </c>
      <c r="AO507" s="226">
        <f t="shared" si="718"/>
        <v>329</v>
      </c>
      <c r="AP507" s="224">
        <f t="shared" si="718"/>
        <v>137</v>
      </c>
      <c r="AQ507" s="222">
        <f t="shared" si="718"/>
        <v>721</v>
      </c>
      <c r="AR507" s="227">
        <f t="shared" si="718"/>
        <v>885</v>
      </c>
      <c r="AS507" s="228">
        <f t="shared" si="718"/>
        <v>1264</v>
      </c>
      <c r="AT507" s="222">
        <f t="shared" si="718"/>
        <v>648</v>
      </c>
      <c r="AU507" s="226">
        <f t="shared" si="718"/>
        <v>432</v>
      </c>
      <c r="AV507" s="224">
        <f t="shared" si="718"/>
        <v>1076</v>
      </c>
      <c r="AW507" s="225">
        <f t="shared" si="718"/>
        <v>723</v>
      </c>
      <c r="AX507" s="222">
        <f t="shared" si="718"/>
        <v>108</v>
      </c>
      <c r="AY507" s="226">
        <f t="shared" si="718"/>
        <v>118</v>
      </c>
      <c r="AZ507" s="224">
        <f t="shared" si="718"/>
        <v>355</v>
      </c>
      <c r="BA507" s="225">
        <f t="shared" si="718"/>
        <v>1179</v>
      </c>
      <c r="BB507" s="222">
        <f t="shared" si="718"/>
        <v>506</v>
      </c>
      <c r="BC507" s="226">
        <f t="shared" si="718"/>
        <v>342</v>
      </c>
      <c r="BD507" s="224">
        <f t="shared" si="718"/>
        <v>2102</v>
      </c>
      <c r="BE507" s="222">
        <f t="shared" si="718"/>
        <v>1972</v>
      </c>
      <c r="BF507" s="220">
        <f>SUM(AF507,AH507,AJ507,AL507,AN507,AP507,AR507,AT507,AV507,AX507,AZ507,BB507,BD507)</f>
        <v>10714</v>
      </c>
      <c r="BG507" s="221">
        <f>SUM(AG507,AI507,AK507,AM507,AO507,AQ507,AS507,AU507,AW507,AY507,BA507,BC507,BE507)</f>
        <v>10147</v>
      </c>
      <c r="BI507" s="202" t="s">
        <v>23</v>
      </c>
      <c r="BJ507" s="204">
        <f t="shared" ref="BJ507:CK507" si="723">B507/B529</f>
        <v>3.1729020524811642E-2</v>
      </c>
      <c r="BK507" s="205">
        <f t="shared" si="723"/>
        <v>1.2301918265221017E-2</v>
      </c>
      <c r="BL507" s="206">
        <f t="shared" si="723"/>
        <v>3.251883152673158E-2</v>
      </c>
      <c r="BM507" s="207">
        <f t="shared" si="723"/>
        <v>2.8755074424898511E-2</v>
      </c>
      <c r="BN507" s="204">
        <f t="shared" si="723"/>
        <v>3.2051282051282048E-2</v>
      </c>
      <c r="BO507" s="205">
        <f t="shared" si="723"/>
        <v>3.3302209772798005E-2</v>
      </c>
      <c r="BP507" s="206">
        <f t="shared" si="723"/>
        <v>2.7181952662721894E-2</v>
      </c>
      <c r="BQ507" s="207">
        <f t="shared" si="723"/>
        <v>2.1073937373496845E-2</v>
      </c>
      <c r="BR507" s="204">
        <f t="shared" si="723"/>
        <v>2.1077283372365339E-2</v>
      </c>
      <c r="BS507" s="205">
        <f t="shared" si="723"/>
        <v>1.7850892544627232E-2</v>
      </c>
      <c r="BT507" s="206">
        <f t="shared" si="723"/>
        <v>1.9895548371051976E-2</v>
      </c>
      <c r="BU507" s="204">
        <f t="shared" si="723"/>
        <v>2.2941510505394662E-2</v>
      </c>
      <c r="BV507" s="208">
        <f t="shared" si="723"/>
        <v>2.5419033107078541E-2</v>
      </c>
      <c r="BW507" s="209">
        <f t="shared" si="723"/>
        <v>2.2968391118888768E-2</v>
      </c>
      <c r="BX507" s="204">
        <f t="shared" si="723"/>
        <v>2.8863499699338546E-2</v>
      </c>
      <c r="BY507" s="205">
        <f t="shared" si="723"/>
        <v>2.1262817053426874E-2</v>
      </c>
      <c r="BZ507" s="206">
        <f t="shared" si="723"/>
        <v>3.2495221290986621E-2</v>
      </c>
      <c r="CA507" s="207">
        <f t="shared" si="723"/>
        <v>2.1520115139469536E-2</v>
      </c>
      <c r="CB507" s="204">
        <f t="shared" si="723"/>
        <v>4.1601664066562662E-2</v>
      </c>
      <c r="CC507" s="205">
        <f t="shared" si="723"/>
        <v>4.807692307692308E-2</v>
      </c>
      <c r="CD507" s="206">
        <f t="shared" si="723"/>
        <v>1.8444484826458295E-2</v>
      </c>
      <c r="CE507" s="207">
        <f t="shared" si="723"/>
        <v>3.0163706025774992E-2</v>
      </c>
      <c r="CF507" s="204">
        <f t="shared" si="723"/>
        <v>3.8355837017564821E-2</v>
      </c>
      <c r="CG507" s="205">
        <f t="shared" si="723"/>
        <v>4.1786499746235835E-2</v>
      </c>
      <c r="CH507" s="206">
        <f t="shared" si="723"/>
        <v>2.866322288018143E-2</v>
      </c>
      <c r="CI507" s="204">
        <f t="shared" si="723"/>
        <v>2.4332076444616327E-2</v>
      </c>
      <c r="CJ507" s="210">
        <f t="shared" si="723"/>
        <v>2.910331158843163E-2</v>
      </c>
      <c r="CK507" s="211">
        <f t="shared" si="723"/>
        <v>2.3608194076644447E-2</v>
      </c>
    </row>
    <row r="508" spans="1:89" ht="14.25" thickTop="1" thickBot="1" x14ac:dyDescent="0.25">
      <c r="A508" s="212" t="s">
        <v>25</v>
      </c>
      <c r="B508" s="213">
        <v>1291</v>
      </c>
      <c r="C508" s="214">
        <v>506</v>
      </c>
      <c r="D508" s="215">
        <v>475</v>
      </c>
      <c r="E508" s="216">
        <v>426</v>
      </c>
      <c r="F508" s="213">
        <v>200</v>
      </c>
      <c r="G508" s="217">
        <v>134</v>
      </c>
      <c r="H508" s="215">
        <v>706</v>
      </c>
      <c r="I508" s="216">
        <v>792</v>
      </c>
      <c r="J508" s="213">
        <v>74</v>
      </c>
      <c r="K508" s="217">
        <v>119</v>
      </c>
      <c r="L508" s="215">
        <v>116</v>
      </c>
      <c r="M508" s="213">
        <v>339</v>
      </c>
      <c r="N508" s="218">
        <v>580</v>
      </c>
      <c r="O508" s="219">
        <v>660</v>
      </c>
      <c r="P508" s="213">
        <v>350</v>
      </c>
      <c r="Q508" s="217">
        <v>275</v>
      </c>
      <c r="R508" s="215">
        <v>656</v>
      </c>
      <c r="S508" s="216">
        <v>478</v>
      </c>
      <c r="T508" s="213">
        <v>115</v>
      </c>
      <c r="U508" s="217">
        <v>148</v>
      </c>
      <c r="V508" s="215">
        <v>298</v>
      </c>
      <c r="W508" s="216">
        <v>444</v>
      </c>
      <c r="X508" s="213">
        <v>463</v>
      </c>
      <c r="Y508" s="217">
        <v>333</v>
      </c>
      <c r="Z508" s="215">
        <v>1342</v>
      </c>
      <c r="AA508" s="213">
        <v>1232</v>
      </c>
      <c r="AB508" s="220">
        <f t="shared" si="720"/>
        <v>6666</v>
      </c>
      <c r="AC508" s="221">
        <f t="shared" si="721"/>
        <v>5886</v>
      </c>
      <c r="AE508" s="229" t="s">
        <v>26</v>
      </c>
      <c r="AF508" s="230">
        <f t="shared" ref="AF508:BG508" si="724">SUM(AF505:AF507)</f>
        <v>6431</v>
      </c>
      <c r="AG508" s="231">
        <f t="shared" si="724"/>
        <v>2689</v>
      </c>
      <c r="AH508" s="230">
        <f t="shared" si="724"/>
        <v>2205</v>
      </c>
      <c r="AI508" s="231">
        <f t="shared" si="724"/>
        <v>1457</v>
      </c>
      <c r="AJ508" s="230">
        <f t="shared" si="724"/>
        <v>1033</v>
      </c>
      <c r="AK508" s="231">
        <f t="shared" si="724"/>
        <v>610</v>
      </c>
      <c r="AL508" s="230">
        <f t="shared" si="724"/>
        <v>3647</v>
      </c>
      <c r="AM508" s="231">
        <f t="shared" si="724"/>
        <v>3720</v>
      </c>
      <c r="AN508" s="230">
        <f t="shared" si="724"/>
        <v>336</v>
      </c>
      <c r="AO508" s="231">
        <f t="shared" si="724"/>
        <v>839</v>
      </c>
      <c r="AP508" s="230">
        <f t="shared" si="724"/>
        <v>373</v>
      </c>
      <c r="AQ508" s="231">
        <f t="shared" si="724"/>
        <v>1927</v>
      </c>
      <c r="AR508" s="230">
        <f t="shared" si="724"/>
        <v>2331</v>
      </c>
      <c r="AS508" s="231">
        <f t="shared" si="724"/>
        <v>3586</v>
      </c>
      <c r="AT508" s="230">
        <f t="shared" si="724"/>
        <v>1626</v>
      </c>
      <c r="AU508" s="231">
        <f t="shared" si="724"/>
        <v>1285</v>
      </c>
      <c r="AV508" s="230">
        <f t="shared" si="724"/>
        <v>2931</v>
      </c>
      <c r="AW508" s="231">
        <f t="shared" si="724"/>
        <v>2040</v>
      </c>
      <c r="AX508" s="230">
        <f t="shared" si="724"/>
        <v>314</v>
      </c>
      <c r="AY508" s="231">
        <f t="shared" si="724"/>
        <v>381</v>
      </c>
      <c r="AZ508" s="230">
        <f t="shared" si="724"/>
        <v>1056</v>
      </c>
      <c r="BA508" s="231">
        <f t="shared" si="724"/>
        <v>3224</v>
      </c>
      <c r="BB508" s="230">
        <f t="shared" si="724"/>
        <v>1474</v>
      </c>
      <c r="BC508" s="231">
        <f t="shared" si="724"/>
        <v>1061</v>
      </c>
      <c r="BD508" s="230">
        <f t="shared" si="724"/>
        <v>5872</v>
      </c>
      <c r="BE508" s="231">
        <f t="shared" si="724"/>
        <v>5039</v>
      </c>
      <c r="BF508" s="232">
        <f t="shared" si="724"/>
        <v>29629</v>
      </c>
      <c r="BG508" s="233">
        <f t="shared" si="724"/>
        <v>27858</v>
      </c>
      <c r="BI508" s="212" t="s">
        <v>25</v>
      </c>
      <c r="BJ508" s="204">
        <f t="shared" ref="BJ508:CK508" si="725">B508/B529</f>
        <v>4.1926474408937389E-2</v>
      </c>
      <c r="BK508" s="205">
        <f t="shared" si="725"/>
        <v>2.6376146788990827E-2</v>
      </c>
      <c r="BL508" s="206">
        <f t="shared" si="725"/>
        <v>4.3634025353665257E-2</v>
      </c>
      <c r="BM508" s="207">
        <f t="shared" si="725"/>
        <v>4.8037889039242221E-2</v>
      </c>
      <c r="BN508" s="204">
        <f t="shared" si="725"/>
        <v>3.5612535612535613E-2</v>
      </c>
      <c r="BO508" s="205">
        <f t="shared" si="725"/>
        <v>4.1705571117335825E-2</v>
      </c>
      <c r="BP508" s="206">
        <f t="shared" si="725"/>
        <v>3.2636834319526624E-2</v>
      </c>
      <c r="BQ508" s="207">
        <f t="shared" si="725"/>
        <v>3.1432313370639363E-2</v>
      </c>
      <c r="BR508" s="204">
        <f t="shared" si="725"/>
        <v>3.4660421545667446E-2</v>
      </c>
      <c r="BS508" s="205">
        <f t="shared" si="725"/>
        <v>4.1652082604130204E-2</v>
      </c>
      <c r="BT508" s="206">
        <f t="shared" si="725"/>
        <v>2.8848545138025365E-2</v>
      </c>
      <c r="BU508" s="204">
        <f t="shared" si="725"/>
        <v>3.8500851788756389E-2</v>
      </c>
      <c r="BV508" s="208">
        <f t="shared" si="725"/>
        <v>4.0171768943066906E-2</v>
      </c>
      <c r="BW508" s="209">
        <f t="shared" si="725"/>
        <v>3.6093186043968065E-2</v>
      </c>
      <c r="BX508" s="204">
        <f t="shared" si="725"/>
        <v>4.2092603728202047E-2</v>
      </c>
      <c r="BY508" s="205">
        <f t="shared" si="725"/>
        <v>2.9681597409606044E-2</v>
      </c>
      <c r="BZ508" s="206">
        <f t="shared" si="725"/>
        <v>4.8228201735038966E-2</v>
      </c>
      <c r="CA508" s="207">
        <f t="shared" si="725"/>
        <v>3.2759920498937702E-2</v>
      </c>
      <c r="CB508" s="204">
        <f t="shared" si="725"/>
        <v>5.9802392095683825E-2</v>
      </c>
      <c r="CC508" s="205">
        <f t="shared" si="725"/>
        <v>5.473372781065089E-2</v>
      </c>
      <c r="CD508" s="206">
        <f t="shared" si="725"/>
        <v>2.7076140287116118E-2</v>
      </c>
      <c r="CE508" s="207">
        <f t="shared" si="725"/>
        <v>3.0929989550679205E-2</v>
      </c>
      <c r="CF508" s="204">
        <f t="shared" si="725"/>
        <v>5.5323216632811568E-2</v>
      </c>
      <c r="CG508" s="205">
        <f t="shared" si="725"/>
        <v>5.6335645406868549E-2</v>
      </c>
      <c r="CH508" s="206">
        <f t="shared" si="725"/>
        <v>4.227037923648734E-2</v>
      </c>
      <c r="CI508" s="204">
        <f t="shared" si="725"/>
        <v>3.9704792291082536E-2</v>
      </c>
      <c r="CJ508" s="210">
        <f t="shared" si="725"/>
        <v>4.0526984551595001E-2</v>
      </c>
      <c r="CK508" s="211">
        <f t="shared" si="725"/>
        <v>3.5832344078166378E-2</v>
      </c>
    </row>
    <row r="509" spans="1:89" ht="13.5" thickTop="1" x14ac:dyDescent="0.2">
      <c r="A509" s="202" t="s">
        <v>20</v>
      </c>
      <c r="B509" s="222">
        <v>2060</v>
      </c>
      <c r="C509" s="223">
        <v>676</v>
      </c>
      <c r="D509" s="224">
        <v>733</v>
      </c>
      <c r="E509" s="225">
        <v>490</v>
      </c>
      <c r="F509" s="222">
        <v>334</v>
      </c>
      <c r="G509" s="226">
        <v>176</v>
      </c>
      <c r="H509" s="224">
        <v>1033</v>
      </c>
      <c r="I509" s="225">
        <v>1089</v>
      </c>
      <c r="J509" s="222">
        <v>105</v>
      </c>
      <c r="K509" s="226">
        <v>185</v>
      </c>
      <c r="L509" s="224">
        <v>108</v>
      </c>
      <c r="M509" s="222">
        <v>522</v>
      </c>
      <c r="N509" s="227">
        <v>641</v>
      </c>
      <c r="O509" s="228">
        <v>999</v>
      </c>
      <c r="P509" s="222">
        <v>418</v>
      </c>
      <c r="Q509" s="226">
        <v>389</v>
      </c>
      <c r="R509" s="224">
        <v>858</v>
      </c>
      <c r="S509" s="225">
        <v>587</v>
      </c>
      <c r="T509" s="222">
        <v>97</v>
      </c>
      <c r="U509" s="226">
        <v>133</v>
      </c>
      <c r="V509" s="224">
        <v>343</v>
      </c>
      <c r="W509" s="225">
        <v>758</v>
      </c>
      <c r="X509" s="222">
        <v>466</v>
      </c>
      <c r="Y509" s="226">
        <v>319</v>
      </c>
      <c r="Z509" s="224">
        <v>1680</v>
      </c>
      <c r="AA509" s="222">
        <v>1374</v>
      </c>
      <c r="AB509" s="220">
        <f t="shared" si="720"/>
        <v>8876</v>
      </c>
      <c r="AC509" s="221">
        <f t="shared" si="721"/>
        <v>7697</v>
      </c>
      <c r="BI509" s="202" t="s">
        <v>20</v>
      </c>
      <c r="BJ509" s="204">
        <f t="shared" ref="BJ509:CK509" si="726">B509/B529</f>
        <v>6.6900493634710317E-2</v>
      </c>
      <c r="BK509" s="205">
        <f t="shared" si="726"/>
        <v>3.5237698081734777E-2</v>
      </c>
      <c r="BL509" s="206">
        <f t="shared" si="726"/>
        <v>6.7334190703656066E-2</v>
      </c>
      <c r="BM509" s="207">
        <f t="shared" si="726"/>
        <v>5.5254848894903022E-2</v>
      </c>
      <c r="BN509" s="204">
        <f t="shared" si="726"/>
        <v>5.9472934472934474E-2</v>
      </c>
      <c r="BO509" s="205">
        <f t="shared" si="726"/>
        <v>5.4777466542172422E-2</v>
      </c>
      <c r="BP509" s="206">
        <f t="shared" si="726"/>
        <v>4.7753328402366867E-2</v>
      </c>
      <c r="BQ509" s="207">
        <f t="shared" si="726"/>
        <v>4.3219430884629123E-2</v>
      </c>
      <c r="BR509" s="204">
        <f t="shared" si="726"/>
        <v>4.9180327868852458E-2</v>
      </c>
      <c r="BS509" s="205">
        <f t="shared" si="726"/>
        <v>6.4753237661883095E-2</v>
      </c>
      <c r="BT509" s="206">
        <f t="shared" si="726"/>
        <v>2.685899030092017E-2</v>
      </c>
      <c r="BU509" s="204">
        <f t="shared" si="726"/>
        <v>5.9284497444633731E-2</v>
      </c>
      <c r="BV509" s="208">
        <f t="shared" si="726"/>
        <v>4.4396730849148081E-2</v>
      </c>
      <c r="BW509" s="209">
        <f t="shared" si="726"/>
        <v>5.4631958875642567E-2</v>
      </c>
      <c r="BX509" s="204">
        <f t="shared" si="726"/>
        <v>5.0270595309681296E-2</v>
      </c>
      <c r="BY509" s="205">
        <f t="shared" si="726"/>
        <v>4.1985968699406365E-2</v>
      </c>
      <c r="BZ509" s="206">
        <f t="shared" si="726"/>
        <v>6.307895897662108E-2</v>
      </c>
      <c r="CA509" s="207">
        <f t="shared" si="726"/>
        <v>4.023027893907203E-2</v>
      </c>
      <c r="CB509" s="204">
        <f t="shared" si="726"/>
        <v>5.0442017680707225E-2</v>
      </c>
      <c r="CC509" s="205">
        <f t="shared" si="726"/>
        <v>4.918639053254438E-2</v>
      </c>
      <c r="CD509" s="206">
        <f t="shared" si="726"/>
        <v>3.1164819189532983E-2</v>
      </c>
      <c r="CE509" s="207">
        <f t="shared" si="726"/>
        <v>5.2803901079763148E-2</v>
      </c>
      <c r="CF509" s="204">
        <f t="shared" si="726"/>
        <v>5.5681682399330863E-2</v>
      </c>
      <c r="CG509" s="205">
        <f t="shared" si="726"/>
        <v>5.3967179834207409E-2</v>
      </c>
      <c r="CH509" s="206">
        <f t="shared" si="726"/>
        <v>5.2916719163411868E-2</v>
      </c>
      <c r="CI509" s="204">
        <f t="shared" si="726"/>
        <v>4.428115633761965E-2</v>
      </c>
      <c r="CJ509" s="210">
        <f t="shared" si="726"/>
        <v>5.3963023534347017E-2</v>
      </c>
      <c r="CK509" s="211">
        <f t="shared" si="726"/>
        <v>4.6857212431132618E-2</v>
      </c>
    </row>
    <row r="510" spans="1:89" ht="13.5" thickBot="1" x14ac:dyDescent="0.25">
      <c r="A510" s="212" t="s">
        <v>22</v>
      </c>
      <c r="B510" s="213">
        <v>2086</v>
      </c>
      <c r="C510" s="214">
        <v>973</v>
      </c>
      <c r="D510" s="215">
        <v>733</v>
      </c>
      <c r="E510" s="216">
        <v>494</v>
      </c>
      <c r="F510" s="213">
        <v>362</v>
      </c>
      <c r="G510" s="217">
        <v>213</v>
      </c>
      <c r="H510" s="215">
        <v>1172</v>
      </c>
      <c r="I510" s="216">
        <v>1298</v>
      </c>
      <c r="J510" s="213">
        <v>137</v>
      </c>
      <c r="K510" s="217">
        <v>325</v>
      </c>
      <c r="L510" s="215">
        <v>128</v>
      </c>
      <c r="M510" s="213">
        <v>684</v>
      </c>
      <c r="N510" s="218">
        <v>805</v>
      </c>
      <c r="O510" s="219">
        <v>1323</v>
      </c>
      <c r="P510" s="213">
        <v>560</v>
      </c>
      <c r="Q510" s="217">
        <v>464</v>
      </c>
      <c r="R510" s="215">
        <v>997</v>
      </c>
      <c r="S510" s="216">
        <v>730</v>
      </c>
      <c r="T510" s="213">
        <v>109</v>
      </c>
      <c r="U510" s="217">
        <v>130</v>
      </c>
      <c r="V510" s="215">
        <v>358</v>
      </c>
      <c r="W510" s="216">
        <v>1287</v>
      </c>
      <c r="X510" s="213">
        <v>502</v>
      </c>
      <c r="Y510" s="217">
        <v>400</v>
      </c>
      <c r="Z510" s="215">
        <v>2090</v>
      </c>
      <c r="AA510" s="213">
        <v>1693</v>
      </c>
      <c r="AB510" s="220">
        <f t="shared" si="720"/>
        <v>10039</v>
      </c>
      <c r="AC510" s="221">
        <f t="shared" si="721"/>
        <v>10014</v>
      </c>
      <c r="AE510" s="175" t="s">
        <v>27</v>
      </c>
      <c r="BI510" s="212" t="s">
        <v>22</v>
      </c>
      <c r="BJ510" s="204">
        <f t="shared" ref="BJ510:CK510" si="727">B510/B529</f>
        <v>6.7744868797090158E-2</v>
      </c>
      <c r="BK510" s="205">
        <f t="shared" si="727"/>
        <v>5.071934945788157E-2</v>
      </c>
      <c r="BL510" s="206">
        <f t="shared" si="727"/>
        <v>6.7334190703656066E-2</v>
      </c>
      <c r="BM510" s="207">
        <f t="shared" si="727"/>
        <v>5.5705908885881825E-2</v>
      </c>
      <c r="BN510" s="204">
        <f t="shared" si="727"/>
        <v>6.4458689458689461E-2</v>
      </c>
      <c r="BO510" s="205">
        <f t="shared" si="727"/>
        <v>6.6293183940242764E-2</v>
      </c>
      <c r="BP510" s="206">
        <f t="shared" si="727"/>
        <v>5.4178994082840236E-2</v>
      </c>
      <c r="BQ510" s="207">
        <f t="shared" si="727"/>
        <v>5.1514069135214509E-2</v>
      </c>
      <c r="BR510" s="204">
        <f t="shared" si="727"/>
        <v>6.4168618266978922E-2</v>
      </c>
      <c r="BS510" s="205">
        <f t="shared" si="727"/>
        <v>0.11375568778438921</v>
      </c>
      <c r="BT510" s="206">
        <f t="shared" si="727"/>
        <v>3.1832877393683165E-2</v>
      </c>
      <c r="BU510" s="204">
        <f t="shared" si="727"/>
        <v>7.7683134582623506E-2</v>
      </c>
      <c r="BV510" s="208">
        <f t="shared" si="727"/>
        <v>5.5755644826153208E-2</v>
      </c>
      <c r="BW510" s="209">
        <f t="shared" si="727"/>
        <v>7.2350432024499617E-2</v>
      </c>
      <c r="BX510" s="204">
        <f t="shared" si="727"/>
        <v>6.7348165965123274E-2</v>
      </c>
      <c r="BY510" s="205">
        <f t="shared" si="727"/>
        <v>5.0080949811117111E-2</v>
      </c>
      <c r="BZ510" s="206">
        <f t="shared" si="727"/>
        <v>7.3298044405234519E-2</v>
      </c>
      <c r="CA510" s="207">
        <f t="shared" si="727"/>
        <v>5.0030840929340001E-2</v>
      </c>
      <c r="CB510" s="204">
        <f t="shared" si="727"/>
        <v>5.6682267290691625E-2</v>
      </c>
      <c r="CC510" s="205">
        <f t="shared" si="727"/>
        <v>4.807692307692308E-2</v>
      </c>
      <c r="CD510" s="206">
        <f t="shared" si="727"/>
        <v>3.252771215700527E-2</v>
      </c>
      <c r="CE510" s="207">
        <f t="shared" si="727"/>
        <v>8.9655172413793102E-2</v>
      </c>
      <c r="CF510" s="204">
        <f t="shared" si="727"/>
        <v>5.9983271597562435E-2</v>
      </c>
      <c r="CG510" s="205">
        <f t="shared" si="727"/>
        <v>6.7670444933175436E-2</v>
      </c>
      <c r="CH510" s="206">
        <f t="shared" si="727"/>
        <v>6.5830918483054057E-2</v>
      </c>
      <c r="CI510" s="204">
        <f t="shared" si="727"/>
        <v>5.4561861484417801E-2</v>
      </c>
      <c r="CJ510" s="210">
        <f t="shared" si="727"/>
        <v>6.1033663053324659E-2</v>
      </c>
      <c r="CK510" s="211">
        <f t="shared" si="727"/>
        <v>6.096246918089672E-2</v>
      </c>
    </row>
    <row r="511" spans="1:89" ht="14.25" thickTop="1" thickBot="1" x14ac:dyDescent="0.25">
      <c r="A511" s="202" t="s">
        <v>24</v>
      </c>
      <c r="B511" s="222">
        <v>2285</v>
      </c>
      <c r="C511" s="223">
        <v>1040</v>
      </c>
      <c r="D511" s="224">
        <v>739</v>
      </c>
      <c r="E511" s="225">
        <v>473</v>
      </c>
      <c r="F511" s="222">
        <v>337</v>
      </c>
      <c r="G511" s="226">
        <v>221</v>
      </c>
      <c r="H511" s="224">
        <v>1442</v>
      </c>
      <c r="I511" s="225">
        <v>1333</v>
      </c>
      <c r="J511" s="222">
        <v>94</v>
      </c>
      <c r="K511" s="226">
        <v>329</v>
      </c>
      <c r="L511" s="224">
        <v>137</v>
      </c>
      <c r="M511" s="222">
        <v>721</v>
      </c>
      <c r="N511" s="227">
        <v>885</v>
      </c>
      <c r="O511" s="228">
        <v>1264</v>
      </c>
      <c r="P511" s="222">
        <v>648</v>
      </c>
      <c r="Q511" s="226">
        <v>432</v>
      </c>
      <c r="R511" s="224">
        <v>1076</v>
      </c>
      <c r="S511" s="225">
        <v>723</v>
      </c>
      <c r="T511" s="222">
        <v>108</v>
      </c>
      <c r="U511" s="226">
        <v>118</v>
      </c>
      <c r="V511" s="224">
        <v>355</v>
      </c>
      <c r="W511" s="225">
        <v>1179</v>
      </c>
      <c r="X511" s="222">
        <v>506</v>
      </c>
      <c r="Y511" s="226">
        <v>342</v>
      </c>
      <c r="Z511" s="224">
        <v>2102</v>
      </c>
      <c r="AA511" s="222">
        <v>1972</v>
      </c>
      <c r="AB511" s="220">
        <f t="shared" si="720"/>
        <v>10714</v>
      </c>
      <c r="AC511" s="221">
        <f t="shared" si="721"/>
        <v>10147</v>
      </c>
      <c r="AE511" s="176" t="s">
        <v>2</v>
      </c>
      <c r="AF511" s="177" t="s">
        <v>3</v>
      </c>
      <c r="AG511" s="178"/>
      <c r="AH511" s="177" t="s">
        <v>4</v>
      </c>
      <c r="AI511" s="178"/>
      <c r="AJ511" s="177" t="s">
        <v>5</v>
      </c>
      <c r="AK511" s="178"/>
      <c r="AL511" s="177" t="s">
        <v>6</v>
      </c>
      <c r="AM511" s="178"/>
      <c r="AN511" s="177" t="s">
        <v>7</v>
      </c>
      <c r="AO511" s="178"/>
      <c r="AP511" s="177" t="s">
        <v>8</v>
      </c>
      <c r="AQ511" s="178"/>
      <c r="AR511" s="177" t="s">
        <v>9</v>
      </c>
      <c r="AS511" s="178"/>
      <c r="AT511" s="177" t="s">
        <v>10</v>
      </c>
      <c r="AU511" s="178"/>
      <c r="AV511" s="177" t="s">
        <v>11</v>
      </c>
      <c r="AW511" s="178"/>
      <c r="AX511" s="177" t="s">
        <v>12</v>
      </c>
      <c r="AY511" s="178"/>
      <c r="AZ511" s="177" t="s">
        <v>13</v>
      </c>
      <c r="BA511" s="178"/>
      <c r="BB511" s="177" t="s">
        <v>14</v>
      </c>
      <c r="BC511" s="178"/>
      <c r="BD511" s="177" t="s">
        <v>15</v>
      </c>
      <c r="BE511" s="178"/>
      <c r="BF511" s="179" t="s">
        <v>16</v>
      </c>
      <c r="BG511" s="180"/>
      <c r="BI511" s="202" t="s">
        <v>24</v>
      </c>
      <c r="BJ511" s="204">
        <f t="shared" ref="BJ511:CK511" si="728">B511/B529</f>
        <v>7.4207586386074303E-2</v>
      </c>
      <c r="BK511" s="205">
        <f t="shared" si="728"/>
        <v>5.4211843202668891E-2</v>
      </c>
      <c r="BL511" s="206">
        <f t="shared" si="728"/>
        <v>6.7885357339702371E-2</v>
      </c>
      <c r="BM511" s="207">
        <f t="shared" si="728"/>
        <v>5.3337843933243125E-2</v>
      </c>
      <c r="BN511" s="204">
        <f t="shared" si="728"/>
        <v>6.0007122507122507E-2</v>
      </c>
      <c r="BO511" s="205">
        <f t="shared" si="728"/>
        <v>6.8783068783068779E-2</v>
      </c>
      <c r="BP511" s="206">
        <f t="shared" si="728"/>
        <v>6.6660502958579879E-2</v>
      </c>
      <c r="BQ511" s="207">
        <f t="shared" si="728"/>
        <v>5.2903123387704885E-2</v>
      </c>
      <c r="BR511" s="204">
        <f t="shared" si="728"/>
        <v>4.4028103044496489E-2</v>
      </c>
      <c r="BS511" s="205">
        <f t="shared" si="728"/>
        <v>0.11515575778788939</v>
      </c>
      <c r="BT511" s="206">
        <f t="shared" si="728"/>
        <v>3.4071126585426513E-2</v>
      </c>
      <c r="BU511" s="204">
        <f t="shared" si="728"/>
        <v>8.1885292447473029E-2</v>
      </c>
      <c r="BV511" s="208">
        <f t="shared" si="728"/>
        <v>6.1296578473472779E-2</v>
      </c>
      <c r="BW511" s="209">
        <f t="shared" si="728"/>
        <v>6.9123919938750958E-2</v>
      </c>
      <c r="BX511" s="204">
        <f t="shared" si="728"/>
        <v>7.7931449188214069E-2</v>
      </c>
      <c r="BY511" s="205">
        <f t="shared" si="728"/>
        <v>4.662709120345386E-2</v>
      </c>
      <c r="BZ511" s="206">
        <f t="shared" si="728"/>
        <v>7.9106013821496846E-2</v>
      </c>
      <c r="CA511" s="207">
        <f t="shared" si="728"/>
        <v>4.9551093139606608E-2</v>
      </c>
      <c r="CB511" s="204">
        <f t="shared" si="728"/>
        <v>5.6162246489859596E-2</v>
      </c>
      <c r="CC511" s="205">
        <f t="shared" si="728"/>
        <v>4.3639053254437871E-2</v>
      </c>
      <c r="CD511" s="206">
        <f t="shared" si="728"/>
        <v>3.2255133563510813E-2</v>
      </c>
      <c r="CE511" s="207">
        <f t="shared" si="728"/>
        <v>8.2131661442006273E-2</v>
      </c>
      <c r="CF511" s="204">
        <f t="shared" si="728"/>
        <v>6.0461225952921499E-2</v>
      </c>
      <c r="CG511" s="205">
        <f t="shared" si="728"/>
        <v>5.7858230417864996E-2</v>
      </c>
      <c r="CH511" s="206">
        <f t="shared" si="728"/>
        <v>6.6208895048506994E-2</v>
      </c>
      <c r="CI511" s="204">
        <f t="shared" si="728"/>
        <v>6.3553449998388606E-2</v>
      </c>
      <c r="CJ511" s="210">
        <f t="shared" si="728"/>
        <v>6.5137430615929914E-2</v>
      </c>
      <c r="CK511" s="211">
        <f t="shared" si="728"/>
        <v>6.1772136486774418E-2</v>
      </c>
    </row>
    <row r="512" spans="1:89" ht="15" thickTop="1" thickBot="1" x14ac:dyDescent="0.3">
      <c r="A512" s="212" t="s">
        <v>28</v>
      </c>
      <c r="B512" s="213">
        <v>2425</v>
      </c>
      <c r="C512" s="214">
        <v>1138</v>
      </c>
      <c r="D512" s="215">
        <v>849</v>
      </c>
      <c r="E512" s="216">
        <v>498</v>
      </c>
      <c r="F512" s="213">
        <v>429</v>
      </c>
      <c r="G512" s="217">
        <v>155</v>
      </c>
      <c r="H512" s="215">
        <v>1652</v>
      </c>
      <c r="I512" s="216">
        <v>1489</v>
      </c>
      <c r="J512" s="213">
        <v>91</v>
      </c>
      <c r="K512" s="217">
        <v>272</v>
      </c>
      <c r="L512" s="215">
        <v>160</v>
      </c>
      <c r="M512" s="213">
        <v>761</v>
      </c>
      <c r="N512" s="218">
        <v>924</v>
      </c>
      <c r="O512" s="219">
        <v>1400</v>
      </c>
      <c r="P512" s="213">
        <v>609</v>
      </c>
      <c r="Q512" s="217">
        <v>509</v>
      </c>
      <c r="R512" s="215">
        <v>1030</v>
      </c>
      <c r="S512" s="216">
        <v>871</v>
      </c>
      <c r="T512" s="213">
        <v>89</v>
      </c>
      <c r="U512" s="217">
        <v>135</v>
      </c>
      <c r="V512" s="215">
        <v>448</v>
      </c>
      <c r="W512" s="216">
        <v>1469</v>
      </c>
      <c r="X512" s="213">
        <v>526</v>
      </c>
      <c r="Y512" s="217">
        <v>322</v>
      </c>
      <c r="Z512" s="215">
        <v>2280</v>
      </c>
      <c r="AA512" s="213">
        <v>2065</v>
      </c>
      <c r="AB512" s="220">
        <f t="shared" si="720"/>
        <v>11512</v>
      </c>
      <c r="AC512" s="221">
        <f t="shared" si="721"/>
        <v>11084</v>
      </c>
      <c r="AE512" s="182"/>
      <c r="AF512" s="183" t="s">
        <v>17</v>
      </c>
      <c r="AG512" s="184" t="s">
        <v>18</v>
      </c>
      <c r="AH512" s="185" t="s">
        <v>17</v>
      </c>
      <c r="AI512" s="186" t="s">
        <v>18</v>
      </c>
      <c r="AJ512" s="183" t="s">
        <v>17</v>
      </c>
      <c r="AK512" s="184" t="s">
        <v>18</v>
      </c>
      <c r="AL512" s="185" t="s">
        <v>17</v>
      </c>
      <c r="AM512" s="186" t="s">
        <v>18</v>
      </c>
      <c r="AN512" s="183" t="s">
        <v>17</v>
      </c>
      <c r="AO512" s="184" t="s">
        <v>18</v>
      </c>
      <c r="AP512" s="185" t="s">
        <v>17</v>
      </c>
      <c r="AQ512" s="183" t="s">
        <v>18</v>
      </c>
      <c r="AR512" s="187" t="s">
        <v>17</v>
      </c>
      <c r="AS512" s="188" t="s">
        <v>18</v>
      </c>
      <c r="AT512" s="183" t="s">
        <v>17</v>
      </c>
      <c r="AU512" s="184" t="s">
        <v>18</v>
      </c>
      <c r="AV512" s="185" t="s">
        <v>17</v>
      </c>
      <c r="AW512" s="186" t="s">
        <v>18</v>
      </c>
      <c r="AX512" s="183" t="s">
        <v>17</v>
      </c>
      <c r="AY512" s="184" t="s">
        <v>18</v>
      </c>
      <c r="AZ512" s="185" t="s">
        <v>17</v>
      </c>
      <c r="BA512" s="186" t="s">
        <v>18</v>
      </c>
      <c r="BB512" s="183" t="s">
        <v>17</v>
      </c>
      <c r="BC512" s="184" t="s">
        <v>18</v>
      </c>
      <c r="BD512" s="185" t="s">
        <v>17</v>
      </c>
      <c r="BE512" s="183" t="s">
        <v>18</v>
      </c>
      <c r="BF512" s="189" t="s">
        <v>17</v>
      </c>
      <c r="BG512" s="190" t="s">
        <v>18</v>
      </c>
      <c r="BI512" s="212" t="s">
        <v>28</v>
      </c>
      <c r="BJ512" s="204">
        <f t="shared" ref="BJ512:CK512" si="729">B512/B529</f>
        <v>7.8754221875811894E-2</v>
      </c>
      <c r="BK512" s="205">
        <f t="shared" si="729"/>
        <v>5.9320266889074227E-2</v>
      </c>
      <c r="BL512" s="206">
        <f t="shared" si="729"/>
        <v>7.799007900055116E-2</v>
      </c>
      <c r="BM512" s="207">
        <f t="shared" si="729"/>
        <v>5.615696887686062E-2</v>
      </c>
      <c r="BN512" s="204">
        <f t="shared" si="729"/>
        <v>7.6388888888888895E-2</v>
      </c>
      <c r="BO512" s="205">
        <f t="shared" si="729"/>
        <v>4.8241518829754124E-2</v>
      </c>
      <c r="BP512" s="206">
        <f t="shared" si="729"/>
        <v>7.6368343195266267E-2</v>
      </c>
      <c r="BQ512" s="207">
        <f t="shared" si="729"/>
        <v>5.9094336627376273E-2</v>
      </c>
      <c r="BR512" s="204">
        <f t="shared" si="729"/>
        <v>4.2622950819672129E-2</v>
      </c>
      <c r="BS512" s="205">
        <f t="shared" si="729"/>
        <v>9.5204760238011901E-2</v>
      </c>
      <c r="BT512" s="206">
        <f t="shared" si="729"/>
        <v>3.9791096742103953E-2</v>
      </c>
      <c r="BU512" s="204">
        <f t="shared" si="729"/>
        <v>8.6428165814877916E-2</v>
      </c>
      <c r="BV512" s="208">
        <f t="shared" si="729"/>
        <v>6.3997783626541072E-2</v>
      </c>
      <c r="BW512" s="209">
        <f t="shared" si="729"/>
        <v>7.6561303729629229E-2</v>
      </c>
      <c r="BX512" s="204">
        <f t="shared" si="729"/>
        <v>7.3241130487071551E-2</v>
      </c>
      <c r="BY512" s="205">
        <f t="shared" si="729"/>
        <v>5.4937938478143551E-2</v>
      </c>
      <c r="BZ512" s="206">
        <f t="shared" si="729"/>
        <v>7.5724158212027645E-2</v>
      </c>
      <c r="CA512" s="207">
        <f t="shared" si="729"/>
        <v>5.9694332122541292E-2</v>
      </c>
      <c r="CB512" s="204">
        <f t="shared" si="729"/>
        <v>4.6281851274050961E-2</v>
      </c>
      <c r="CC512" s="205">
        <f t="shared" si="729"/>
        <v>4.9926035502958578E-2</v>
      </c>
      <c r="CD512" s="206">
        <f t="shared" si="729"/>
        <v>4.0705069961838994E-2</v>
      </c>
      <c r="CE512" s="207">
        <f t="shared" si="729"/>
        <v>0.10233368164402647</v>
      </c>
      <c r="CF512" s="204">
        <f t="shared" si="729"/>
        <v>6.2850997729716807E-2</v>
      </c>
      <c r="CG512" s="205">
        <f t="shared" si="729"/>
        <v>5.4474708171206226E-2</v>
      </c>
      <c r="CH512" s="206">
        <f t="shared" si="729"/>
        <v>7.181554743605896E-2</v>
      </c>
      <c r="CI512" s="204">
        <f t="shared" si="729"/>
        <v>6.6550646169712208E-2</v>
      </c>
      <c r="CJ512" s="210">
        <f t="shared" si="729"/>
        <v>6.998899582327657E-2</v>
      </c>
      <c r="CK512" s="211">
        <f t="shared" si="729"/>
        <v>6.7476333972544364E-2</v>
      </c>
    </row>
    <row r="513" spans="1:89" ht="13.5" thickTop="1" x14ac:dyDescent="0.2">
      <c r="A513" s="202" t="s">
        <v>29</v>
      </c>
      <c r="B513" s="235">
        <v>2222</v>
      </c>
      <c r="C513" s="223">
        <v>1541</v>
      </c>
      <c r="D513" s="224">
        <v>856</v>
      </c>
      <c r="E513" s="225">
        <v>551</v>
      </c>
      <c r="F513" s="222">
        <v>406</v>
      </c>
      <c r="G513" s="226">
        <v>197</v>
      </c>
      <c r="H513" s="224">
        <v>1653</v>
      </c>
      <c r="I513" s="225">
        <v>1432</v>
      </c>
      <c r="J513" s="222">
        <v>128</v>
      </c>
      <c r="K513" s="226">
        <v>183</v>
      </c>
      <c r="L513" s="224">
        <v>200</v>
      </c>
      <c r="M513" s="222">
        <v>890</v>
      </c>
      <c r="N513" s="227">
        <v>928</v>
      </c>
      <c r="O513" s="236">
        <v>1540</v>
      </c>
      <c r="P513" s="222">
        <v>665</v>
      </c>
      <c r="Q513" s="226">
        <v>570</v>
      </c>
      <c r="R513" s="224">
        <v>1055</v>
      </c>
      <c r="S513" s="225">
        <v>857</v>
      </c>
      <c r="T513" s="222">
        <v>115</v>
      </c>
      <c r="U513" s="226">
        <v>144</v>
      </c>
      <c r="V513" s="224">
        <v>505</v>
      </c>
      <c r="W513" s="237">
        <v>1185</v>
      </c>
      <c r="X513" s="222">
        <v>571</v>
      </c>
      <c r="Y513" s="226">
        <v>341</v>
      </c>
      <c r="Z513" s="224">
        <v>2072</v>
      </c>
      <c r="AA513" s="222">
        <v>2124</v>
      </c>
      <c r="AB513" s="220">
        <f t="shared" si="720"/>
        <v>11376</v>
      </c>
      <c r="AC513" s="221">
        <f t="shared" si="721"/>
        <v>11555</v>
      </c>
      <c r="AE513" s="202" t="str">
        <f>$AE$17</f>
        <v>17:00 - 17:59</v>
      </c>
      <c r="AF513" s="193">
        <f t="shared" ref="AF513:AO515" si="730">SUMIF($A$9:$A$32,$AE513,B$505:B$528)</f>
        <v>2123</v>
      </c>
      <c r="AG513" s="194">
        <f t="shared" si="730"/>
        <v>1394</v>
      </c>
      <c r="AH513" s="195">
        <f t="shared" si="730"/>
        <v>754</v>
      </c>
      <c r="AI513" s="196">
        <f t="shared" si="730"/>
        <v>578</v>
      </c>
      <c r="AJ513" s="193">
        <f t="shared" si="730"/>
        <v>415</v>
      </c>
      <c r="AK513" s="197">
        <f t="shared" si="730"/>
        <v>239</v>
      </c>
      <c r="AL513" s="195">
        <f t="shared" si="730"/>
        <v>1559</v>
      </c>
      <c r="AM513" s="196">
        <f t="shared" si="730"/>
        <v>1892</v>
      </c>
      <c r="AN513" s="193">
        <f t="shared" si="730"/>
        <v>163</v>
      </c>
      <c r="AO513" s="197">
        <f t="shared" si="730"/>
        <v>135</v>
      </c>
      <c r="AP513" s="195">
        <f t="shared" ref="AP513:AY515" si="731">SUMIF($A$9:$A$32,$AE513,L$505:L$528)</f>
        <v>399</v>
      </c>
      <c r="AQ513" s="193">
        <f t="shared" si="731"/>
        <v>535</v>
      </c>
      <c r="AR513" s="198">
        <f t="shared" si="731"/>
        <v>1082</v>
      </c>
      <c r="AS513" s="199">
        <f t="shared" si="731"/>
        <v>1260</v>
      </c>
      <c r="AT513" s="193">
        <f t="shared" si="731"/>
        <v>519</v>
      </c>
      <c r="AU513" s="197">
        <f t="shared" si="731"/>
        <v>717</v>
      </c>
      <c r="AV513" s="195">
        <f t="shared" si="731"/>
        <v>748</v>
      </c>
      <c r="AW513" s="196">
        <f t="shared" si="731"/>
        <v>1269</v>
      </c>
      <c r="AX513" s="193">
        <f t="shared" si="731"/>
        <v>120</v>
      </c>
      <c r="AY513" s="197">
        <f t="shared" si="731"/>
        <v>217</v>
      </c>
      <c r="AZ513" s="195">
        <f t="shared" ref="AZ513:BE515" si="732">SUMIF($A$9:$A$32,$AE513,V$505:V$528)</f>
        <v>990</v>
      </c>
      <c r="BA513" s="196">
        <f t="shared" si="732"/>
        <v>980</v>
      </c>
      <c r="BB513" s="193">
        <f t="shared" si="732"/>
        <v>494</v>
      </c>
      <c r="BC513" s="197">
        <f t="shared" si="732"/>
        <v>458</v>
      </c>
      <c r="BD513" s="195">
        <f t="shared" si="732"/>
        <v>2128</v>
      </c>
      <c r="BE513" s="193">
        <f t="shared" si="732"/>
        <v>2064</v>
      </c>
      <c r="BF513" s="200">
        <f>AF513+AH513+AJ513+AL513+AN513+AP513+AR513+AT513+AV513+AX513+AZ513+BB513+BD513</f>
        <v>11494</v>
      </c>
      <c r="BG513" s="201">
        <f>AG513+AI513+AK513+AM513+AO513+AQ513+AS513+AU513+AW513+AY513+BA513+BC513+BE513</f>
        <v>11738</v>
      </c>
      <c r="BI513" s="202" t="s">
        <v>29</v>
      </c>
      <c r="BJ513" s="204">
        <f t="shared" ref="BJ513:CK513" si="733">B513/B529</f>
        <v>7.216160041569239E-2</v>
      </c>
      <c r="BK513" s="205">
        <f t="shared" si="733"/>
        <v>8.0327356130108427E-2</v>
      </c>
      <c r="BL513" s="206">
        <f t="shared" si="733"/>
        <v>7.863310674260518E-2</v>
      </c>
      <c r="BM513" s="207">
        <f t="shared" si="733"/>
        <v>6.2133513757329728E-2</v>
      </c>
      <c r="BN513" s="204">
        <f t="shared" si="733"/>
        <v>7.2293447293447291E-2</v>
      </c>
      <c r="BO513" s="205">
        <f t="shared" si="733"/>
        <v>6.1313414254590727E-2</v>
      </c>
      <c r="BP513" s="206">
        <f t="shared" si="733"/>
        <v>7.6414571005917156E-2</v>
      </c>
      <c r="BQ513" s="207">
        <f t="shared" si="733"/>
        <v>5.6832162559034803E-2</v>
      </c>
      <c r="BR513" s="204">
        <f t="shared" si="733"/>
        <v>5.9953161592505855E-2</v>
      </c>
      <c r="BS513" s="205">
        <f t="shared" si="733"/>
        <v>6.4053202660133007E-2</v>
      </c>
      <c r="BT513" s="206">
        <f t="shared" si="733"/>
        <v>4.9738870927629943E-2</v>
      </c>
      <c r="BU513" s="204">
        <f t="shared" si="733"/>
        <v>0.10107893242475866</v>
      </c>
      <c r="BV513" s="208">
        <f t="shared" si="733"/>
        <v>6.4274830308907058E-2</v>
      </c>
      <c r="BW513" s="209">
        <f t="shared" si="733"/>
        <v>8.4217434102592151E-2</v>
      </c>
      <c r="BX513" s="204">
        <f t="shared" si="733"/>
        <v>7.9975947083583881E-2</v>
      </c>
      <c r="BY513" s="205">
        <f t="shared" si="733"/>
        <v>6.152185644900162E-2</v>
      </c>
      <c r="BZ513" s="206">
        <f t="shared" si="733"/>
        <v>7.7562123217173942E-2</v>
      </c>
      <c r="CA513" s="207">
        <f t="shared" si="733"/>
        <v>5.8734836543074501E-2</v>
      </c>
      <c r="CB513" s="204">
        <f t="shared" si="733"/>
        <v>5.9802392095683825E-2</v>
      </c>
      <c r="CC513" s="205">
        <f t="shared" si="733"/>
        <v>5.3254437869822487E-2</v>
      </c>
      <c r="CD513" s="206">
        <f t="shared" si="733"/>
        <v>4.5884063238233692E-2</v>
      </c>
      <c r="CE513" s="207">
        <f t="shared" si="733"/>
        <v>8.254963427377221E-2</v>
      </c>
      <c r="CF513" s="204">
        <f t="shared" si="733"/>
        <v>6.8227984227506269E-2</v>
      </c>
      <c r="CG513" s="205">
        <f t="shared" si="733"/>
        <v>5.7689054305532061E-2</v>
      </c>
      <c r="CH513" s="206">
        <f t="shared" si="733"/>
        <v>6.5263953634874639E-2</v>
      </c>
      <c r="CI513" s="204">
        <f t="shared" si="733"/>
        <v>6.8452093203132558E-2</v>
      </c>
      <c r="CJ513" s="210">
        <f t="shared" si="733"/>
        <v>6.9162162655107218E-2</v>
      </c>
      <c r="CK513" s="211">
        <f t="shared" si="733"/>
        <v>7.0343652025690193E-2</v>
      </c>
    </row>
    <row r="514" spans="1:89" x14ac:dyDescent="0.2">
      <c r="A514" s="212" t="s">
        <v>31</v>
      </c>
      <c r="B514" s="238">
        <v>1976</v>
      </c>
      <c r="C514" s="214">
        <v>1214</v>
      </c>
      <c r="D514" s="215">
        <v>797</v>
      </c>
      <c r="E514" s="216">
        <v>657</v>
      </c>
      <c r="F514" s="213">
        <v>357</v>
      </c>
      <c r="G514" s="217">
        <v>184</v>
      </c>
      <c r="H514" s="215">
        <v>1791</v>
      </c>
      <c r="I514" s="216">
        <v>1803</v>
      </c>
      <c r="J514" s="213">
        <v>128</v>
      </c>
      <c r="K514" s="214">
        <v>216</v>
      </c>
      <c r="L514" s="215">
        <v>259</v>
      </c>
      <c r="M514" s="213">
        <v>792</v>
      </c>
      <c r="N514" s="218">
        <v>1004</v>
      </c>
      <c r="O514" s="239">
        <v>1296</v>
      </c>
      <c r="P514" s="213">
        <v>666</v>
      </c>
      <c r="Q514" s="214">
        <v>598</v>
      </c>
      <c r="R514" s="215">
        <v>1114</v>
      </c>
      <c r="S514" s="216">
        <v>819</v>
      </c>
      <c r="T514" s="224">
        <v>123</v>
      </c>
      <c r="U514" s="213">
        <v>209</v>
      </c>
      <c r="V514" s="215">
        <v>634</v>
      </c>
      <c r="W514" s="240">
        <v>957</v>
      </c>
      <c r="X514" s="213">
        <v>541</v>
      </c>
      <c r="Y514" s="217">
        <v>340</v>
      </c>
      <c r="Z514" s="215">
        <v>2289</v>
      </c>
      <c r="AA514" s="213">
        <v>2300</v>
      </c>
      <c r="AB514" s="220">
        <f t="shared" si="720"/>
        <v>11679</v>
      </c>
      <c r="AC514" s="221">
        <f t="shared" si="721"/>
        <v>11385</v>
      </c>
      <c r="AE514" s="212" t="str">
        <f>$AE$18</f>
        <v>18:00 - 18:59</v>
      </c>
      <c r="AF514" s="193">
        <f t="shared" si="730"/>
        <v>2287</v>
      </c>
      <c r="AG514" s="214">
        <f t="shared" si="730"/>
        <v>1310</v>
      </c>
      <c r="AH514" s="215">
        <f t="shared" si="730"/>
        <v>644</v>
      </c>
      <c r="AI514" s="216">
        <f t="shared" si="730"/>
        <v>630</v>
      </c>
      <c r="AJ514" s="213">
        <f t="shared" si="730"/>
        <v>387</v>
      </c>
      <c r="AK514" s="217">
        <f t="shared" si="730"/>
        <v>249</v>
      </c>
      <c r="AL514" s="215">
        <f t="shared" si="730"/>
        <v>1399</v>
      </c>
      <c r="AM514" s="216">
        <f t="shared" si="730"/>
        <v>1873</v>
      </c>
      <c r="AN514" s="213">
        <f t="shared" si="730"/>
        <v>174</v>
      </c>
      <c r="AO514" s="217">
        <f t="shared" si="730"/>
        <v>127</v>
      </c>
      <c r="AP514" s="215">
        <f t="shared" si="731"/>
        <v>318</v>
      </c>
      <c r="AQ514" s="213">
        <f t="shared" si="731"/>
        <v>391</v>
      </c>
      <c r="AR514" s="218">
        <f t="shared" si="731"/>
        <v>965</v>
      </c>
      <c r="AS514" s="219">
        <f t="shared" si="731"/>
        <v>1152</v>
      </c>
      <c r="AT514" s="213">
        <f t="shared" si="731"/>
        <v>426</v>
      </c>
      <c r="AU514" s="217">
        <f t="shared" si="731"/>
        <v>947</v>
      </c>
      <c r="AV514" s="215">
        <f t="shared" si="731"/>
        <v>696</v>
      </c>
      <c r="AW514" s="216">
        <f t="shared" si="731"/>
        <v>1392</v>
      </c>
      <c r="AX514" s="213">
        <f t="shared" si="731"/>
        <v>123</v>
      </c>
      <c r="AY514" s="217">
        <f t="shared" si="731"/>
        <v>230</v>
      </c>
      <c r="AZ514" s="215">
        <f t="shared" si="732"/>
        <v>1150</v>
      </c>
      <c r="BA514" s="216">
        <f t="shared" si="732"/>
        <v>729</v>
      </c>
      <c r="BB514" s="213">
        <f t="shared" si="732"/>
        <v>540</v>
      </c>
      <c r="BC514" s="217">
        <f t="shared" si="732"/>
        <v>422</v>
      </c>
      <c r="BD514" s="215">
        <f t="shared" si="732"/>
        <v>2049</v>
      </c>
      <c r="BE514" s="213">
        <f t="shared" si="732"/>
        <v>2039</v>
      </c>
      <c r="BF514" s="220">
        <f>SUM(AF514,AH514,AJ514,AL514,AN514,AP514,AR514,AT514,AV514,AX514,AZ514,BB514,BD514)</f>
        <v>11158</v>
      </c>
      <c r="BG514" s="221">
        <f>SUM(AG514,AI514,AK514,AM514,AO514,AQ514,AS514,AU514,AW514,AY514,BA514,BC514,BE514)</f>
        <v>11491</v>
      </c>
      <c r="BI514" s="212" t="s">
        <v>31</v>
      </c>
      <c r="BJ514" s="204">
        <f t="shared" ref="BJ514:CK514" si="734">B514/B529</f>
        <v>6.4172512340867752E-2</v>
      </c>
      <c r="BK514" s="205">
        <f t="shared" si="734"/>
        <v>6.3281901584653882E-2</v>
      </c>
      <c r="BL514" s="206">
        <f t="shared" si="734"/>
        <v>7.3213301488149918E-2</v>
      </c>
      <c r="BM514" s="207">
        <f t="shared" si="734"/>
        <v>7.4086603518267929E-2</v>
      </c>
      <c r="BN514" s="204">
        <f t="shared" si="734"/>
        <v>6.3568376068376065E-2</v>
      </c>
      <c r="BO514" s="205">
        <f t="shared" si="734"/>
        <v>5.7267351384998444E-2</v>
      </c>
      <c r="BP514" s="206">
        <f t="shared" si="734"/>
        <v>8.279400887573965E-2</v>
      </c>
      <c r="BQ514" s="207">
        <f t="shared" si="734"/>
        <v>7.1556137635432795E-2</v>
      </c>
      <c r="BR514" s="204">
        <f t="shared" si="734"/>
        <v>5.9953161592505855E-2</v>
      </c>
      <c r="BS514" s="205">
        <f t="shared" si="734"/>
        <v>7.5603780189009456E-2</v>
      </c>
      <c r="BT514" s="206">
        <f t="shared" si="734"/>
        <v>6.4411837851280782E-2</v>
      </c>
      <c r="BU514" s="204">
        <f t="shared" si="734"/>
        <v>8.9948892674616698E-2</v>
      </c>
      <c r="BV514" s="208">
        <f t="shared" si="734"/>
        <v>6.9538717273860642E-2</v>
      </c>
      <c r="BW514" s="209">
        <f t="shared" si="734"/>
        <v>7.0873892595428201E-2</v>
      </c>
      <c r="BX514" s="204">
        <f t="shared" si="734"/>
        <v>8.0096211665664468E-2</v>
      </c>
      <c r="BY514" s="205">
        <f t="shared" si="734"/>
        <v>6.4543982730706967E-2</v>
      </c>
      <c r="BZ514" s="206">
        <f t="shared" si="734"/>
        <v>8.1899720629319217E-2</v>
      </c>
      <c r="CA514" s="207">
        <f t="shared" si="734"/>
        <v>5.6130491398807485E-2</v>
      </c>
      <c r="CB514" s="204">
        <f t="shared" si="734"/>
        <v>6.3962558502340089E-2</v>
      </c>
      <c r="CC514" s="205">
        <f t="shared" si="734"/>
        <v>7.729289940828403E-2</v>
      </c>
      <c r="CD514" s="206">
        <f t="shared" si="734"/>
        <v>5.7604942758495363E-2</v>
      </c>
      <c r="CE514" s="207">
        <f t="shared" si="734"/>
        <v>6.6666666666666666E-2</v>
      </c>
      <c r="CF514" s="204">
        <f t="shared" si="734"/>
        <v>6.4643326562313294E-2</v>
      </c>
      <c r="CG514" s="205">
        <f t="shared" si="734"/>
        <v>5.751987819319912E-2</v>
      </c>
      <c r="CH514" s="206">
        <f t="shared" si="734"/>
        <v>7.209902986014867E-2</v>
      </c>
      <c r="CI514" s="204">
        <f t="shared" si="734"/>
        <v>7.4124206387572916E-2</v>
      </c>
      <c r="CJ514" s="210">
        <f t="shared" si="734"/>
        <v>7.1004298316543354E-2</v>
      </c>
      <c r="CK514" s="211">
        <f t="shared" si="734"/>
        <v>6.930873892795178E-2</v>
      </c>
    </row>
    <row r="515" spans="1:89" ht="13.5" thickBot="1" x14ac:dyDescent="0.25">
      <c r="A515" s="202" t="s">
        <v>33</v>
      </c>
      <c r="B515" s="235">
        <v>1726</v>
      </c>
      <c r="C515" s="223">
        <v>1488</v>
      </c>
      <c r="D515" s="224">
        <v>765</v>
      </c>
      <c r="E515" s="225">
        <v>642</v>
      </c>
      <c r="F515" s="222">
        <v>401</v>
      </c>
      <c r="G515" s="226">
        <v>176</v>
      </c>
      <c r="H515" s="224">
        <v>1629</v>
      </c>
      <c r="I515" s="225">
        <v>1876</v>
      </c>
      <c r="J515" s="222">
        <v>149</v>
      </c>
      <c r="K515" s="223">
        <v>204</v>
      </c>
      <c r="L515" s="224">
        <v>288</v>
      </c>
      <c r="M515" s="222">
        <v>599</v>
      </c>
      <c r="N515" s="227">
        <v>1078</v>
      </c>
      <c r="O515" s="236">
        <v>1149</v>
      </c>
      <c r="P515" s="222">
        <v>704</v>
      </c>
      <c r="Q515" s="223">
        <v>554</v>
      </c>
      <c r="R515" s="224">
        <v>962</v>
      </c>
      <c r="S515" s="225">
        <v>1054</v>
      </c>
      <c r="T515" s="222">
        <v>163</v>
      </c>
      <c r="U515" s="226">
        <v>154</v>
      </c>
      <c r="V515" s="224">
        <v>704</v>
      </c>
      <c r="W515" s="237">
        <v>1015</v>
      </c>
      <c r="X515" s="222">
        <v>611</v>
      </c>
      <c r="Y515" s="226">
        <v>292</v>
      </c>
      <c r="Z515" s="224">
        <v>2204</v>
      </c>
      <c r="AA515" s="222">
        <v>2371</v>
      </c>
      <c r="AB515" s="220">
        <f t="shared" si="720"/>
        <v>11384</v>
      </c>
      <c r="AC515" s="221">
        <f t="shared" si="721"/>
        <v>11574</v>
      </c>
      <c r="AE515" s="202" t="str">
        <f>$AE$19</f>
        <v>19:00 - 19:59</v>
      </c>
      <c r="AF515" s="193">
        <f t="shared" si="730"/>
        <v>2158</v>
      </c>
      <c r="AG515" s="223">
        <f t="shared" si="730"/>
        <v>1174</v>
      </c>
      <c r="AH515" s="224">
        <f t="shared" si="730"/>
        <v>566</v>
      </c>
      <c r="AI515" s="225">
        <f t="shared" si="730"/>
        <v>529</v>
      </c>
      <c r="AJ515" s="222">
        <f t="shared" si="730"/>
        <v>303</v>
      </c>
      <c r="AK515" s="226">
        <f t="shared" si="730"/>
        <v>215</v>
      </c>
      <c r="AL515" s="224">
        <f t="shared" si="730"/>
        <v>1286</v>
      </c>
      <c r="AM515" s="225">
        <f t="shared" si="730"/>
        <v>1578</v>
      </c>
      <c r="AN515" s="222">
        <f t="shared" si="730"/>
        <v>173</v>
      </c>
      <c r="AO515" s="226">
        <f t="shared" si="730"/>
        <v>94</v>
      </c>
      <c r="AP515" s="224">
        <f t="shared" si="731"/>
        <v>271</v>
      </c>
      <c r="AQ515" s="222">
        <f t="shared" si="731"/>
        <v>383</v>
      </c>
      <c r="AR515" s="227">
        <f t="shared" si="731"/>
        <v>994</v>
      </c>
      <c r="AS515" s="228">
        <f t="shared" si="731"/>
        <v>1094</v>
      </c>
      <c r="AT515" s="222">
        <f t="shared" si="731"/>
        <v>315</v>
      </c>
      <c r="AU515" s="226">
        <f t="shared" si="731"/>
        <v>812</v>
      </c>
      <c r="AV515" s="224">
        <f t="shared" si="731"/>
        <v>570</v>
      </c>
      <c r="AW515" s="225">
        <f t="shared" si="731"/>
        <v>1089</v>
      </c>
      <c r="AX515" s="222">
        <f t="shared" si="731"/>
        <v>73</v>
      </c>
      <c r="AY515" s="226">
        <f t="shared" si="731"/>
        <v>223</v>
      </c>
      <c r="AZ515" s="224">
        <f t="shared" si="732"/>
        <v>1044</v>
      </c>
      <c r="BA515" s="225">
        <f t="shared" si="732"/>
        <v>586</v>
      </c>
      <c r="BB515" s="222">
        <f t="shared" si="732"/>
        <v>454</v>
      </c>
      <c r="BC515" s="226">
        <f t="shared" si="732"/>
        <v>439</v>
      </c>
      <c r="BD515" s="224">
        <f t="shared" si="732"/>
        <v>1882</v>
      </c>
      <c r="BE515" s="222">
        <f t="shared" si="732"/>
        <v>2047</v>
      </c>
      <c r="BF515" s="220">
        <f>SUM(AF515,AH515,AJ515,AL515,AN515,AP515,AR515,AT515,AV515,AX515,AZ515,BB515,BD515)</f>
        <v>10089</v>
      </c>
      <c r="BG515" s="221">
        <f>SUM(AG515,AI515,AK515,AM515,AO515,AQ515,AS515,AU515,AW515,AY515,BA515,BC515,BE515)</f>
        <v>10263</v>
      </c>
      <c r="BI515" s="202" t="s">
        <v>33</v>
      </c>
      <c r="BJ515" s="204">
        <f t="shared" ref="BJ515:CK515" si="735">B515/B529</f>
        <v>5.6053520394907769E-2</v>
      </c>
      <c r="BK515" s="205">
        <f t="shared" si="735"/>
        <v>7.7564637197664724E-2</v>
      </c>
      <c r="BL515" s="206">
        <f t="shared" si="735"/>
        <v>7.0273746095902992E-2</v>
      </c>
      <c r="BM515" s="207">
        <f t="shared" si="735"/>
        <v>7.2395128552097426E-2</v>
      </c>
      <c r="BN515" s="204">
        <f t="shared" si="735"/>
        <v>7.1403133903133909E-2</v>
      </c>
      <c r="BO515" s="205">
        <f t="shared" si="735"/>
        <v>5.4777466542172422E-2</v>
      </c>
      <c r="BP515" s="206">
        <f t="shared" si="735"/>
        <v>7.5305103550295863E-2</v>
      </c>
      <c r="BQ515" s="207">
        <f t="shared" si="735"/>
        <v>7.4453307933484147E-2</v>
      </c>
      <c r="BR515" s="204">
        <f t="shared" si="735"/>
        <v>6.9789227166276349E-2</v>
      </c>
      <c r="BS515" s="205">
        <f t="shared" si="735"/>
        <v>7.1403570178508929E-2</v>
      </c>
      <c r="BT515" s="206">
        <f t="shared" si="735"/>
        <v>7.1623974135787111E-2</v>
      </c>
      <c r="BU515" s="204">
        <f t="shared" si="735"/>
        <v>6.8029528676888135E-2</v>
      </c>
      <c r="BV515" s="208">
        <f t="shared" si="735"/>
        <v>7.4664080897631255E-2</v>
      </c>
      <c r="BW515" s="209">
        <f t="shared" si="735"/>
        <v>6.2834955703817127E-2</v>
      </c>
      <c r="BX515" s="204">
        <f t="shared" si="735"/>
        <v>8.4666265784726399E-2</v>
      </c>
      <c r="BY515" s="205">
        <f t="shared" si="735"/>
        <v>5.9794927145169992E-2</v>
      </c>
      <c r="BZ515" s="206">
        <f t="shared" si="735"/>
        <v>7.0724893398029703E-2</v>
      </c>
      <c r="CA515" s="207">
        <f t="shared" si="735"/>
        <v>7.2236310054142966E-2</v>
      </c>
      <c r="CB515" s="204">
        <f t="shared" si="735"/>
        <v>8.476339053562143E-2</v>
      </c>
      <c r="CC515" s="205">
        <f t="shared" si="735"/>
        <v>5.6952662721893491E-2</v>
      </c>
      <c r="CD515" s="206">
        <f t="shared" si="735"/>
        <v>6.3965109940032711E-2</v>
      </c>
      <c r="CE515" s="207">
        <f t="shared" si="735"/>
        <v>7.0707070707070704E-2</v>
      </c>
      <c r="CF515" s="204">
        <f t="shared" si="735"/>
        <v>7.3007527781096912E-2</v>
      </c>
      <c r="CG515" s="205">
        <f t="shared" si="735"/>
        <v>4.9399424801218068E-2</v>
      </c>
      <c r="CH515" s="206">
        <f t="shared" si="735"/>
        <v>6.9421695854856996E-2</v>
      </c>
      <c r="CI515" s="204">
        <f t="shared" si="735"/>
        <v>7.641238841084147E-2</v>
      </c>
      <c r="CJ515" s="210">
        <f t="shared" si="735"/>
        <v>6.9210799900293649E-2</v>
      </c>
      <c r="CK515" s="211">
        <f t="shared" si="735"/>
        <v>7.0459318783672731E-2</v>
      </c>
    </row>
    <row r="516" spans="1:89" ht="14.25" thickTop="1" thickBot="1" x14ac:dyDescent="0.25">
      <c r="A516" s="212" t="s">
        <v>35</v>
      </c>
      <c r="B516" s="238">
        <v>1761</v>
      </c>
      <c r="C516" s="214">
        <v>1447</v>
      </c>
      <c r="D516" s="215">
        <v>714</v>
      </c>
      <c r="E516" s="216">
        <v>620</v>
      </c>
      <c r="F516" s="213">
        <v>435</v>
      </c>
      <c r="G516" s="217">
        <v>205</v>
      </c>
      <c r="H516" s="215">
        <v>1553</v>
      </c>
      <c r="I516" s="216">
        <v>2010</v>
      </c>
      <c r="J516" s="213">
        <v>177</v>
      </c>
      <c r="K516" s="214">
        <v>143</v>
      </c>
      <c r="L516" s="215">
        <v>383</v>
      </c>
      <c r="M516" s="213">
        <v>572</v>
      </c>
      <c r="N516" s="218">
        <v>1109</v>
      </c>
      <c r="O516" s="239">
        <v>1125</v>
      </c>
      <c r="P516" s="213">
        <v>642</v>
      </c>
      <c r="Q516" s="214">
        <v>566</v>
      </c>
      <c r="R516" s="215">
        <v>948</v>
      </c>
      <c r="S516" s="216">
        <v>961</v>
      </c>
      <c r="T516" s="213">
        <v>181</v>
      </c>
      <c r="U516" s="217">
        <v>134</v>
      </c>
      <c r="V516" s="215">
        <v>847</v>
      </c>
      <c r="W516" s="240">
        <v>869</v>
      </c>
      <c r="X516" s="213">
        <v>659</v>
      </c>
      <c r="Y516" s="217">
        <v>328</v>
      </c>
      <c r="Z516" s="215">
        <v>2187</v>
      </c>
      <c r="AA516" s="213">
        <v>2223</v>
      </c>
      <c r="AB516" s="220">
        <f t="shared" si="720"/>
        <v>11596</v>
      </c>
      <c r="AC516" s="221">
        <f t="shared" si="721"/>
        <v>11203</v>
      </c>
      <c r="AE516" s="229" t="s">
        <v>26</v>
      </c>
      <c r="AF516" s="230">
        <f t="shared" ref="AF516:BG516" si="736">SUM(AF513:AF515)</f>
        <v>6568</v>
      </c>
      <c r="AG516" s="231">
        <f t="shared" si="736"/>
        <v>3878</v>
      </c>
      <c r="AH516" s="230">
        <f t="shared" si="736"/>
        <v>1964</v>
      </c>
      <c r="AI516" s="231">
        <f t="shared" si="736"/>
        <v>1737</v>
      </c>
      <c r="AJ516" s="230">
        <f t="shared" si="736"/>
        <v>1105</v>
      </c>
      <c r="AK516" s="231">
        <f t="shared" si="736"/>
        <v>703</v>
      </c>
      <c r="AL516" s="230">
        <f t="shared" si="736"/>
        <v>4244</v>
      </c>
      <c r="AM516" s="231">
        <f t="shared" si="736"/>
        <v>5343</v>
      </c>
      <c r="AN516" s="230">
        <f t="shared" si="736"/>
        <v>510</v>
      </c>
      <c r="AO516" s="231">
        <f t="shared" si="736"/>
        <v>356</v>
      </c>
      <c r="AP516" s="230">
        <f t="shared" si="736"/>
        <v>988</v>
      </c>
      <c r="AQ516" s="231">
        <f t="shared" si="736"/>
        <v>1309</v>
      </c>
      <c r="AR516" s="230">
        <f t="shared" si="736"/>
        <v>3041</v>
      </c>
      <c r="AS516" s="231">
        <f t="shared" si="736"/>
        <v>3506</v>
      </c>
      <c r="AT516" s="230">
        <f t="shared" si="736"/>
        <v>1260</v>
      </c>
      <c r="AU516" s="231">
        <f t="shared" si="736"/>
        <v>2476</v>
      </c>
      <c r="AV516" s="230">
        <f t="shared" si="736"/>
        <v>2014</v>
      </c>
      <c r="AW516" s="231">
        <f t="shared" si="736"/>
        <v>3750</v>
      </c>
      <c r="AX516" s="230">
        <f t="shared" si="736"/>
        <v>316</v>
      </c>
      <c r="AY516" s="231">
        <f t="shared" si="736"/>
        <v>670</v>
      </c>
      <c r="AZ516" s="230">
        <f t="shared" si="736"/>
        <v>3184</v>
      </c>
      <c r="BA516" s="231">
        <f t="shared" si="736"/>
        <v>2295</v>
      </c>
      <c r="BB516" s="230">
        <f t="shared" si="736"/>
        <v>1488</v>
      </c>
      <c r="BC516" s="231">
        <f t="shared" si="736"/>
        <v>1319</v>
      </c>
      <c r="BD516" s="230">
        <f t="shared" si="736"/>
        <v>6059</v>
      </c>
      <c r="BE516" s="231">
        <f t="shared" si="736"/>
        <v>6150</v>
      </c>
      <c r="BF516" s="232">
        <f t="shared" si="736"/>
        <v>32741</v>
      </c>
      <c r="BG516" s="233">
        <f t="shared" si="736"/>
        <v>33492</v>
      </c>
      <c r="BI516" s="212" t="s">
        <v>35</v>
      </c>
      <c r="BJ516" s="204">
        <f t="shared" ref="BJ516:CK516" si="737">B516/B529</f>
        <v>5.719017926734217E-2</v>
      </c>
      <c r="BK516" s="205">
        <f t="shared" si="737"/>
        <v>7.5427439532944118E-2</v>
      </c>
      <c r="BL516" s="206">
        <f t="shared" si="737"/>
        <v>6.5588829689509465E-2</v>
      </c>
      <c r="BM516" s="207">
        <f t="shared" si="737"/>
        <v>6.9914298601714026E-2</v>
      </c>
      <c r="BN516" s="204">
        <f t="shared" si="737"/>
        <v>7.745726495726496E-2</v>
      </c>
      <c r="BO516" s="205">
        <f t="shared" si="737"/>
        <v>6.3803299097416749E-2</v>
      </c>
      <c r="BP516" s="206">
        <f t="shared" si="737"/>
        <v>7.1791789940828396E-2</v>
      </c>
      <c r="BQ516" s="207">
        <f t="shared" si="737"/>
        <v>7.9771401357304442E-2</v>
      </c>
      <c r="BR516" s="204">
        <f t="shared" si="737"/>
        <v>8.2903981264637008E-2</v>
      </c>
      <c r="BS516" s="205">
        <f t="shared" si="737"/>
        <v>5.0052502625131258E-2</v>
      </c>
      <c r="BT516" s="206">
        <f t="shared" si="737"/>
        <v>9.5249937826411335E-2</v>
      </c>
      <c r="BU516" s="204">
        <f t="shared" si="737"/>
        <v>6.4963089153889833E-2</v>
      </c>
      <c r="BV516" s="208">
        <f t="shared" si="737"/>
        <v>7.6811192685967589E-2</v>
      </c>
      <c r="BW516" s="209">
        <f t="shared" si="737"/>
        <v>6.1522476211309199E-2</v>
      </c>
      <c r="BX516" s="204">
        <f t="shared" si="737"/>
        <v>7.7209861695730603E-2</v>
      </c>
      <c r="BY516" s="205">
        <f t="shared" si="737"/>
        <v>6.109012412304371E-2</v>
      </c>
      <c r="BZ516" s="206">
        <f t="shared" si="737"/>
        <v>6.9695632995147777E-2</v>
      </c>
      <c r="CA516" s="207">
        <f t="shared" si="737"/>
        <v>6.5862517990542116E-2</v>
      </c>
      <c r="CB516" s="204">
        <f t="shared" si="737"/>
        <v>9.4123764950598029E-2</v>
      </c>
      <c r="CC516" s="205">
        <f t="shared" si="737"/>
        <v>4.9556213017751483E-2</v>
      </c>
      <c r="CD516" s="206">
        <f t="shared" si="737"/>
        <v>7.6958022896601849E-2</v>
      </c>
      <c r="CE516" s="207">
        <f t="shared" si="737"/>
        <v>6.0536398467432952E-2</v>
      </c>
      <c r="CF516" s="204">
        <f t="shared" si="737"/>
        <v>7.8742980045405669E-2</v>
      </c>
      <c r="CG516" s="205">
        <f t="shared" si="737"/>
        <v>5.5489764845203855E-2</v>
      </c>
      <c r="CH516" s="206">
        <f t="shared" si="737"/>
        <v>6.8886229053798667E-2</v>
      </c>
      <c r="CI516" s="204">
        <f t="shared" si="737"/>
        <v>7.1642656869380261E-2</v>
      </c>
      <c r="CJ516" s="210">
        <f t="shared" si="737"/>
        <v>7.0499686897734115E-2</v>
      </c>
      <c r="CK516" s="211">
        <f t="shared" si="737"/>
        <v>6.8200773140961249E-2</v>
      </c>
    </row>
    <row r="517" spans="1:89" ht="13.5" thickTop="1" x14ac:dyDescent="0.2">
      <c r="A517" s="202" t="s">
        <v>36</v>
      </c>
      <c r="B517" s="235">
        <v>2068</v>
      </c>
      <c r="C517" s="223">
        <v>1749</v>
      </c>
      <c r="D517" s="224">
        <v>746</v>
      </c>
      <c r="E517" s="225">
        <v>628</v>
      </c>
      <c r="F517" s="222">
        <v>446</v>
      </c>
      <c r="G517" s="226">
        <v>245</v>
      </c>
      <c r="H517" s="224">
        <v>1615</v>
      </c>
      <c r="I517" s="225">
        <v>1917</v>
      </c>
      <c r="J517" s="222">
        <v>174</v>
      </c>
      <c r="K517" s="223">
        <v>162</v>
      </c>
      <c r="L517" s="224">
        <v>432</v>
      </c>
      <c r="M517" s="222">
        <v>519</v>
      </c>
      <c r="N517" s="227">
        <v>1134</v>
      </c>
      <c r="O517" s="236">
        <v>1192</v>
      </c>
      <c r="P517" s="222">
        <v>582</v>
      </c>
      <c r="Q517" s="223">
        <v>664</v>
      </c>
      <c r="R517" s="224">
        <v>1001</v>
      </c>
      <c r="S517" s="225">
        <v>1133</v>
      </c>
      <c r="T517" s="222">
        <v>172</v>
      </c>
      <c r="U517" s="226">
        <v>155</v>
      </c>
      <c r="V517" s="224">
        <v>936</v>
      </c>
      <c r="W517" s="237">
        <v>946</v>
      </c>
      <c r="X517" s="222">
        <v>619</v>
      </c>
      <c r="Y517" s="226">
        <v>400</v>
      </c>
      <c r="Z517" s="224">
        <v>2457</v>
      </c>
      <c r="AA517" s="222">
        <v>2174</v>
      </c>
      <c r="AB517" s="220">
        <f t="shared" si="720"/>
        <v>12382</v>
      </c>
      <c r="AC517" s="221">
        <f t="shared" si="721"/>
        <v>11884</v>
      </c>
      <c r="BI517" s="202" t="s">
        <v>36</v>
      </c>
      <c r="BJ517" s="204">
        <f t="shared" ref="BJ517:CK517" si="738">B517/B529</f>
        <v>6.7160301376981035E-2</v>
      </c>
      <c r="BK517" s="205">
        <f t="shared" si="738"/>
        <v>9.1169724770642196E-2</v>
      </c>
      <c r="BL517" s="206">
        <f t="shared" si="738"/>
        <v>6.8528385081756391E-2</v>
      </c>
      <c r="BM517" s="207">
        <f t="shared" si="738"/>
        <v>7.0816418583671631E-2</v>
      </c>
      <c r="BN517" s="204">
        <f t="shared" si="738"/>
        <v>7.9415954415954421E-2</v>
      </c>
      <c r="BO517" s="205">
        <f t="shared" si="738"/>
        <v>7.6252723311546838E-2</v>
      </c>
      <c r="BP517" s="206">
        <f t="shared" si="738"/>
        <v>7.4657914201183437E-2</v>
      </c>
      <c r="BQ517" s="207">
        <f t="shared" si="738"/>
        <v>7.6080485772115722E-2</v>
      </c>
      <c r="BR517" s="204">
        <f t="shared" si="738"/>
        <v>8.1498829039812648E-2</v>
      </c>
      <c r="BS517" s="205">
        <f t="shared" si="738"/>
        <v>5.6702835141757085E-2</v>
      </c>
      <c r="BT517" s="206">
        <f t="shared" si="738"/>
        <v>0.10743596120368068</v>
      </c>
      <c r="BU517" s="204">
        <f t="shared" si="738"/>
        <v>5.8943781942078367E-2</v>
      </c>
      <c r="BV517" s="208">
        <f t="shared" si="738"/>
        <v>7.854273445075495E-2</v>
      </c>
      <c r="BW517" s="209">
        <f t="shared" si="738"/>
        <v>6.5186481461227172E-2</v>
      </c>
      <c r="BX517" s="204">
        <f t="shared" si="738"/>
        <v>6.9993986770895966E-2</v>
      </c>
      <c r="BY517" s="205">
        <f t="shared" si="738"/>
        <v>7.1667566109012412E-2</v>
      </c>
      <c r="BZ517" s="206">
        <f t="shared" si="738"/>
        <v>7.3592118806057927E-2</v>
      </c>
      <c r="CA517" s="207">
        <f t="shared" si="738"/>
        <v>7.7650606538277017E-2</v>
      </c>
      <c r="CB517" s="204">
        <f t="shared" si="738"/>
        <v>8.9443577743109723E-2</v>
      </c>
      <c r="CC517" s="205">
        <f t="shared" si="738"/>
        <v>5.7322485207100593E-2</v>
      </c>
      <c r="CD517" s="206">
        <f t="shared" si="738"/>
        <v>8.5044521170270768E-2</v>
      </c>
      <c r="CE517" s="207">
        <f t="shared" si="738"/>
        <v>6.5900383141762456E-2</v>
      </c>
      <c r="CF517" s="204">
        <f t="shared" si="738"/>
        <v>7.3963436491815027E-2</v>
      </c>
      <c r="CG517" s="205">
        <f t="shared" si="738"/>
        <v>6.7670444933175436E-2</v>
      </c>
      <c r="CH517" s="206">
        <f t="shared" si="738"/>
        <v>7.7390701776489851E-2</v>
      </c>
      <c r="CI517" s="204">
        <f t="shared" si="738"/>
        <v>7.0063488994166742E-2</v>
      </c>
      <c r="CJ517" s="210">
        <f t="shared" si="738"/>
        <v>7.5278296237301118E-2</v>
      </c>
      <c r="CK517" s="211">
        <f t="shared" si="738"/>
        <v>7.2346513256019235E-2</v>
      </c>
    </row>
    <row r="518" spans="1:89" x14ac:dyDescent="0.2">
      <c r="A518" s="212" t="s">
        <v>37</v>
      </c>
      <c r="B518" s="238">
        <v>2182</v>
      </c>
      <c r="C518" s="214">
        <v>1546</v>
      </c>
      <c r="D518" s="215">
        <v>776</v>
      </c>
      <c r="E518" s="216">
        <v>619</v>
      </c>
      <c r="F518" s="213">
        <v>428</v>
      </c>
      <c r="G518" s="217">
        <v>245</v>
      </c>
      <c r="H518" s="215">
        <v>1631</v>
      </c>
      <c r="I518" s="216">
        <v>2148</v>
      </c>
      <c r="J518" s="213">
        <v>185</v>
      </c>
      <c r="K518" s="214">
        <v>166</v>
      </c>
      <c r="L518" s="215">
        <v>539</v>
      </c>
      <c r="M518" s="213">
        <v>581</v>
      </c>
      <c r="N518" s="218">
        <v>1081</v>
      </c>
      <c r="O518" s="239">
        <v>1282</v>
      </c>
      <c r="P518" s="213">
        <v>557</v>
      </c>
      <c r="Q518" s="214">
        <v>798</v>
      </c>
      <c r="R518" s="215">
        <v>823</v>
      </c>
      <c r="S518" s="216">
        <v>1207</v>
      </c>
      <c r="T518" s="213">
        <v>145</v>
      </c>
      <c r="U518" s="217">
        <v>207</v>
      </c>
      <c r="V518" s="215">
        <v>881</v>
      </c>
      <c r="W518" s="240">
        <v>906</v>
      </c>
      <c r="X518" s="213">
        <v>618</v>
      </c>
      <c r="Y518" s="217">
        <v>404</v>
      </c>
      <c r="Z518" s="215">
        <v>2419</v>
      </c>
      <c r="AA518" s="213">
        <v>2459</v>
      </c>
      <c r="AB518" s="220">
        <f t="shared" si="720"/>
        <v>12265</v>
      </c>
      <c r="AC518" s="221">
        <f t="shared" si="721"/>
        <v>12568</v>
      </c>
      <c r="BI518" s="212" t="s">
        <v>37</v>
      </c>
      <c r="BJ518" s="204">
        <f t="shared" ref="BJ518:CK518" si="739">B518/B529</f>
        <v>7.0862561704338786E-2</v>
      </c>
      <c r="BK518" s="205">
        <f t="shared" si="739"/>
        <v>8.0587989991659711E-2</v>
      </c>
      <c r="BL518" s="206">
        <f t="shared" si="739"/>
        <v>7.1284218261987872E-2</v>
      </c>
      <c r="BM518" s="207">
        <f t="shared" si="739"/>
        <v>6.9801533603969332E-2</v>
      </c>
      <c r="BN518" s="204">
        <f t="shared" si="739"/>
        <v>7.6210826210826213E-2</v>
      </c>
      <c r="BO518" s="205">
        <f t="shared" si="739"/>
        <v>7.6252723311546838E-2</v>
      </c>
      <c r="BP518" s="206">
        <f t="shared" si="739"/>
        <v>7.5397559171597628E-2</v>
      </c>
      <c r="BQ518" s="207">
        <f t="shared" si="739"/>
        <v>8.5248243838552215E-2</v>
      </c>
      <c r="BR518" s="204">
        <f t="shared" si="739"/>
        <v>8.6651053864168617E-2</v>
      </c>
      <c r="BS518" s="205">
        <f t="shared" si="739"/>
        <v>5.8102905145257261E-2</v>
      </c>
      <c r="BT518" s="206">
        <f t="shared" si="739"/>
        <v>0.13404625714996268</v>
      </c>
      <c r="BU518" s="204">
        <f t="shared" si="739"/>
        <v>6.5985235661555938E-2</v>
      </c>
      <c r="BV518" s="208">
        <f t="shared" si="739"/>
        <v>7.4871865909405741E-2</v>
      </c>
      <c r="BW518" s="209">
        <f t="shared" si="739"/>
        <v>7.0108279558131897E-2</v>
      </c>
      <c r="BX518" s="204">
        <f t="shared" si="739"/>
        <v>6.6987372218881541E-2</v>
      </c>
      <c r="BY518" s="205">
        <f t="shared" si="739"/>
        <v>8.6130599028602262E-2</v>
      </c>
      <c r="BZ518" s="206">
        <f t="shared" si="739"/>
        <v>6.0505807969416264E-2</v>
      </c>
      <c r="CA518" s="207">
        <f t="shared" si="739"/>
        <v>8.272222602974437E-2</v>
      </c>
      <c r="CB518" s="204">
        <f t="shared" si="739"/>
        <v>7.5403016120644831E-2</v>
      </c>
      <c r="CC518" s="205">
        <f t="shared" si="739"/>
        <v>7.6553254437869825E-2</v>
      </c>
      <c r="CD518" s="206">
        <f t="shared" si="739"/>
        <v>8.00472469562057E-2</v>
      </c>
      <c r="CE518" s="207">
        <f t="shared" si="739"/>
        <v>6.3113897596656213E-2</v>
      </c>
      <c r="CF518" s="204">
        <f t="shared" si="739"/>
        <v>7.3843947902975271E-2</v>
      </c>
      <c r="CG518" s="205">
        <f t="shared" si="739"/>
        <v>6.8347149382507189E-2</v>
      </c>
      <c r="CH518" s="206">
        <f t="shared" si="739"/>
        <v>7.6193775985888876E-2</v>
      </c>
      <c r="CI518" s="204">
        <f t="shared" si="739"/>
        <v>7.9248445003061649E-2</v>
      </c>
      <c r="CJ518" s="210">
        <f t="shared" si="739"/>
        <v>7.4566976526449544E-2</v>
      </c>
      <c r="CK518" s="211">
        <f t="shared" si="739"/>
        <v>7.651051654339025E-2</v>
      </c>
    </row>
    <row r="519" spans="1:89" x14ac:dyDescent="0.2">
      <c r="A519" s="202" t="s">
        <v>30</v>
      </c>
      <c r="B519" s="235">
        <v>2123</v>
      </c>
      <c r="C519" s="223">
        <v>1394</v>
      </c>
      <c r="D519" s="224">
        <v>754</v>
      </c>
      <c r="E519" s="225">
        <v>578</v>
      </c>
      <c r="F519" s="222">
        <v>415</v>
      </c>
      <c r="G519" s="226">
        <v>239</v>
      </c>
      <c r="H519" s="224">
        <v>1559</v>
      </c>
      <c r="I519" s="225">
        <v>1892</v>
      </c>
      <c r="J519" s="222">
        <v>163</v>
      </c>
      <c r="K519" s="223">
        <v>135</v>
      </c>
      <c r="L519" s="224">
        <v>399</v>
      </c>
      <c r="M519" s="222">
        <v>535</v>
      </c>
      <c r="N519" s="227">
        <v>1082</v>
      </c>
      <c r="O519" s="236">
        <v>1260</v>
      </c>
      <c r="P519" s="222">
        <v>519</v>
      </c>
      <c r="Q519" s="223">
        <v>717</v>
      </c>
      <c r="R519" s="224">
        <v>748</v>
      </c>
      <c r="S519" s="225">
        <v>1269</v>
      </c>
      <c r="T519" s="222">
        <v>120</v>
      </c>
      <c r="U519" s="226">
        <v>217</v>
      </c>
      <c r="V519" s="224">
        <v>990</v>
      </c>
      <c r="W519" s="237">
        <v>980</v>
      </c>
      <c r="X519" s="222">
        <v>494</v>
      </c>
      <c r="Y519" s="226">
        <v>458</v>
      </c>
      <c r="Z519" s="224">
        <v>2128</v>
      </c>
      <c r="AA519" s="222">
        <v>2064</v>
      </c>
      <c r="AB519" s="220">
        <f t="shared" si="720"/>
        <v>11494</v>
      </c>
      <c r="AC519" s="221">
        <f t="shared" si="721"/>
        <v>11738</v>
      </c>
      <c r="BI519" s="202" t="s">
        <v>30</v>
      </c>
      <c r="BJ519" s="204">
        <f t="shared" ref="BJ519:CK519" si="740">B519/B529</f>
        <v>6.8946479605092231E-2</v>
      </c>
      <c r="BK519" s="205">
        <f t="shared" si="740"/>
        <v>7.2664720600500415E-2</v>
      </c>
      <c r="BL519" s="206">
        <f t="shared" si="740"/>
        <v>6.9263273929818112E-2</v>
      </c>
      <c r="BM519" s="207">
        <f t="shared" si="740"/>
        <v>6.5178168696436625E-2</v>
      </c>
      <c r="BN519" s="204">
        <f t="shared" si="740"/>
        <v>7.3896011396011402E-2</v>
      </c>
      <c r="BO519" s="205">
        <f t="shared" si="740"/>
        <v>7.4385309679427331E-2</v>
      </c>
      <c r="BP519" s="206">
        <f t="shared" si="740"/>
        <v>7.2069156804733733E-2</v>
      </c>
      <c r="BQ519" s="207">
        <f t="shared" si="740"/>
        <v>7.5088304163194036E-2</v>
      </c>
      <c r="BR519" s="204">
        <f t="shared" si="740"/>
        <v>7.6346604215456679E-2</v>
      </c>
      <c r="BS519" s="205">
        <f t="shared" si="740"/>
        <v>4.7252362618130907E-2</v>
      </c>
      <c r="BT519" s="206">
        <f t="shared" si="740"/>
        <v>9.9229047500621739E-2</v>
      </c>
      <c r="BU519" s="204">
        <f t="shared" si="740"/>
        <v>6.0760931289040317E-2</v>
      </c>
      <c r="BV519" s="208">
        <f t="shared" si="740"/>
        <v>7.4941127579997227E-2</v>
      </c>
      <c r="BW519" s="209">
        <f t="shared" si="740"/>
        <v>6.8905173356666308E-2</v>
      </c>
      <c r="BX519" s="204">
        <f t="shared" si="740"/>
        <v>6.2417318099819603E-2</v>
      </c>
      <c r="BY519" s="205">
        <f t="shared" si="740"/>
        <v>7.7388019427954674E-2</v>
      </c>
      <c r="BZ519" s="206">
        <f t="shared" si="740"/>
        <v>5.4991912953977359E-2</v>
      </c>
      <c r="CA519" s="207">
        <f t="shared" si="740"/>
        <v>8.6971420738811603E-2</v>
      </c>
      <c r="CB519" s="204">
        <f t="shared" si="740"/>
        <v>6.2402496099843996E-2</v>
      </c>
      <c r="CC519" s="205">
        <f t="shared" si="740"/>
        <v>8.0251479289940822E-2</v>
      </c>
      <c r="CD519" s="206">
        <f t="shared" si="740"/>
        <v>8.9950935853171002E-2</v>
      </c>
      <c r="CE519" s="207">
        <f t="shared" si="740"/>
        <v>6.8268895855102749E-2</v>
      </c>
      <c r="CF519" s="204">
        <f t="shared" si="740"/>
        <v>5.9027362886844306E-2</v>
      </c>
      <c r="CG519" s="205">
        <f t="shared" si="740"/>
        <v>7.7482659448485869E-2</v>
      </c>
      <c r="CH519" s="206">
        <f t="shared" si="740"/>
        <v>6.7027844273655032E-2</v>
      </c>
      <c r="CI519" s="204">
        <f t="shared" si="740"/>
        <v>6.6518418253891515E-2</v>
      </c>
      <c r="CJ519" s="210">
        <f t="shared" si="740"/>
        <v>6.9879562021607097E-2</v>
      </c>
      <c r="CK519" s="211">
        <f t="shared" si="740"/>
        <v>7.1457705536785071E-2</v>
      </c>
    </row>
    <row r="520" spans="1:89" x14ac:dyDescent="0.2">
      <c r="A520" s="212" t="s">
        <v>32</v>
      </c>
      <c r="B520" s="238">
        <v>2287</v>
      </c>
      <c r="C520" s="214">
        <v>1310</v>
      </c>
      <c r="D520" s="215">
        <v>644</v>
      </c>
      <c r="E520" s="216">
        <v>630</v>
      </c>
      <c r="F520" s="213">
        <v>387</v>
      </c>
      <c r="G520" s="217">
        <v>249</v>
      </c>
      <c r="H520" s="215">
        <v>1399</v>
      </c>
      <c r="I520" s="216">
        <v>1873</v>
      </c>
      <c r="J520" s="213">
        <v>174</v>
      </c>
      <c r="K520" s="214">
        <v>127</v>
      </c>
      <c r="L520" s="215">
        <v>318</v>
      </c>
      <c r="M520" s="213">
        <v>391</v>
      </c>
      <c r="N520" s="218">
        <v>965</v>
      </c>
      <c r="O520" s="239">
        <v>1152</v>
      </c>
      <c r="P520" s="213">
        <v>426</v>
      </c>
      <c r="Q520" s="214">
        <v>947</v>
      </c>
      <c r="R520" s="215">
        <v>696</v>
      </c>
      <c r="S520" s="216">
        <v>1392</v>
      </c>
      <c r="T520" s="213">
        <v>123</v>
      </c>
      <c r="U520" s="217">
        <v>230</v>
      </c>
      <c r="V520" s="215">
        <v>1150</v>
      </c>
      <c r="W520" s="240">
        <v>729</v>
      </c>
      <c r="X520" s="213">
        <v>540</v>
      </c>
      <c r="Y520" s="217">
        <v>422</v>
      </c>
      <c r="Z520" s="215">
        <v>2049</v>
      </c>
      <c r="AA520" s="213">
        <v>2039</v>
      </c>
      <c r="AB520" s="220">
        <f t="shared" si="720"/>
        <v>11158</v>
      </c>
      <c r="AC520" s="221">
        <f t="shared" si="721"/>
        <v>11491</v>
      </c>
      <c r="BI520" s="212" t="s">
        <v>32</v>
      </c>
      <c r="BJ520" s="204">
        <f t="shared" ref="BJ520:CK520" si="741">B520/B529</f>
        <v>7.427253832164199E-2</v>
      </c>
      <c r="BK520" s="205">
        <f t="shared" si="741"/>
        <v>6.8286071726438705E-2</v>
      </c>
      <c r="BL520" s="206">
        <f t="shared" si="741"/>
        <v>5.9158552268969315E-2</v>
      </c>
      <c r="BM520" s="207">
        <f t="shared" si="741"/>
        <v>7.1041948579161032E-2</v>
      </c>
      <c r="BN520" s="204">
        <f t="shared" si="741"/>
        <v>6.8910256410256415E-2</v>
      </c>
      <c r="BO520" s="205">
        <f t="shared" si="741"/>
        <v>7.7497665732959853E-2</v>
      </c>
      <c r="BP520" s="206">
        <f t="shared" si="741"/>
        <v>6.4672707100591711E-2</v>
      </c>
      <c r="BQ520" s="207">
        <f t="shared" si="741"/>
        <v>7.4334246140413535E-2</v>
      </c>
      <c r="BR520" s="204">
        <f t="shared" si="741"/>
        <v>8.1498829039812648E-2</v>
      </c>
      <c r="BS520" s="205">
        <f t="shared" si="741"/>
        <v>4.4452222611130555E-2</v>
      </c>
      <c r="BT520" s="206">
        <f t="shared" si="741"/>
        <v>7.9084804774931614E-2</v>
      </c>
      <c r="BU520" s="204">
        <f t="shared" si="741"/>
        <v>4.4406587166382738E-2</v>
      </c>
      <c r="BV520" s="208">
        <f t="shared" si="741"/>
        <v>6.683751212079235E-2</v>
      </c>
      <c r="BW520" s="209">
        <f t="shared" si="741"/>
        <v>6.2999015640380615E-2</v>
      </c>
      <c r="BX520" s="204">
        <f t="shared" si="741"/>
        <v>5.1232711966325915E-2</v>
      </c>
      <c r="BY520" s="205">
        <f t="shared" si="741"/>
        <v>0.10221262817053427</v>
      </c>
      <c r="BZ520" s="206">
        <f t="shared" si="741"/>
        <v>5.1168945743273048E-2</v>
      </c>
      <c r="CA520" s="207">
        <f t="shared" si="741"/>
        <v>9.5401274758412716E-2</v>
      </c>
      <c r="CB520" s="204">
        <f t="shared" si="741"/>
        <v>6.3962558502340089E-2</v>
      </c>
      <c r="CC520" s="205">
        <f t="shared" si="741"/>
        <v>8.505917159763314E-2</v>
      </c>
      <c r="CD520" s="206">
        <f t="shared" si="741"/>
        <v>0.10448846083954207</v>
      </c>
      <c r="CE520" s="207">
        <f t="shared" si="741"/>
        <v>5.0783699059561128E-2</v>
      </c>
      <c r="CF520" s="204">
        <f t="shared" si="741"/>
        <v>6.4523837973473538E-2</v>
      </c>
      <c r="CG520" s="205">
        <f t="shared" si="741"/>
        <v>7.1392319404500082E-2</v>
      </c>
      <c r="CH520" s="206">
        <f t="shared" si="741"/>
        <v>6.4539498551089827E-2</v>
      </c>
      <c r="CI520" s="204">
        <f t="shared" si="741"/>
        <v>6.571272035837443E-2</v>
      </c>
      <c r="CJ520" s="210">
        <f t="shared" si="741"/>
        <v>6.7836797723776932E-2</v>
      </c>
      <c r="CK520" s="211">
        <f t="shared" si="741"/>
        <v>6.9954037683012199E-2</v>
      </c>
    </row>
    <row r="521" spans="1:89" x14ac:dyDescent="0.2">
      <c r="A521" s="202" t="s">
        <v>34</v>
      </c>
      <c r="B521" s="235">
        <v>2158</v>
      </c>
      <c r="C521" s="223">
        <v>1174</v>
      </c>
      <c r="D521" s="224">
        <v>566</v>
      </c>
      <c r="E521" s="225">
        <v>529</v>
      </c>
      <c r="F521" s="222">
        <v>303</v>
      </c>
      <c r="G521" s="226">
        <v>215</v>
      </c>
      <c r="H521" s="224">
        <v>1286</v>
      </c>
      <c r="I521" s="225">
        <v>1578</v>
      </c>
      <c r="J521" s="222">
        <v>173</v>
      </c>
      <c r="K521" s="223">
        <v>94</v>
      </c>
      <c r="L521" s="224">
        <v>271</v>
      </c>
      <c r="M521" s="222">
        <v>383</v>
      </c>
      <c r="N521" s="227">
        <v>994</v>
      </c>
      <c r="O521" s="236">
        <v>1094</v>
      </c>
      <c r="P521" s="222">
        <v>315</v>
      </c>
      <c r="Q521" s="223">
        <v>812</v>
      </c>
      <c r="R521" s="224">
        <v>570</v>
      </c>
      <c r="S521" s="225">
        <v>1089</v>
      </c>
      <c r="T521" s="222">
        <v>73</v>
      </c>
      <c r="U521" s="226">
        <v>223</v>
      </c>
      <c r="V521" s="224">
        <v>1044</v>
      </c>
      <c r="W521" s="237">
        <v>586</v>
      </c>
      <c r="X521" s="222">
        <v>454</v>
      </c>
      <c r="Y521" s="226">
        <v>439</v>
      </c>
      <c r="Z521" s="224">
        <v>1882</v>
      </c>
      <c r="AA521" s="222">
        <v>2047</v>
      </c>
      <c r="AB521" s="220">
        <f t="shared" si="720"/>
        <v>10089</v>
      </c>
      <c r="AC521" s="221">
        <f t="shared" si="721"/>
        <v>10263</v>
      </c>
      <c r="BI521" s="202" t="s">
        <v>34</v>
      </c>
      <c r="BJ521" s="204">
        <f t="shared" ref="BJ521:CK521" si="742">B521/B529</f>
        <v>7.0083138477526633E-2</v>
      </c>
      <c r="BK521" s="205">
        <f t="shared" si="742"/>
        <v>6.1196830692243534E-2</v>
      </c>
      <c r="BL521" s="206">
        <f t="shared" si="742"/>
        <v>5.1993386000367445E-2</v>
      </c>
      <c r="BM521" s="207">
        <f t="shared" si="742"/>
        <v>5.9652683806946327E-2</v>
      </c>
      <c r="BN521" s="204">
        <f t="shared" si="742"/>
        <v>5.3952991452991456E-2</v>
      </c>
      <c r="BO521" s="205">
        <f t="shared" si="742"/>
        <v>6.6915655150949271E-2</v>
      </c>
      <c r="BP521" s="206">
        <f t="shared" si="742"/>
        <v>5.9448964497041422E-2</v>
      </c>
      <c r="BQ521" s="207">
        <f t="shared" si="742"/>
        <v>6.2626503155137514E-2</v>
      </c>
      <c r="BR521" s="204">
        <f t="shared" si="742"/>
        <v>8.103044496487119E-2</v>
      </c>
      <c r="BS521" s="205">
        <f t="shared" si="742"/>
        <v>3.2901645082254113E-2</v>
      </c>
      <c r="BT521" s="206">
        <f t="shared" si="742"/>
        <v>6.7396170106938574E-2</v>
      </c>
      <c r="BU521" s="204">
        <f t="shared" si="742"/>
        <v>4.3498012492901764E-2</v>
      </c>
      <c r="BV521" s="208">
        <f t="shared" si="742"/>
        <v>6.8846100567945698E-2</v>
      </c>
      <c r="BW521" s="209">
        <f t="shared" si="742"/>
        <v>5.9827190200153126E-2</v>
      </c>
      <c r="BX521" s="204">
        <f t="shared" si="742"/>
        <v>3.7883343355381842E-2</v>
      </c>
      <c r="BY521" s="205">
        <f t="shared" si="742"/>
        <v>8.7641662169454931E-2</v>
      </c>
      <c r="BZ521" s="206">
        <f t="shared" si="742"/>
        <v>4.1905602117335683E-2</v>
      </c>
      <c r="CA521" s="207">
        <f t="shared" si="742"/>
        <v>7.4635049002809956E-2</v>
      </c>
      <c r="CB521" s="204">
        <f t="shared" si="742"/>
        <v>3.7961518460738426E-2</v>
      </c>
      <c r="CC521" s="205">
        <f t="shared" si="742"/>
        <v>8.2470414201183437E-2</v>
      </c>
      <c r="CD521" s="206">
        <f t="shared" si="742"/>
        <v>9.4857350536071236E-2</v>
      </c>
      <c r="CE521" s="207">
        <f t="shared" si="742"/>
        <v>4.0822013235806337E-2</v>
      </c>
      <c r="CF521" s="204">
        <f t="shared" si="742"/>
        <v>5.4247819333253677E-2</v>
      </c>
      <c r="CG521" s="205">
        <f t="shared" si="742"/>
        <v>7.4268313314160034E-2</v>
      </c>
      <c r="CH521" s="206">
        <f t="shared" si="742"/>
        <v>5.9279324681869722E-2</v>
      </c>
      <c r="CI521" s="204">
        <f t="shared" si="742"/>
        <v>6.5970543684939889E-2</v>
      </c>
      <c r="CJ521" s="210">
        <f t="shared" si="742"/>
        <v>6.1337645835739862E-2</v>
      </c>
      <c r="CK521" s="211">
        <f t="shared" si="742"/>
        <v>6.2478312482878273E-2</v>
      </c>
    </row>
    <row r="522" spans="1:89" x14ac:dyDescent="0.2">
      <c r="A522" s="212" t="s">
        <v>38</v>
      </c>
      <c r="B522" s="238">
        <v>343</v>
      </c>
      <c r="C522" s="214">
        <v>1038</v>
      </c>
      <c r="D522" s="215">
        <v>76</v>
      </c>
      <c r="E522" s="216">
        <v>514</v>
      </c>
      <c r="F522" s="213">
        <v>52</v>
      </c>
      <c r="G522" s="217">
        <v>167</v>
      </c>
      <c r="H522" s="215">
        <v>402</v>
      </c>
      <c r="I522" s="216">
        <v>1446</v>
      </c>
      <c r="J522" s="213">
        <v>104</v>
      </c>
      <c r="K522" s="214">
        <v>113</v>
      </c>
      <c r="L522" s="215">
        <v>144</v>
      </c>
      <c r="M522" s="213">
        <v>169</v>
      </c>
      <c r="N522" s="218">
        <v>629</v>
      </c>
      <c r="O522" s="239">
        <v>836</v>
      </c>
      <c r="P522" s="213">
        <v>264</v>
      </c>
      <c r="Q522" s="214">
        <v>625</v>
      </c>
      <c r="R522" s="215">
        <v>400</v>
      </c>
      <c r="S522" s="216">
        <v>899</v>
      </c>
      <c r="T522" s="213">
        <v>75</v>
      </c>
      <c r="U522" s="217">
        <v>151</v>
      </c>
      <c r="V522" s="215">
        <v>1226</v>
      </c>
      <c r="W522" s="240">
        <v>470</v>
      </c>
      <c r="X522" s="213">
        <v>330</v>
      </c>
      <c r="Y522" s="217">
        <v>372</v>
      </c>
      <c r="Z522" s="215">
        <v>1201</v>
      </c>
      <c r="AA522" s="213">
        <v>1751</v>
      </c>
      <c r="AB522" s="220">
        <f t="shared" si="720"/>
        <v>5246</v>
      </c>
      <c r="AC522" s="221">
        <f t="shared" si="721"/>
        <v>8551</v>
      </c>
      <c r="BI522" s="212" t="s">
        <v>38</v>
      </c>
      <c r="BJ522" s="204">
        <f t="shared" ref="BJ522:CK522" si="743">B522/B529</f>
        <v>1.1139256949857106E-2</v>
      </c>
      <c r="BK522" s="205">
        <f t="shared" si="743"/>
        <v>5.410758965804837E-2</v>
      </c>
      <c r="BL522" s="206">
        <f t="shared" si="743"/>
        <v>6.9814440565864411E-3</v>
      </c>
      <c r="BM522" s="207">
        <f t="shared" si="743"/>
        <v>5.7961208840775824E-2</v>
      </c>
      <c r="BN522" s="204">
        <f t="shared" si="743"/>
        <v>9.2592592592592587E-3</v>
      </c>
      <c r="BO522" s="205">
        <f t="shared" si="743"/>
        <v>5.1976346093993153E-2</v>
      </c>
      <c r="BP522" s="206">
        <f t="shared" si="743"/>
        <v>1.8583579881656806E-2</v>
      </c>
      <c r="BQ522" s="207">
        <f t="shared" si="743"/>
        <v>5.7387784260030959E-2</v>
      </c>
      <c r="BR522" s="204">
        <f t="shared" si="743"/>
        <v>4.8711943793911007E-2</v>
      </c>
      <c r="BS522" s="205">
        <f t="shared" si="743"/>
        <v>3.9551977598879941E-2</v>
      </c>
      <c r="BT522" s="206">
        <f t="shared" si="743"/>
        <v>3.5811987067893555E-2</v>
      </c>
      <c r="BU522" s="204">
        <f t="shared" si="743"/>
        <v>1.9193639977285633E-2</v>
      </c>
      <c r="BV522" s="208">
        <f t="shared" si="743"/>
        <v>4.3565590802050143E-2</v>
      </c>
      <c r="BW522" s="209">
        <f t="shared" si="743"/>
        <v>4.5718035655692879E-2</v>
      </c>
      <c r="BX522" s="204">
        <f t="shared" si="743"/>
        <v>3.1749849669272398E-2</v>
      </c>
      <c r="BY522" s="205">
        <f t="shared" si="743"/>
        <v>6.7458175930922834E-2</v>
      </c>
      <c r="BZ522" s="206">
        <f t="shared" si="743"/>
        <v>2.9407440082340832E-2</v>
      </c>
      <c r="CA522" s="207">
        <f t="shared" si="743"/>
        <v>6.1613323281474883E-2</v>
      </c>
      <c r="CB522" s="204">
        <f t="shared" si="743"/>
        <v>3.9001560062402497E-2</v>
      </c>
      <c r="CC522" s="205">
        <f t="shared" si="743"/>
        <v>5.584319526627219E-2</v>
      </c>
      <c r="CD522" s="206">
        <f t="shared" si="743"/>
        <v>0.11139378520806832</v>
      </c>
      <c r="CE522" s="207">
        <f t="shared" si="743"/>
        <v>3.274120515499826E-2</v>
      </c>
      <c r="CF522" s="204">
        <f t="shared" si="743"/>
        <v>3.9431234317122713E-2</v>
      </c>
      <c r="CG522" s="205">
        <f t="shared" si="743"/>
        <v>6.2933513787853154E-2</v>
      </c>
      <c r="CH522" s="206">
        <f t="shared" si="743"/>
        <v>3.7829154592415273E-2</v>
      </c>
      <c r="CI522" s="204">
        <f t="shared" si="743"/>
        <v>5.6431080602017465E-2</v>
      </c>
      <c r="CJ522" s="210">
        <f t="shared" si="743"/>
        <v>3.1893873531003203E-2</v>
      </c>
      <c r="CK522" s="211">
        <f t="shared" si="743"/>
        <v>5.2056128816242046E-2</v>
      </c>
    </row>
    <row r="523" spans="1:89" x14ac:dyDescent="0.2">
      <c r="A523" s="202" t="s">
        <v>39</v>
      </c>
      <c r="B523" s="235">
        <v>0</v>
      </c>
      <c r="C523" s="223">
        <v>714</v>
      </c>
      <c r="D523" s="224">
        <v>0</v>
      </c>
      <c r="E523" s="225">
        <v>261</v>
      </c>
      <c r="F523" s="222">
        <v>0</v>
      </c>
      <c r="G523" s="226">
        <v>84</v>
      </c>
      <c r="H523" s="224">
        <v>8</v>
      </c>
      <c r="I523" s="225">
        <v>592</v>
      </c>
      <c r="J523" s="222">
        <v>15</v>
      </c>
      <c r="K523" s="223">
        <v>22</v>
      </c>
      <c r="L523" s="224">
        <v>34</v>
      </c>
      <c r="M523" s="222">
        <v>36</v>
      </c>
      <c r="N523" s="227">
        <v>61</v>
      </c>
      <c r="O523" s="236">
        <v>109</v>
      </c>
      <c r="P523" s="222">
        <v>50</v>
      </c>
      <c r="Q523" s="223">
        <v>54</v>
      </c>
      <c r="R523" s="224">
        <v>53</v>
      </c>
      <c r="S523" s="225">
        <v>61</v>
      </c>
      <c r="T523" s="222">
        <v>6</v>
      </c>
      <c r="U523" s="226">
        <v>1</v>
      </c>
      <c r="V523" s="224">
        <v>27</v>
      </c>
      <c r="W523" s="237">
        <v>8</v>
      </c>
      <c r="X523" s="222">
        <v>32</v>
      </c>
      <c r="Y523" s="226">
        <v>6</v>
      </c>
      <c r="Z523" s="224">
        <v>0</v>
      </c>
      <c r="AA523" s="222">
        <v>107</v>
      </c>
      <c r="AB523" s="220">
        <f t="shared" si="720"/>
        <v>286</v>
      </c>
      <c r="AC523" s="221">
        <f t="shared" si="721"/>
        <v>2055</v>
      </c>
      <c r="BI523" s="202" t="s">
        <v>39</v>
      </c>
      <c r="BJ523" s="204">
        <f t="shared" ref="BJ523:CK523" si="744">B523/B529</f>
        <v>0</v>
      </c>
      <c r="BK523" s="205">
        <f t="shared" si="744"/>
        <v>3.7218515429524604E-2</v>
      </c>
      <c r="BL523" s="206">
        <f t="shared" si="744"/>
        <v>0</v>
      </c>
      <c r="BM523" s="207">
        <f t="shared" si="744"/>
        <v>2.9431664411366711E-2</v>
      </c>
      <c r="BN523" s="204">
        <f t="shared" si="744"/>
        <v>0</v>
      </c>
      <c r="BO523" s="205">
        <f t="shared" si="744"/>
        <v>2.6143790849673203E-2</v>
      </c>
      <c r="BP523" s="206">
        <f t="shared" si="744"/>
        <v>3.6982248520710058E-4</v>
      </c>
      <c r="BQ523" s="207">
        <f t="shared" si="744"/>
        <v>2.3494860499265784E-2</v>
      </c>
      <c r="BR523" s="204">
        <f t="shared" si="744"/>
        <v>7.0257611241217799E-3</v>
      </c>
      <c r="BS523" s="205">
        <f t="shared" si="744"/>
        <v>7.7003850192509625E-3</v>
      </c>
      <c r="BT523" s="206">
        <f t="shared" si="744"/>
        <v>8.45560805769709E-3</v>
      </c>
      <c r="BU523" s="204">
        <f t="shared" si="744"/>
        <v>4.0885860306643955E-3</v>
      </c>
      <c r="BV523" s="208">
        <f t="shared" si="744"/>
        <v>4.2249619060811747E-3</v>
      </c>
      <c r="BW523" s="209">
        <f t="shared" si="744"/>
        <v>5.9608443618068465E-3</v>
      </c>
      <c r="BX523" s="204">
        <f t="shared" si="744"/>
        <v>6.0132291040288638E-3</v>
      </c>
      <c r="BY523" s="205">
        <f t="shared" si="744"/>
        <v>5.8283864004317325E-3</v>
      </c>
      <c r="BZ523" s="206">
        <f t="shared" si="744"/>
        <v>3.8964858109101601E-3</v>
      </c>
      <c r="CA523" s="207">
        <f t="shared" si="744"/>
        <v>4.1806593105338909E-3</v>
      </c>
      <c r="CB523" s="204">
        <f t="shared" si="744"/>
        <v>3.1201248049921998E-3</v>
      </c>
      <c r="CC523" s="205">
        <f t="shared" si="744"/>
        <v>3.6982248520710058E-4</v>
      </c>
      <c r="CD523" s="206">
        <f t="shared" si="744"/>
        <v>2.453207341450118E-3</v>
      </c>
      <c r="CE523" s="207">
        <f t="shared" si="744"/>
        <v>5.57297109021247E-4</v>
      </c>
      <c r="CF523" s="204">
        <f t="shared" si="744"/>
        <v>3.8236348428725055E-3</v>
      </c>
      <c r="CG523" s="205">
        <f t="shared" si="744"/>
        <v>1.0150566739976314E-3</v>
      </c>
      <c r="CH523" s="206">
        <f t="shared" si="744"/>
        <v>0</v>
      </c>
      <c r="CI523" s="204">
        <f t="shared" si="744"/>
        <v>3.4483869928131749E-3</v>
      </c>
      <c r="CJ523" s="210">
        <f t="shared" si="744"/>
        <v>1.7387815154149668E-3</v>
      </c>
      <c r="CK523" s="211">
        <f t="shared" si="744"/>
        <v>1.2510273034426081E-2</v>
      </c>
    </row>
    <row r="524" spans="1:89" x14ac:dyDescent="0.2">
      <c r="A524" s="212" t="s">
        <v>40</v>
      </c>
      <c r="B524" s="238">
        <v>0</v>
      </c>
      <c r="C524" s="214">
        <v>0</v>
      </c>
      <c r="D524" s="215">
        <v>0</v>
      </c>
      <c r="E524" s="216">
        <v>0</v>
      </c>
      <c r="F524" s="213">
        <v>0</v>
      </c>
      <c r="G524" s="217">
        <v>0</v>
      </c>
      <c r="H524" s="215">
        <v>0</v>
      </c>
      <c r="I524" s="216">
        <v>0</v>
      </c>
      <c r="J524" s="213">
        <v>0</v>
      </c>
      <c r="K524" s="214">
        <v>0</v>
      </c>
      <c r="L524" s="215">
        <v>0</v>
      </c>
      <c r="M524" s="213">
        <v>0</v>
      </c>
      <c r="N524" s="218">
        <v>0</v>
      </c>
      <c r="O524" s="239">
        <v>0</v>
      </c>
      <c r="P524" s="213">
        <v>0</v>
      </c>
      <c r="Q524" s="214">
        <v>0</v>
      </c>
      <c r="R524" s="215">
        <v>0</v>
      </c>
      <c r="S524" s="216">
        <v>0</v>
      </c>
      <c r="T524" s="213">
        <v>0</v>
      </c>
      <c r="U524" s="217">
        <v>0</v>
      </c>
      <c r="V524" s="215">
        <v>0</v>
      </c>
      <c r="W524" s="240">
        <v>0</v>
      </c>
      <c r="X524" s="213">
        <v>0</v>
      </c>
      <c r="Y524" s="217">
        <v>0</v>
      </c>
      <c r="Z524" s="215">
        <v>0</v>
      </c>
      <c r="AA524" s="213">
        <v>0</v>
      </c>
      <c r="AB524" s="220">
        <f t="shared" si="720"/>
        <v>0</v>
      </c>
      <c r="AC524" s="221">
        <f t="shared" si="721"/>
        <v>0</v>
      </c>
      <c r="BI524" s="212" t="s">
        <v>40</v>
      </c>
      <c r="BJ524" s="204">
        <f t="shared" ref="BJ524:CK524" si="745">B524/B529</f>
        <v>0</v>
      </c>
      <c r="BK524" s="205">
        <f t="shared" si="745"/>
        <v>0</v>
      </c>
      <c r="BL524" s="206">
        <f t="shared" si="745"/>
        <v>0</v>
      </c>
      <c r="BM524" s="207">
        <f t="shared" si="745"/>
        <v>0</v>
      </c>
      <c r="BN524" s="204">
        <f t="shared" si="745"/>
        <v>0</v>
      </c>
      <c r="BO524" s="205">
        <f t="shared" si="745"/>
        <v>0</v>
      </c>
      <c r="BP524" s="206">
        <f t="shared" si="745"/>
        <v>0</v>
      </c>
      <c r="BQ524" s="207">
        <f t="shared" si="745"/>
        <v>0</v>
      </c>
      <c r="BR524" s="204">
        <f t="shared" si="745"/>
        <v>0</v>
      </c>
      <c r="BS524" s="205">
        <f t="shared" si="745"/>
        <v>0</v>
      </c>
      <c r="BT524" s="206">
        <f t="shared" si="745"/>
        <v>0</v>
      </c>
      <c r="BU524" s="204">
        <f t="shared" si="745"/>
        <v>0</v>
      </c>
      <c r="BV524" s="208">
        <f t="shared" si="745"/>
        <v>0</v>
      </c>
      <c r="BW524" s="209">
        <f t="shared" si="745"/>
        <v>0</v>
      </c>
      <c r="BX524" s="204">
        <f t="shared" si="745"/>
        <v>0</v>
      </c>
      <c r="BY524" s="205">
        <f t="shared" si="745"/>
        <v>0</v>
      </c>
      <c r="BZ524" s="206">
        <f t="shared" si="745"/>
        <v>0</v>
      </c>
      <c r="CA524" s="207">
        <f t="shared" si="745"/>
        <v>0</v>
      </c>
      <c r="CB524" s="204">
        <f t="shared" si="745"/>
        <v>0</v>
      </c>
      <c r="CC524" s="205">
        <f t="shared" si="745"/>
        <v>0</v>
      </c>
      <c r="CD524" s="206">
        <f t="shared" si="745"/>
        <v>0</v>
      </c>
      <c r="CE524" s="207">
        <f t="shared" si="745"/>
        <v>0</v>
      </c>
      <c r="CF524" s="204">
        <f t="shared" si="745"/>
        <v>0</v>
      </c>
      <c r="CG524" s="205">
        <f t="shared" si="745"/>
        <v>0</v>
      </c>
      <c r="CH524" s="206">
        <f t="shared" si="745"/>
        <v>0</v>
      </c>
      <c r="CI524" s="204">
        <f t="shared" si="745"/>
        <v>0</v>
      </c>
      <c r="CJ524" s="210">
        <f t="shared" si="745"/>
        <v>0</v>
      </c>
      <c r="CK524" s="211">
        <f t="shared" si="745"/>
        <v>0</v>
      </c>
    </row>
    <row r="525" spans="1:89" x14ac:dyDescent="0.2">
      <c r="A525" s="202" t="s">
        <v>41</v>
      </c>
      <c r="B525" s="235">
        <v>0</v>
      </c>
      <c r="C525" s="223">
        <v>0</v>
      </c>
      <c r="D525" s="224">
        <v>0</v>
      </c>
      <c r="E525" s="225">
        <v>0</v>
      </c>
      <c r="F525" s="222">
        <v>0</v>
      </c>
      <c r="G525" s="226">
        <v>0</v>
      </c>
      <c r="H525" s="224">
        <v>0</v>
      </c>
      <c r="I525" s="225">
        <v>0</v>
      </c>
      <c r="J525" s="222">
        <v>0</v>
      </c>
      <c r="K525" s="226">
        <v>0</v>
      </c>
      <c r="L525" s="224">
        <v>0</v>
      </c>
      <c r="M525" s="222">
        <v>0</v>
      </c>
      <c r="N525" s="227">
        <v>0</v>
      </c>
      <c r="O525" s="236">
        <v>0</v>
      </c>
      <c r="P525" s="222">
        <v>0</v>
      </c>
      <c r="Q525" s="226">
        <v>0</v>
      </c>
      <c r="R525" s="224">
        <v>0</v>
      </c>
      <c r="S525" s="225">
        <v>0</v>
      </c>
      <c r="T525" s="222">
        <v>0</v>
      </c>
      <c r="U525" s="226">
        <v>0</v>
      </c>
      <c r="V525" s="224">
        <v>0</v>
      </c>
      <c r="W525" s="225">
        <v>0</v>
      </c>
      <c r="X525" s="222">
        <v>0</v>
      </c>
      <c r="Y525" s="226">
        <v>0</v>
      </c>
      <c r="Z525" s="224">
        <v>0</v>
      </c>
      <c r="AA525" s="222">
        <v>0</v>
      </c>
      <c r="AB525" s="220">
        <f t="shared" si="720"/>
        <v>0</v>
      </c>
      <c r="AC525" s="221">
        <f t="shared" si="721"/>
        <v>0</v>
      </c>
      <c r="BI525" s="202" t="s">
        <v>41</v>
      </c>
      <c r="BJ525" s="204">
        <f t="shared" ref="BJ525:CK525" si="746">B525/B529</f>
        <v>0</v>
      </c>
      <c r="BK525" s="205">
        <f t="shared" si="746"/>
        <v>0</v>
      </c>
      <c r="BL525" s="206">
        <f t="shared" si="746"/>
        <v>0</v>
      </c>
      <c r="BM525" s="207">
        <f t="shared" si="746"/>
        <v>0</v>
      </c>
      <c r="BN525" s="204">
        <f t="shared" si="746"/>
        <v>0</v>
      </c>
      <c r="BO525" s="205">
        <f t="shared" si="746"/>
        <v>0</v>
      </c>
      <c r="BP525" s="206">
        <f t="shared" si="746"/>
        <v>0</v>
      </c>
      <c r="BQ525" s="207">
        <f t="shared" si="746"/>
        <v>0</v>
      </c>
      <c r="BR525" s="204">
        <f t="shared" si="746"/>
        <v>0</v>
      </c>
      <c r="BS525" s="205">
        <f t="shared" si="746"/>
        <v>0</v>
      </c>
      <c r="BT525" s="206">
        <f t="shared" si="746"/>
        <v>0</v>
      </c>
      <c r="BU525" s="204">
        <f t="shared" si="746"/>
        <v>0</v>
      </c>
      <c r="BV525" s="208">
        <f t="shared" si="746"/>
        <v>0</v>
      </c>
      <c r="BW525" s="209">
        <f t="shared" si="746"/>
        <v>0</v>
      </c>
      <c r="BX525" s="204">
        <f t="shared" si="746"/>
        <v>0</v>
      </c>
      <c r="BY525" s="205">
        <f t="shared" si="746"/>
        <v>0</v>
      </c>
      <c r="BZ525" s="206">
        <f t="shared" si="746"/>
        <v>0</v>
      </c>
      <c r="CA525" s="207">
        <f t="shared" si="746"/>
        <v>0</v>
      </c>
      <c r="CB525" s="204">
        <f t="shared" si="746"/>
        <v>0</v>
      </c>
      <c r="CC525" s="205">
        <f t="shared" si="746"/>
        <v>0</v>
      </c>
      <c r="CD525" s="206">
        <f t="shared" si="746"/>
        <v>0</v>
      </c>
      <c r="CE525" s="207">
        <f t="shared" si="746"/>
        <v>0</v>
      </c>
      <c r="CF525" s="204">
        <f t="shared" si="746"/>
        <v>0</v>
      </c>
      <c r="CG525" s="205">
        <f t="shared" si="746"/>
        <v>0</v>
      </c>
      <c r="CH525" s="206">
        <f t="shared" si="746"/>
        <v>0</v>
      </c>
      <c r="CI525" s="204">
        <f t="shared" si="746"/>
        <v>0</v>
      </c>
      <c r="CJ525" s="210">
        <f t="shared" si="746"/>
        <v>0</v>
      </c>
      <c r="CK525" s="211">
        <f t="shared" si="746"/>
        <v>0</v>
      </c>
    </row>
    <row r="526" spans="1:89" x14ac:dyDescent="0.2">
      <c r="A526" s="212" t="s">
        <v>42</v>
      </c>
      <c r="B526" s="238"/>
      <c r="C526" s="214"/>
      <c r="D526" s="215"/>
      <c r="E526" s="216"/>
      <c r="F526" s="213"/>
      <c r="G526" s="217"/>
      <c r="H526" s="215"/>
      <c r="I526" s="216"/>
      <c r="J526" s="213"/>
      <c r="K526" s="217"/>
      <c r="L526" s="215"/>
      <c r="M526" s="213"/>
      <c r="N526" s="218"/>
      <c r="O526" s="219"/>
      <c r="P526" s="213"/>
      <c r="Q526" s="217"/>
      <c r="R526" s="215"/>
      <c r="S526" s="216"/>
      <c r="T526" s="213"/>
      <c r="U526" s="217"/>
      <c r="V526" s="215"/>
      <c r="W526" s="216"/>
      <c r="X526" s="213"/>
      <c r="Y526" s="217"/>
      <c r="Z526" s="215"/>
      <c r="AA526" s="213"/>
      <c r="AB526" s="220">
        <f t="shared" si="720"/>
        <v>0</v>
      </c>
      <c r="AC526" s="221">
        <f t="shared" si="721"/>
        <v>0</v>
      </c>
      <c r="BI526" s="212" t="s">
        <v>42</v>
      </c>
      <c r="BJ526" s="204">
        <f t="shared" ref="BJ526:CK526" si="747">B526/B529</f>
        <v>0</v>
      </c>
      <c r="BK526" s="205">
        <f t="shared" si="747"/>
        <v>0</v>
      </c>
      <c r="BL526" s="206">
        <f t="shared" si="747"/>
        <v>0</v>
      </c>
      <c r="BM526" s="207">
        <f t="shared" si="747"/>
        <v>0</v>
      </c>
      <c r="BN526" s="204">
        <f t="shared" si="747"/>
        <v>0</v>
      </c>
      <c r="BO526" s="205">
        <f t="shared" si="747"/>
        <v>0</v>
      </c>
      <c r="BP526" s="206">
        <f t="shared" si="747"/>
        <v>0</v>
      </c>
      <c r="BQ526" s="207">
        <f t="shared" si="747"/>
        <v>0</v>
      </c>
      <c r="BR526" s="204">
        <f t="shared" si="747"/>
        <v>0</v>
      </c>
      <c r="BS526" s="205">
        <f t="shared" si="747"/>
        <v>0</v>
      </c>
      <c r="BT526" s="206">
        <f t="shared" si="747"/>
        <v>0</v>
      </c>
      <c r="BU526" s="204">
        <f t="shared" si="747"/>
        <v>0</v>
      </c>
      <c r="BV526" s="208">
        <f t="shared" si="747"/>
        <v>0</v>
      </c>
      <c r="BW526" s="209">
        <f t="shared" si="747"/>
        <v>0</v>
      </c>
      <c r="BX526" s="204">
        <f t="shared" si="747"/>
        <v>0</v>
      </c>
      <c r="BY526" s="205">
        <f t="shared" si="747"/>
        <v>0</v>
      </c>
      <c r="BZ526" s="206">
        <f t="shared" si="747"/>
        <v>0</v>
      </c>
      <c r="CA526" s="207">
        <f t="shared" si="747"/>
        <v>0</v>
      </c>
      <c r="CB526" s="204">
        <f t="shared" si="747"/>
        <v>0</v>
      </c>
      <c r="CC526" s="205">
        <f t="shared" si="747"/>
        <v>0</v>
      </c>
      <c r="CD526" s="206">
        <f t="shared" si="747"/>
        <v>0</v>
      </c>
      <c r="CE526" s="207">
        <f t="shared" si="747"/>
        <v>0</v>
      </c>
      <c r="CF526" s="204">
        <f t="shared" si="747"/>
        <v>0</v>
      </c>
      <c r="CG526" s="205">
        <f t="shared" si="747"/>
        <v>0</v>
      </c>
      <c r="CH526" s="206">
        <f t="shared" si="747"/>
        <v>0</v>
      </c>
      <c r="CI526" s="204">
        <f t="shared" si="747"/>
        <v>0</v>
      </c>
      <c r="CJ526" s="210">
        <f t="shared" si="747"/>
        <v>0</v>
      </c>
      <c r="CK526" s="211">
        <f t="shared" si="747"/>
        <v>0</v>
      </c>
    </row>
    <row r="527" spans="1:89" x14ac:dyDescent="0.2">
      <c r="A527" s="202" t="s">
        <v>43</v>
      </c>
      <c r="B527" s="235"/>
      <c r="C527" s="223"/>
      <c r="D527" s="224"/>
      <c r="E527" s="225"/>
      <c r="F527" s="222"/>
      <c r="G527" s="226"/>
      <c r="H527" s="224"/>
      <c r="I527" s="225"/>
      <c r="J527" s="222"/>
      <c r="K527" s="226"/>
      <c r="L527" s="224"/>
      <c r="M527" s="222"/>
      <c r="N527" s="227"/>
      <c r="O527" s="228"/>
      <c r="P527" s="222"/>
      <c r="Q527" s="226"/>
      <c r="R527" s="224"/>
      <c r="S527" s="225"/>
      <c r="T527" s="222"/>
      <c r="U527" s="226"/>
      <c r="V527" s="224"/>
      <c r="W527" s="225"/>
      <c r="X527" s="222"/>
      <c r="Y527" s="226"/>
      <c r="Z527" s="224"/>
      <c r="AA527" s="222"/>
      <c r="AB527" s="220">
        <f t="shared" si="720"/>
        <v>0</v>
      </c>
      <c r="AC527" s="221">
        <f t="shared" si="721"/>
        <v>0</v>
      </c>
      <c r="BI527" s="202" t="s">
        <v>43</v>
      </c>
      <c r="BJ527" s="204">
        <f t="shared" ref="BJ527:CK527" si="748">B527/B529</f>
        <v>0</v>
      </c>
      <c r="BK527" s="205">
        <f t="shared" si="748"/>
        <v>0</v>
      </c>
      <c r="BL527" s="206">
        <f t="shared" si="748"/>
        <v>0</v>
      </c>
      <c r="BM527" s="207">
        <f t="shared" si="748"/>
        <v>0</v>
      </c>
      <c r="BN527" s="204">
        <f t="shared" si="748"/>
        <v>0</v>
      </c>
      <c r="BO527" s="205">
        <f t="shared" si="748"/>
        <v>0</v>
      </c>
      <c r="BP527" s="206">
        <f t="shared" si="748"/>
        <v>0</v>
      </c>
      <c r="BQ527" s="207">
        <f t="shared" si="748"/>
        <v>0</v>
      </c>
      <c r="BR527" s="204">
        <f t="shared" si="748"/>
        <v>0</v>
      </c>
      <c r="BS527" s="205">
        <f t="shared" si="748"/>
        <v>0</v>
      </c>
      <c r="BT527" s="206">
        <f t="shared" si="748"/>
        <v>0</v>
      </c>
      <c r="BU527" s="204">
        <f t="shared" si="748"/>
        <v>0</v>
      </c>
      <c r="BV527" s="208">
        <f t="shared" si="748"/>
        <v>0</v>
      </c>
      <c r="BW527" s="209">
        <f t="shared" si="748"/>
        <v>0</v>
      </c>
      <c r="BX527" s="204">
        <f t="shared" si="748"/>
        <v>0</v>
      </c>
      <c r="BY527" s="205">
        <f t="shared" si="748"/>
        <v>0</v>
      </c>
      <c r="BZ527" s="206">
        <f t="shared" si="748"/>
        <v>0</v>
      </c>
      <c r="CA527" s="207">
        <f t="shared" si="748"/>
        <v>0</v>
      </c>
      <c r="CB527" s="204">
        <f t="shared" si="748"/>
        <v>0</v>
      </c>
      <c r="CC527" s="205">
        <f t="shared" si="748"/>
        <v>0</v>
      </c>
      <c r="CD527" s="206">
        <f t="shared" si="748"/>
        <v>0</v>
      </c>
      <c r="CE527" s="207">
        <f t="shared" si="748"/>
        <v>0</v>
      </c>
      <c r="CF527" s="204">
        <f t="shared" si="748"/>
        <v>0</v>
      </c>
      <c r="CG527" s="205">
        <f t="shared" si="748"/>
        <v>0</v>
      </c>
      <c r="CH527" s="206">
        <f t="shared" si="748"/>
        <v>0</v>
      </c>
      <c r="CI527" s="204">
        <f t="shared" si="748"/>
        <v>0</v>
      </c>
      <c r="CJ527" s="210">
        <f t="shared" si="748"/>
        <v>0</v>
      </c>
      <c r="CK527" s="211">
        <f t="shared" si="748"/>
        <v>0</v>
      </c>
    </row>
    <row r="528" spans="1:89" ht="13.5" thickBot="1" x14ac:dyDescent="0.25">
      <c r="A528" s="212" t="s">
        <v>44</v>
      </c>
      <c r="B528" s="238"/>
      <c r="C528" s="214"/>
      <c r="D528" s="215"/>
      <c r="E528" s="216"/>
      <c r="F528" s="213"/>
      <c r="G528" s="217"/>
      <c r="H528" s="215"/>
      <c r="I528" s="216"/>
      <c r="J528" s="213"/>
      <c r="K528" s="217"/>
      <c r="L528" s="215"/>
      <c r="M528" s="213"/>
      <c r="N528" s="218"/>
      <c r="O528" s="219"/>
      <c r="P528" s="213"/>
      <c r="Q528" s="217"/>
      <c r="R528" s="215"/>
      <c r="S528" s="216"/>
      <c r="T528" s="213"/>
      <c r="U528" s="217"/>
      <c r="V528" s="215"/>
      <c r="W528" s="216"/>
      <c r="X528" s="213"/>
      <c r="Y528" s="217"/>
      <c r="Z528" s="215"/>
      <c r="AA528" s="213"/>
      <c r="AB528" s="220">
        <f t="shared" si="720"/>
        <v>0</v>
      </c>
      <c r="AC528" s="221"/>
      <c r="BI528" s="212" t="s">
        <v>44</v>
      </c>
      <c r="BJ528" s="204">
        <f t="shared" ref="BJ528:CK528" si="749">B528/B529</f>
        <v>0</v>
      </c>
      <c r="BK528" s="205">
        <f t="shared" si="749"/>
        <v>0</v>
      </c>
      <c r="BL528" s="206">
        <f t="shared" si="749"/>
        <v>0</v>
      </c>
      <c r="BM528" s="207">
        <f t="shared" si="749"/>
        <v>0</v>
      </c>
      <c r="BN528" s="204">
        <f t="shared" si="749"/>
        <v>0</v>
      </c>
      <c r="BO528" s="205">
        <f t="shared" si="749"/>
        <v>0</v>
      </c>
      <c r="BP528" s="206">
        <f t="shared" si="749"/>
        <v>0</v>
      </c>
      <c r="BQ528" s="207">
        <f t="shared" si="749"/>
        <v>0</v>
      </c>
      <c r="BR528" s="204">
        <f t="shared" si="749"/>
        <v>0</v>
      </c>
      <c r="BS528" s="205">
        <f t="shared" si="749"/>
        <v>0</v>
      </c>
      <c r="BT528" s="206">
        <f t="shared" si="749"/>
        <v>0</v>
      </c>
      <c r="BU528" s="204">
        <f t="shared" si="749"/>
        <v>0</v>
      </c>
      <c r="BV528" s="208">
        <f t="shared" si="749"/>
        <v>0</v>
      </c>
      <c r="BW528" s="209">
        <f t="shared" si="749"/>
        <v>0</v>
      </c>
      <c r="BX528" s="204">
        <f t="shared" si="749"/>
        <v>0</v>
      </c>
      <c r="BY528" s="205">
        <f t="shared" si="749"/>
        <v>0</v>
      </c>
      <c r="BZ528" s="206">
        <f t="shared" si="749"/>
        <v>0</v>
      </c>
      <c r="CA528" s="207">
        <f t="shared" si="749"/>
        <v>0</v>
      </c>
      <c r="CB528" s="204">
        <f t="shared" si="749"/>
        <v>0</v>
      </c>
      <c r="CC528" s="205">
        <f t="shared" si="749"/>
        <v>0</v>
      </c>
      <c r="CD528" s="206">
        <f t="shared" si="749"/>
        <v>0</v>
      </c>
      <c r="CE528" s="207">
        <f t="shared" si="749"/>
        <v>0</v>
      </c>
      <c r="CF528" s="204">
        <f t="shared" si="749"/>
        <v>0</v>
      </c>
      <c r="CG528" s="205">
        <f t="shared" si="749"/>
        <v>0</v>
      </c>
      <c r="CH528" s="206">
        <f t="shared" si="749"/>
        <v>0</v>
      </c>
      <c r="CI528" s="204">
        <f t="shared" si="749"/>
        <v>0</v>
      </c>
      <c r="CJ528" s="210">
        <f t="shared" si="749"/>
        <v>0</v>
      </c>
      <c r="CK528" s="211">
        <f t="shared" si="749"/>
        <v>0</v>
      </c>
    </row>
    <row r="529" spans="1:89" ht="14.25" thickTop="1" thickBot="1" x14ac:dyDescent="0.25">
      <c r="A529" s="229" t="s">
        <v>26</v>
      </c>
      <c r="B529" s="144">
        <f>SUM(B505:B528)</f>
        <v>30792</v>
      </c>
      <c r="C529" s="145">
        <f t="shared" ref="C529" si="750">SUM(C505:C528)</f>
        <v>19184</v>
      </c>
      <c r="D529" s="230">
        <f t="shared" ref="D529" si="751">SUM(D505:D528)</f>
        <v>10886</v>
      </c>
      <c r="E529" s="248">
        <f t="shared" ref="E529" si="752">SUM(E505:E528)</f>
        <v>8868</v>
      </c>
      <c r="F529" s="249">
        <f t="shared" ref="F529" si="753">SUM(F505:F528)</f>
        <v>5616</v>
      </c>
      <c r="G529" s="250">
        <f t="shared" ref="G529" si="754">SUM(G505:G528)</f>
        <v>3213</v>
      </c>
      <c r="H529" s="230">
        <f t="shared" ref="H529" si="755">SUM(H505:H528)</f>
        <v>21632</v>
      </c>
      <c r="I529" s="248">
        <f t="shared" ref="I529" si="756">SUM(I505:I528)</f>
        <v>25197</v>
      </c>
      <c r="J529" s="249">
        <f t="shared" ref="J529" si="757">SUM(J505:J528)</f>
        <v>2135</v>
      </c>
      <c r="K529" s="250">
        <f t="shared" ref="K529" si="758">SUM(K505:K528)</f>
        <v>2857</v>
      </c>
      <c r="L529" s="230">
        <f t="shared" ref="L529" si="759">SUM(L505:L528)</f>
        <v>4021</v>
      </c>
      <c r="M529" s="249">
        <f t="shared" ref="M529" si="760">SUM(M505:M528)</f>
        <v>8805</v>
      </c>
      <c r="N529" s="251">
        <f t="shared" ref="N529" si="761">SUM(N505:N528)</f>
        <v>14438</v>
      </c>
      <c r="O529" s="231">
        <f t="shared" ref="O529" si="762">SUM(O505:O528)</f>
        <v>18286</v>
      </c>
      <c r="P529" s="249">
        <f t="shared" ref="P529" si="763">SUM(P505:P528)</f>
        <v>8315</v>
      </c>
      <c r="Q529" s="250">
        <f t="shared" ref="Q529" si="764">SUM(Q505:Q528)</f>
        <v>9265</v>
      </c>
      <c r="R529" s="230">
        <f t="shared" ref="R529" si="765">SUM(R505:R528)</f>
        <v>13602</v>
      </c>
      <c r="S529" s="248">
        <f t="shared" ref="S529" si="766">SUM(S505:S528)</f>
        <v>14591</v>
      </c>
      <c r="T529" s="249">
        <f t="shared" ref="T529" si="767">SUM(T505:T528)</f>
        <v>1923</v>
      </c>
      <c r="U529" s="250">
        <f t="shared" ref="U529" si="768">SUM(U505:U528)</f>
        <v>2704</v>
      </c>
      <c r="V529" s="230">
        <f t="shared" ref="V529" si="769">SUM(V505:V528)</f>
        <v>11006</v>
      </c>
      <c r="W529" s="248">
        <f t="shared" ref="W529" si="770">SUM(W505:W528)</f>
        <v>14355</v>
      </c>
      <c r="X529" s="249">
        <f t="shared" ref="X529" si="771">SUM(X505:X528)</f>
        <v>8369</v>
      </c>
      <c r="Y529" s="250">
        <f t="shared" ref="Y529" si="772">SUM(Y505:Y528)</f>
        <v>5911</v>
      </c>
      <c r="Z529" s="230">
        <f t="shared" ref="Z529" si="773">SUM(Z505:Z528)</f>
        <v>31748</v>
      </c>
      <c r="AA529" s="248">
        <f t="shared" ref="AA529" si="774">SUM(AA505:AA528)</f>
        <v>31029</v>
      </c>
      <c r="AB529" s="232">
        <f>SUM(AB505:AB528)</f>
        <v>164483</v>
      </c>
      <c r="AC529" s="233">
        <f>SUM(AC505:AC528)</f>
        <v>164265</v>
      </c>
      <c r="BI529" s="229" t="s">
        <v>26</v>
      </c>
      <c r="BJ529" s="241">
        <f>SUM(BJ505:BJ528)</f>
        <v>0.99999999999999989</v>
      </c>
      <c r="BK529" s="242">
        <f t="shared" ref="BK529:CK529" si="775">SUM(BK505:BK528)</f>
        <v>1.0000000000000002</v>
      </c>
      <c r="BL529" s="241">
        <f t="shared" si="775"/>
        <v>0.99999999999999967</v>
      </c>
      <c r="BM529" s="242">
        <f t="shared" si="775"/>
        <v>1</v>
      </c>
      <c r="BN529" s="241">
        <f t="shared" si="775"/>
        <v>1</v>
      </c>
      <c r="BO529" s="242">
        <f t="shared" si="775"/>
        <v>1.0000000000000002</v>
      </c>
      <c r="BP529" s="241">
        <f t="shared" si="775"/>
        <v>0.99999999999999978</v>
      </c>
      <c r="BQ529" s="242">
        <f t="shared" si="775"/>
        <v>0.99999999999999989</v>
      </c>
      <c r="BR529" s="241">
        <f t="shared" si="775"/>
        <v>1</v>
      </c>
      <c r="BS529" s="242">
        <f t="shared" si="775"/>
        <v>1.0000000000000002</v>
      </c>
      <c r="BT529" s="241">
        <f t="shared" si="775"/>
        <v>1</v>
      </c>
      <c r="BU529" s="242">
        <f t="shared" si="775"/>
        <v>1</v>
      </c>
      <c r="BV529" s="241">
        <f t="shared" si="775"/>
        <v>1.0000000000000002</v>
      </c>
      <c r="BW529" s="242">
        <f t="shared" si="775"/>
        <v>1</v>
      </c>
      <c r="BX529" s="241">
        <f t="shared" si="775"/>
        <v>1</v>
      </c>
      <c r="BY529" s="242">
        <f t="shared" si="775"/>
        <v>0.99999999999999989</v>
      </c>
      <c r="BZ529" s="241">
        <f t="shared" si="775"/>
        <v>1</v>
      </c>
      <c r="CA529" s="242">
        <f t="shared" si="775"/>
        <v>0.99999999999999989</v>
      </c>
      <c r="CB529" s="241">
        <f t="shared" si="775"/>
        <v>1.0000000000000002</v>
      </c>
      <c r="CC529" s="242">
        <f t="shared" si="775"/>
        <v>1</v>
      </c>
      <c r="CD529" s="241">
        <f t="shared" si="775"/>
        <v>1</v>
      </c>
      <c r="CE529" s="242">
        <f t="shared" si="775"/>
        <v>1</v>
      </c>
      <c r="CF529" s="241">
        <f t="shared" si="775"/>
        <v>1</v>
      </c>
      <c r="CG529" s="242">
        <f t="shared" si="775"/>
        <v>1</v>
      </c>
      <c r="CH529" s="241">
        <f t="shared" si="775"/>
        <v>1</v>
      </c>
      <c r="CI529" s="242">
        <f t="shared" si="775"/>
        <v>0.99999999999999978</v>
      </c>
      <c r="CJ529" s="241">
        <f t="shared" si="775"/>
        <v>0.99999999999999989</v>
      </c>
      <c r="CK529" s="242">
        <f t="shared" si="775"/>
        <v>1</v>
      </c>
    </row>
    <row r="530" spans="1:89" ht="13.5" thickTop="1" x14ac:dyDescent="0.2">
      <c r="A530" s="244"/>
    </row>
    <row r="532" spans="1:89" x14ac:dyDescent="0.2">
      <c r="A532" s="172">
        <f>+A501+1</f>
        <v>43514</v>
      </c>
      <c r="B532" s="172"/>
      <c r="C532" s="172"/>
      <c r="D532" s="172"/>
      <c r="BI532" s="174">
        <f>+BI470+2</f>
        <v>43514</v>
      </c>
      <c r="BJ532" s="174"/>
      <c r="BK532" s="174"/>
      <c r="BL532" s="174"/>
    </row>
    <row r="533" spans="1:89" ht="13.5" thickBot="1" x14ac:dyDescent="0.25">
      <c r="AE533" s="175" t="s">
        <v>1</v>
      </c>
    </row>
    <row r="534" spans="1:89" ht="14.25" thickTop="1" thickBot="1" x14ac:dyDescent="0.25">
      <c r="A534" s="176" t="s">
        <v>2</v>
      </c>
      <c r="B534" s="177" t="s">
        <v>3</v>
      </c>
      <c r="C534" s="178"/>
      <c r="D534" s="177" t="s">
        <v>4</v>
      </c>
      <c r="E534" s="178"/>
      <c r="F534" s="177" t="s">
        <v>5</v>
      </c>
      <c r="G534" s="178"/>
      <c r="H534" s="177" t="s">
        <v>6</v>
      </c>
      <c r="I534" s="178"/>
      <c r="J534" s="177" t="s">
        <v>7</v>
      </c>
      <c r="K534" s="178"/>
      <c r="L534" s="177" t="s">
        <v>8</v>
      </c>
      <c r="M534" s="178"/>
      <c r="N534" s="177" t="s">
        <v>9</v>
      </c>
      <c r="O534" s="178"/>
      <c r="P534" s="177" t="s">
        <v>10</v>
      </c>
      <c r="Q534" s="178"/>
      <c r="R534" s="177" t="s">
        <v>11</v>
      </c>
      <c r="S534" s="178"/>
      <c r="T534" s="177" t="s">
        <v>12</v>
      </c>
      <c r="U534" s="178"/>
      <c r="V534" s="177" t="s">
        <v>13</v>
      </c>
      <c r="W534" s="178"/>
      <c r="X534" s="177" t="s">
        <v>14</v>
      </c>
      <c r="Y534" s="178"/>
      <c r="Z534" s="177" t="s">
        <v>15</v>
      </c>
      <c r="AA534" s="178"/>
      <c r="AB534" s="179" t="s">
        <v>16</v>
      </c>
      <c r="AC534" s="180"/>
      <c r="AE534" s="176" t="s">
        <v>2</v>
      </c>
      <c r="AF534" s="177" t="s">
        <v>3</v>
      </c>
      <c r="AG534" s="178"/>
      <c r="AH534" s="177" t="s">
        <v>4</v>
      </c>
      <c r="AI534" s="178"/>
      <c r="AJ534" s="177" t="s">
        <v>5</v>
      </c>
      <c r="AK534" s="178"/>
      <c r="AL534" s="177" t="s">
        <v>6</v>
      </c>
      <c r="AM534" s="178"/>
      <c r="AN534" s="177" t="s">
        <v>7</v>
      </c>
      <c r="AO534" s="178"/>
      <c r="AP534" s="177" t="s">
        <v>8</v>
      </c>
      <c r="AQ534" s="178"/>
      <c r="AR534" s="177" t="s">
        <v>9</v>
      </c>
      <c r="AS534" s="178"/>
      <c r="AT534" s="177" t="s">
        <v>10</v>
      </c>
      <c r="AU534" s="178"/>
      <c r="AV534" s="177" t="s">
        <v>11</v>
      </c>
      <c r="AW534" s="178"/>
      <c r="AX534" s="177" t="s">
        <v>12</v>
      </c>
      <c r="AY534" s="178"/>
      <c r="AZ534" s="177" t="s">
        <v>13</v>
      </c>
      <c r="BA534" s="178"/>
      <c r="BB534" s="177" t="s">
        <v>14</v>
      </c>
      <c r="BC534" s="178"/>
      <c r="BD534" s="177" t="s">
        <v>15</v>
      </c>
      <c r="BE534" s="178"/>
      <c r="BF534" s="179" t="s">
        <v>16</v>
      </c>
      <c r="BG534" s="180"/>
      <c r="BI534" s="176" t="s">
        <v>2</v>
      </c>
      <c r="BJ534" s="177" t="s">
        <v>3</v>
      </c>
      <c r="BK534" s="178"/>
      <c r="BL534" s="177" t="s">
        <v>4</v>
      </c>
      <c r="BM534" s="178"/>
      <c r="BN534" s="177" t="s">
        <v>5</v>
      </c>
      <c r="BO534" s="178"/>
      <c r="BP534" s="177" t="s">
        <v>6</v>
      </c>
      <c r="BQ534" s="178"/>
      <c r="BR534" s="177" t="s">
        <v>7</v>
      </c>
      <c r="BS534" s="178"/>
      <c r="BT534" s="177" t="s">
        <v>8</v>
      </c>
      <c r="BU534" s="178"/>
      <c r="BV534" s="177" t="s">
        <v>9</v>
      </c>
      <c r="BW534" s="178"/>
      <c r="BX534" s="177" t="s">
        <v>10</v>
      </c>
      <c r="BY534" s="178"/>
      <c r="BZ534" s="177" t="s">
        <v>11</v>
      </c>
      <c r="CA534" s="178"/>
      <c r="CB534" s="177" t="s">
        <v>12</v>
      </c>
      <c r="CC534" s="178"/>
      <c r="CD534" s="177" t="s">
        <v>13</v>
      </c>
      <c r="CE534" s="178"/>
      <c r="CF534" s="177" t="s">
        <v>14</v>
      </c>
      <c r="CG534" s="178"/>
      <c r="CH534" s="177" t="s">
        <v>15</v>
      </c>
      <c r="CI534" s="178"/>
      <c r="CJ534" s="177" t="s">
        <v>16</v>
      </c>
      <c r="CK534" s="178"/>
    </row>
    <row r="535" spans="1:89" ht="15" thickTop="1" thickBot="1" x14ac:dyDescent="0.3">
      <c r="A535" s="182"/>
      <c r="B535" s="183" t="s">
        <v>17</v>
      </c>
      <c r="C535" s="184" t="s">
        <v>18</v>
      </c>
      <c r="D535" s="185" t="s">
        <v>17</v>
      </c>
      <c r="E535" s="186" t="s">
        <v>18</v>
      </c>
      <c r="F535" s="183" t="s">
        <v>17</v>
      </c>
      <c r="G535" s="184" t="s">
        <v>18</v>
      </c>
      <c r="H535" s="185" t="s">
        <v>17</v>
      </c>
      <c r="I535" s="186" t="s">
        <v>18</v>
      </c>
      <c r="J535" s="183" t="s">
        <v>17</v>
      </c>
      <c r="K535" s="184" t="s">
        <v>18</v>
      </c>
      <c r="L535" s="185" t="s">
        <v>17</v>
      </c>
      <c r="M535" s="183" t="s">
        <v>18</v>
      </c>
      <c r="N535" s="187" t="s">
        <v>17</v>
      </c>
      <c r="O535" s="188" t="s">
        <v>18</v>
      </c>
      <c r="P535" s="183" t="s">
        <v>17</v>
      </c>
      <c r="Q535" s="184" t="s">
        <v>18</v>
      </c>
      <c r="R535" s="185" t="s">
        <v>17</v>
      </c>
      <c r="S535" s="186" t="s">
        <v>18</v>
      </c>
      <c r="T535" s="183" t="s">
        <v>17</v>
      </c>
      <c r="U535" s="184" t="s">
        <v>18</v>
      </c>
      <c r="V535" s="185" t="s">
        <v>17</v>
      </c>
      <c r="W535" s="186" t="s">
        <v>18</v>
      </c>
      <c r="X535" s="183" t="s">
        <v>17</v>
      </c>
      <c r="Y535" s="184" t="s">
        <v>18</v>
      </c>
      <c r="Z535" s="185" t="s">
        <v>17</v>
      </c>
      <c r="AA535" s="183" t="s">
        <v>18</v>
      </c>
      <c r="AB535" s="189" t="s">
        <v>17</v>
      </c>
      <c r="AC535" s="190" t="s">
        <v>18</v>
      </c>
      <c r="AE535" s="182"/>
      <c r="AF535" s="183" t="s">
        <v>17</v>
      </c>
      <c r="AG535" s="184" t="s">
        <v>18</v>
      </c>
      <c r="AH535" s="185" t="s">
        <v>17</v>
      </c>
      <c r="AI535" s="186" t="s">
        <v>18</v>
      </c>
      <c r="AJ535" s="183" t="s">
        <v>17</v>
      </c>
      <c r="AK535" s="184" t="s">
        <v>18</v>
      </c>
      <c r="AL535" s="185" t="s">
        <v>17</v>
      </c>
      <c r="AM535" s="186" t="s">
        <v>18</v>
      </c>
      <c r="AN535" s="183" t="s">
        <v>17</v>
      </c>
      <c r="AO535" s="184" t="s">
        <v>18</v>
      </c>
      <c r="AP535" s="185" t="s">
        <v>17</v>
      </c>
      <c r="AQ535" s="183" t="s">
        <v>18</v>
      </c>
      <c r="AR535" s="187" t="s">
        <v>17</v>
      </c>
      <c r="AS535" s="188" t="s">
        <v>18</v>
      </c>
      <c r="AT535" s="183" t="s">
        <v>17</v>
      </c>
      <c r="AU535" s="184" t="s">
        <v>18</v>
      </c>
      <c r="AV535" s="185" t="s">
        <v>17</v>
      </c>
      <c r="AW535" s="186" t="s">
        <v>18</v>
      </c>
      <c r="AX535" s="183" t="s">
        <v>17</v>
      </c>
      <c r="AY535" s="184" t="s">
        <v>18</v>
      </c>
      <c r="AZ535" s="185" t="s">
        <v>17</v>
      </c>
      <c r="BA535" s="186" t="s">
        <v>18</v>
      </c>
      <c r="BB535" s="183" t="s">
        <v>17</v>
      </c>
      <c r="BC535" s="184" t="s">
        <v>18</v>
      </c>
      <c r="BD535" s="185" t="s">
        <v>17</v>
      </c>
      <c r="BE535" s="183" t="s">
        <v>18</v>
      </c>
      <c r="BF535" s="189" t="s">
        <v>17</v>
      </c>
      <c r="BG535" s="190" t="s">
        <v>18</v>
      </c>
      <c r="BI535" s="182"/>
      <c r="BJ535" s="183" t="s">
        <v>17</v>
      </c>
      <c r="BK535" s="184" t="s">
        <v>18</v>
      </c>
      <c r="BL535" s="185" t="s">
        <v>17</v>
      </c>
      <c r="BM535" s="186" t="s">
        <v>18</v>
      </c>
      <c r="BN535" s="183" t="s">
        <v>17</v>
      </c>
      <c r="BO535" s="184" t="s">
        <v>18</v>
      </c>
      <c r="BP535" s="185" t="s">
        <v>17</v>
      </c>
      <c r="BQ535" s="186" t="s">
        <v>18</v>
      </c>
      <c r="BR535" s="183" t="s">
        <v>17</v>
      </c>
      <c r="BS535" s="184" t="s">
        <v>18</v>
      </c>
      <c r="BT535" s="185" t="s">
        <v>17</v>
      </c>
      <c r="BU535" s="183" t="s">
        <v>18</v>
      </c>
      <c r="BV535" s="187" t="s">
        <v>17</v>
      </c>
      <c r="BW535" s="188" t="s">
        <v>18</v>
      </c>
      <c r="BX535" s="183" t="s">
        <v>17</v>
      </c>
      <c r="BY535" s="184" t="s">
        <v>18</v>
      </c>
      <c r="BZ535" s="185" t="s">
        <v>17</v>
      </c>
      <c r="CA535" s="186" t="s">
        <v>18</v>
      </c>
      <c r="CB535" s="183" t="s">
        <v>17</v>
      </c>
      <c r="CC535" s="184" t="s">
        <v>18</v>
      </c>
      <c r="CD535" s="185" t="s">
        <v>17</v>
      </c>
      <c r="CE535" s="186" t="s">
        <v>18</v>
      </c>
      <c r="CF535" s="183" t="s">
        <v>17</v>
      </c>
      <c r="CG535" s="184" t="s">
        <v>18</v>
      </c>
      <c r="CH535" s="185" t="s">
        <v>17</v>
      </c>
      <c r="CI535" s="183" t="s">
        <v>18</v>
      </c>
      <c r="CJ535" s="187" t="s">
        <v>17</v>
      </c>
      <c r="CK535" s="188" t="s">
        <v>18</v>
      </c>
    </row>
    <row r="536" spans="1:89" ht="13.5" thickTop="1" x14ac:dyDescent="0.2">
      <c r="A536" s="192" t="s">
        <v>19</v>
      </c>
      <c r="B536" s="193"/>
      <c r="C536" s="194"/>
      <c r="D536" s="195"/>
      <c r="E536" s="196"/>
      <c r="F536" s="193"/>
      <c r="G536" s="197"/>
      <c r="H536" s="195"/>
      <c r="I536" s="196"/>
      <c r="J536" s="193"/>
      <c r="K536" s="197"/>
      <c r="L536" s="195"/>
      <c r="M536" s="193"/>
      <c r="N536" s="198"/>
      <c r="O536" s="199"/>
      <c r="P536" s="193"/>
      <c r="Q536" s="197"/>
      <c r="R536" s="195"/>
      <c r="S536" s="196"/>
      <c r="T536" s="193"/>
      <c r="U536" s="197"/>
      <c r="V536" s="195"/>
      <c r="W536" s="196"/>
      <c r="X536" s="193"/>
      <c r="Y536" s="197"/>
      <c r="Z536" s="195"/>
      <c r="AA536" s="193"/>
      <c r="AB536" s="220">
        <f t="shared" ref="AB536:AB559" si="776">B536+D536+F536+H536+J536+L536+N536+P536+R536+T536+V536+X536+Z536</f>
        <v>0</v>
      </c>
      <c r="AC536" s="201">
        <f>C536+E536+G536+I536+K536+M536+O536+Q536+S536+U536+W536+Y536+AA536</f>
        <v>0</v>
      </c>
      <c r="AE536" s="202" t="str">
        <f>$AE$9</f>
        <v>07:00 - 07:59</v>
      </c>
      <c r="AF536" s="193">
        <f>SUMIF($A$9:$A$32,$AE536,B$536:B$559)</f>
        <v>6642</v>
      </c>
      <c r="AG536" s="194">
        <f t="shared" ref="AG536:BE538" si="777">SUMIF($A$9:$A$32,$AE536,C$536:C$559)</f>
        <v>885</v>
      </c>
      <c r="AH536" s="195">
        <f t="shared" si="777"/>
        <v>1750</v>
      </c>
      <c r="AI536" s="196">
        <f t="shared" si="777"/>
        <v>1343</v>
      </c>
      <c r="AJ536" s="193">
        <f t="shared" si="777"/>
        <v>1109</v>
      </c>
      <c r="AK536" s="197">
        <f t="shared" si="777"/>
        <v>665</v>
      </c>
      <c r="AL536" s="195">
        <f t="shared" si="777"/>
        <v>1242</v>
      </c>
      <c r="AM536" s="196">
        <f t="shared" si="777"/>
        <v>1614</v>
      </c>
      <c r="AN536" s="193">
        <f t="shared" si="777"/>
        <v>536</v>
      </c>
      <c r="AO536" s="197">
        <f t="shared" si="777"/>
        <v>874</v>
      </c>
      <c r="AP536" s="195">
        <f t="shared" si="777"/>
        <v>467</v>
      </c>
      <c r="AQ536" s="193">
        <f t="shared" si="777"/>
        <v>2080</v>
      </c>
      <c r="AR536" s="198">
        <f t="shared" si="777"/>
        <v>1604</v>
      </c>
      <c r="AS536" s="199">
        <f t="shared" si="777"/>
        <v>2626</v>
      </c>
      <c r="AT536" s="193">
        <f t="shared" si="777"/>
        <v>1708</v>
      </c>
      <c r="AU536" s="197">
        <f t="shared" si="777"/>
        <v>1368</v>
      </c>
      <c r="AV536" s="195">
        <f t="shared" si="777"/>
        <v>1826</v>
      </c>
      <c r="AW536" s="196">
        <f t="shared" si="777"/>
        <v>1677</v>
      </c>
      <c r="AX536" s="193">
        <f t="shared" si="777"/>
        <v>296</v>
      </c>
      <c r="AY536" s="197">
        <f t="shared" si="777"/>
        <v>1593</v>
      </c>
      <c r="AZ536" s="195">
        <f t="shared" si="777"/>
        <v>684</v>
      </c>
      <c r="BA536" s="196">
        <f t="shared" si="777"/>
        <v>2698</v>
      </c>
      <c r="BB536" s="193">
        <f t="shared" si="777"/>
        <v>1311</v>
      </c>
      <c r="BC536" s="197">
        <f t="shared" si="777"/>
        <v>1725</v>
      </c>
      <c r="BD536" s="195">
        <f t="shared" si="777"/>
        <v>4792</v>
      </c>
      <c r="BE536" s="193">
        <f t="shared" si="777"/>
        <v>1992</v>
      </c>
      <c r="BF536" s="200">
        <f>AF536+AH536+AJ536+AL536+AN536+AP536+AR536+AT536+AV536+AX536+AZ536+BB536+BD536</f>
        <v>23967</v>
      </c>
      <c r="BG536" s="201">
        <f>AG536+AI536+AK536+AM536+AO536+AQ536+AS536+AU536+AW536+AY536+BA536+BC536+BE536</f>
        <v>21140</v>
      </c>
      <c r="BI536" s="192" t="s">
        <v>19</v>
      </c>
      <c r="BJ536" s="204">
        <f t="shared" ref="BJ536:CK536" si="778">B536/B560</f>
        <v>0</v>
      </c>
      <c r="BK536" s="205">
        <f t="shared" si="778"/>
        <v>0</v>
      </c>
      <c r="BL536" s="206">
        <f t="shared" si="778"/>
        <v>0</v>
      </c>
      <c r="BM536" s="207">
        <f t="shared" si="778"/>
        <v>0</v>
      </c>
      <c r="BN536" s="204">
        <f t="shared" si="778"/>
        <v>0</v>
      </c>
      <c r="BO536" s="205">
        <f t="shared" si="778"/>
        <v>0</v>
      </c>
      <c r="BP536" s="206">
        <f t="shared" si="778"/>
        <v>0</v>
      </c>
      <c r="BQ536" s="207">
        <f t="shared" si="778"/>
        <v>0</v>
      </c>
      <c r="BR536" s="204">
        <f t="shared" si="778"/>
        <v>0</v>
      </c>
      <c r="BS536" s="205">
        <f t="shared" si="778"/>
        <v>0</v>
      </c>
      <c r="BT536" s="206">
        <f t="shared" si="778"/>
        <v>0</v>
      </c>
      <c r="BU536" s="204">
        <f t="shared" si="778"/>
        <v>0</v>
      </c>
      <c r="BV536" s="208">
        <f t="shared" si="778"/>
        <v>0</v>
      </c>
      <c r="BW536" s="209">
        <f t="shared" si="778"/>
        <v>0</v>
      </c>
      <c r="BX536" s="204">
        <f t="shared" si="778"/>
        <v>0</v>
      </c>
      <c r="BY536" s="205">
        <f t="shared" si="778"/>
        <v>0</v>
      </c>
      <c r="BZ536" s="206">
        <f t="shared" si="778"/>
        <v>0</v>
      </c>
      <c r="CA536" s="207">
        <f t="shared" si="778"/>
        <v>0</v>
      </c>
      <c r="CB536" s="204">
        <f t="shared" si="778"/>
        <v>0</v>
      </c>
      <c r="CC536" s="205">
        <f t="shared" si="778"/>
        <v>0</v>
      </c>
      <c r="CD536" s="206">
        <f t="shared" si="778"/>
        <v>0</v>
      </c>
      <c r="CE536" s="207">
        <f t="shared" si="778"/>
        <v>0</v>
      </c>
      <c r="CF536" s="204">
        <f t="shared" si="778"/>
        <v>0</v>
      </c>
      <c r="CG536" s="205">
        <f t="shared" si="778"/>
        <v>0</v>
      </c>
      <c r="CH536" s="206">
        <f t="shared" si="778"/>
        <v>0</v>
      </c>
      <c r="CI536" s="204">
        <f t="shared" si="778"/>
        <v>0</v>
      </c>
      <c r="CJ536" s="210">
        <f t="shared" si="778"/>
        <v>0</v>
      </c>
      <c r="CK536" s="211">
        <f t="shared" si="778"/>
        <v>0</v>
      </c>
    </row>
    <row r="537" spans="1:89" x14ac:dyDescent="0.2">
      <c r="A537" s="212" t="s">
        <v>21</v>
      </c>
      <c r="B537" s="213">
        <v>1053</v>
      </c>
      <c r="C537" s="214">
        <v>0</v>
      </c>
      <c r="D537" s="215">
        <v>205</v>
      </c>
      <c r="E537" s="216">
        <v>0</v>
      </c>
      <c r="F537" s="213">
        <v>228</v>
      </c>
      <c r="G537" s="217">
        <v>0</v>
      </c>
      <c r="H537" s="215">
        <v>424</v>
      </c>
      <c r="I537" s="216">
        <v>9</v>
      </c>
      <c r="J537" s="213">
        <v>19</v>
      </c>
      <c r="K537" s="217">
        <v>9</v>
      </c>
      <c r="L537" s="215">
        <v>5</v>
      </c>
      <c r="M537" s="213">
        <v>26</v>
      </c>
      <c r="N537" s="218">
        <v>81</v>
      </c>
      <c r="O537" s="219">
        <v>50</v>
      </c>
      <c r="P537" s="213">
        <v>17</v>
      </c>
      <c r="Q537" s="217">
        <v>12</v>
      </c>
      <c r="R537" s="215">
        <v>14</v>
      </c>
      <c r="S537" s="216">
        <v>25</v>
      </c>
      <c r="T537" s="213">
        <v>1</v>
      </c>
      <c r="U537" s="217">
        <v>0</v>
      </c>
      <c r="V537" s="215">
        <v>3</v>
      </c>
      <c r="W537" s="216">
        <v>0</v>
      </c>
      <c r="X537" s="213">
        <v>3</v>
      </c>
      <c r="Y537" s="217">
        <v>0</v>
      </c>
      <c r="Z537" s="215">
        <v>0</v>
      </c>
      <c r="AA537" s="213">
        <v>0</v>
      </c>
      <c r="AB537" s="220">
        <f t="shared" si="776"/>
        <v>2053</v>
      </c>
      <c r="AC537" s="221">
        <f t="shared" ref="AC537:AC556" si="779">C537+E537+G537+I537+K537+M537+O537+Q537+S537+U537+W537+Y537+AA537</f>
        <v>131</v>
      </c>
      <c r="AE537" s="212" t="str">
        <f>$AE$10</f>
        <v>08:00 - 08:59</v>
      </c>
      <c r="AF537" s="193">
        <f>SUMIF($A$9:$A$32,$AE537,B$536:B$559)</f>
        <v>6056</v>
      </c>
      <c r="AG537" s="214">
        <f t="shared" si="777"/>
        <v>915</v>
      </c>
      <c r="AH537" s="215">
        <f t="shared" si="777"/>
        <v>1742</v>
      </c>
      <c r="AI537" s="216">
        <f t="shared" si="777"/>
        <v>1157</v>
      </c>
      <c r="AJ537" s="213">
        <f t="shared" si="777"/>
        <v>1069</v>
      </c>
      <c r="AK537" s="217">
        <f t="shared" si="777"/>
        <v>584</v>
      </c>
      <c r="AL537" s="215">
        <f t="shared" si="777"/>
        <v>1564</v>
      </c>
      <c r="AM537" s="216">
        <f t="shared" si="777"/>
        <v>1754</v>
      </c>
      <c r="AN537" s="213">
        <f t="shared" si="777"/>
        <v>442</v>
      </c>
      <c r="AO537" s="217">
        <f t="shared" si="777"/>
        <v>1012</v>
      </c>
      <c r="AP537" s="215">
        <f t="shared" si="777"/>
        <v>479</v>
      </c>
      <c r="AQ537" s="213">
        <f t="shared" si="777"/>
        <v>2711</v>
      </c>
      <c r="AR537" s="218">
        <f t="shared" si="777"/>
        <v>1541</v>
      </c>
      <c r="AS537" s="219">
        <f t="shared" si="777"/>
        <v>3362</v>
      </c>
      <c r="AT537" s="213">
        <f t="shared" si="777"/>
        <v>1245</v>
      </c>
      <c r="AU537" s="217">
        <f t="shared" si="777"/>
        <v>1475</v>
      </c>
      <c r="AV537" s="215">
        <f t="shared" si="777"/>
        <v>1711</v>
      </c>
      <c r="AW537" s="216">
        <f t="shared" si="777"/>
        <v>1336</v>
      </c>
      <c r="AX537" s="213">
        <f t="shared" si="777"/>
        <v>268</v>
      </c>
      <c r="AY537" s="217">
        <f t="shared" si="777"/>
        <v>1651</v>
      </c>
      <c r="AZ537" s="215">
        <f t="shared" si="777"/>
        <v>640</v>
      </c>
      <c r="BA537" s="216">
        <f t="shared" si="777"/>
        <v>2714</v>
      </c>
      <c r="BB537" s="213">
        <f t="shared" si="777"/>
        <v>1247</v>
      </c>
      <c r="BC537" s="217">
        <f t="shared" si="777"/>
        <v>1469</v>
      </c>
      <c r="BD537" s="215">
        <f t="shared" si="777"/>
        <v>5002</v>
      </c>
      <c r="BE537" s="213">
        <f t="shared" si="777"/>
        <v>2208</v>
      </c>
      <c r="BF537" s="220">
        <f>SUM(AF537,AH537,AJ537,AL537,AN537,AP537,AR537,AT537,AV537,AX537,AZ537,BB537,BD537)</f>
        <v>23006</v>
      </c>
      <c r="BG537" s="221">
        <f>SUM(AG537,AI537,AK537,AM537,AO537,AQ537,AS537,AU537,AW537,AY537,BA537,BC537,BE537)</f>
        <v>22348</v>
      </c>
      <c r="BI537" s="212" t="s">
        <v>21</v>
      </c>
      <c r="BJ537" s="204">
        <f t="shared" ref="BJ537:CK537" si="780">B537/B560</f>
        <v>1.7359908996488451E-2</v>
      </c>
      <c r="BK537" s="205">
        <f t="shared" si="780"/>
        <v>0</v>
      </c>
      <c r="BL537" s="206">
        <f t="shared" si="780"/>
        <v>8.2000000000000007E-3</v>
      </c>
      <c r="BM537" s="207">
        <f t="shared" si="780"/>
        <v>0</v>
      </c>
      <c r="BN537" s="204">
        <f t="shared" si="780"/>
        <v>1.3605442176870748E-2</v>
      </c>
      <c r="BO537" s="205">
        <f t="shared" si="780"/>
        <v>0</v>
      </c>
      <c r="BP537" s="206">
        <f t="shared" si="780"/>
        <v>1.3786376198992034E-2</v>
      </c>
      <c r="BQ537" s="207">
        <f t="shared" si="780"/>
        <v>2.1867483052700635E-4</v>
      </c>
      <c r="BR537" s="204">
        <f t="shared" si="780"/>
        <v>2.4362097704833953E-3</v>
      </c>
      <c r="BS537" s="205">
        <f t="shared" si="780"/>
        <v>1.0290418477018066E-3</v>
      </c>
      <c r="BT537" s="206">
        <f t="shared" si="780"/>
        <v>4.1145490454246215E-4</v>
      </c>
      <c r="BU537" s="204">
        <f t="shared" si="780"/>
        <v>1.0808563708168779E-3</v>
      </c>
      <c r="BV537" s="208">
        <f t="shared" si="780"/>
        <v>3.0508474576271187E-3</v>
      </c>
      <c r="BW537" s="209">
        <f t="shared" si="780"/>
        <v>1.3178355868321869E-3</v>
      </c>
      <c r="BX537" s="204">
        <f t="shared" si="780"/>
        <v>1.0002353494939986E-3</v>
      </c>
      <c r="BY537" s="205">
        <f t="shared" si="780"/>
        <v>5.4471175669541533E-4</v>
      </c>
      <c r="BZ537" s="206">
        <f t="shared" si="780"/>
        <v>6.5570699264671443E-4</v>
      </c>
      <c r="CA537" s="207">
        <f t="shared" si="780"/>
        <v>9.8720581266782508E-4</v>
      </c>
      <c r="CB537" s="204">
        <f t="shared" si="780"/>
        <v>1.1008366358432408E-4</v>
      </c>
      <c r="CC537" s="205">
        <f t="shared" si="780"/>
        <v>0</v>
      </c>
      <c r="CD537" s="206">
        <f t="shared" si="780"/>
        <v>1.2657693768195434E-4</v>
      </c>
      <c r="CE537" s="207">
        <f t="shared" si="780"/>
        <v>0</v>
      </c>
      <c r="CF537" s="204">
        <f t="shared" si="780"/>
        <v>1.2746972594008922E-4</v>
      </c>
      <c r="CG537" s="205">
        <f t="shared" si="780"/>
        <v>0</v>
      </c>
      <c r="CH537" s="206">
        <f t="shared" si="780"/>
        <v>0</v>
      </c>
      <c r="CI537" s="204">
        <f t="shared" si="780"/>
        <v>0</v>
      </c>
      <c r="CJ537" s="210">
        <f t="shared" si="780"/>
        <v>6.1811842703462724E-3</v>
      </c>
      <c r="CK537" s="211">
        <f t="shared" si="780"/>
        <v>3.9519133595788649E-4</v>
      </c>
    </row>
    <row r="538" spans="1:89" ht="13.5" thickBot="1" x14ac:dyDescent="0.25">
      <c r="A538" s="202" t="s">
        <v>23</v>
      </c>
      <c r="B538" s="222">
        <v>3760</v>
      </c>
      <c r="C538" s="223">
        <v>56</v>
      </c>
      <c r="D538" s="224">
        <v>1481</v>
      </c>
      <c r="E538" s="225">
        <v>56</v>
      </c>
      <c r="F538" s="222">
        <v>713</v>
      </c>
      <c r="G538" s="226">
        <v>50</v>
      </c>
      <c r="H538" s="224">
        <v>1494</v>
      </c>
      <c r="I538" s="225">
        <v>237</v>
      </c>
      <c r="J538" s="222">
        <v>97</v>
      </c>
      <c r="K538" s="226">
        <v>153</v>
      </c>
      <c r="L538" s="224">
        <v>89</v>
      </c>
      <c r="M538" s="222">
        <v>531</v>
      </c>
      <c r="N538" s="227">
        <v>588</v>
      </c>
      <c r="O538" s="228">
        <v>774</v>
      </c>
      <c r="P538" s="222">
        <v>301</v>
      </c>
      <c r="Q538" s="226">
        <v>469</v>
      </c>
      <c r="R538" s="224">
        <v>495</v>
      </c>
      <c r="S538" s="225">
        <v>731</v>
      </c>
      <c r="T538" s="222">
        <v>49</v>
      </c>
      <c r="U538" s="226">
        <v>492</v>
      </c>
      <c r="V538" s="224">
        <v>156</v>
      </c>
      <c r="W538" s="225">
        <v>838</v>
      </c>
      <c r="X538" s="222">
        <v>402</v>
      </c>
      <c r="Y538" s="226">
        <v>582</v>
      </c>
      <c r="Z538" s="224">
        <v>1536</v>
      </c>
      <c r="AA538" s="222">
        <v>991</v>
      </c>
      <c r="AB538" s="220">
        <f t="shared" si="776"/>
        <v>11161</v>
      </c>
      <c r="AC538" s="221">
        <f t="shared" si="779"/>
        <v>5960</v>
      </c>
      <c r="AE538" s="202" t="str">
        <f>$AE$11</f>
        <v>09:00 - 09:59</v>
      </c>
      <c r="AF538" s="193">
        <f>SUMIF($A$9:$A$32,$AE538,B$536:B$559)</f>
        <v>4586</v>
      </c>
      <c r="AG538" s="223">
        <f t="shared" si="777"/>
        <v>1197</v>
      </c>
      <c r="AH538" s="224">
        <f t="shared" si="777"/>
        <v>1517</v>
      </c>
      <c r="AI538" s="225">
        <f t="shared" si="777"/>
        <v>1158</v>
      </c>
      <c r="AJ538" s="222">
        <f t="shared" si="777"/>
        <v>792</v>
      </c>
      <c r="AK538" s="226">
        <f t="shared" si="777"/>
        <v>677</v>
      </c>
      <c r="AL538" s="224">
        <f t="shared" si="777"/>
        <v>1666</v>
      </c>
      <c r="AM538" s="225">
        <f t="shared" si="777"/>
        <v>2125</v>
      </c>
      <c r="AN538" s="222">
        <f t="shared" si="777"/>
        <v>399</v>
      </c>
      <c r="AO538" s="226">
        <f t="shared" si="777"/>
        <v>1069</v>
      </c>
      <c r="AP538" s="224">
        <f t="shared" si="777"/>
        <v>485</v>
      </c>
      <c r="AQ538" s="222">
        <f t="shared" si="777"/>
        <v>2752</v>
      </c>
      <c r="AR538" s="227">
        <f t="shared" si="777"/>
        <v>1532</v>
      </c>
      <c r="AS538" s="228">
        <f t="shared" si="777"/>
        <v>3530</v>
      </c>
      <c r="AT538" s="222">
        <f t="shared" si="777"/>
        <v>948</v>
      </c>
      <c r="AU538" s="226">
        <f t="shared" si="777"/>
        <v>1785</v>
      </c>
      <c r="AV538" s="224">
        <f t="shared" si="777"/>
        <v>1660</v>
      </c>
      <c r="AW538" s="225">
        <f t="shared" si="777"/>
        <v>1470</v>
      </c>
      <c r="AX538" s="222">
        <f t="shared" si="777"/>
        <v>295</v>
      </c>
      <c r="AY538" s="226">
        <f t="shared" si="777"/>
        <v>1317</v>
      </c>
      <c r="AZ538" s="224">
        <f t="shared" si="777"/>
        <v>650</v>
      </c>
      <c r="BA538" s="225">
        <f t="shared" si="777"/>
        <v>2759</v>
      </c>
      <c r="BB538" s="222">
        <f t="shared" si="777"/>
        <v>1067</v>
      </c>
      <c r="BC538" s="226">
        <f t="shared" si="777"/>
        <v>1502</v>
      </c>
      <c r="BD538" s="224">
        <f t="shared" si="777"/>
        <v>4180</v>
      </c>
      <c r="BE538" s="222">
        <f t="shared" si="777"/>
        <v>2468</v>
      </c>
      <c r="BF538" s="220">
        <f>SUM(AF538,AH538,AJ538,AL538,AN538,AP538,AR538,AT538,AV538,AX538,AZ538,BB538,BD538)</f>
        <v>19777</v>
      </c>
      <c r="BG538" s="221">
        <f>SUM(AG538,AI538,AK538,AM538,AO538,AQ538,AS538,AU538,AW538,AY538,BA538,BC538,BE538)</f>
        <v>23809</v>
      </c>
      <c r="BI538" s="202" t="s">
        <v>23</v>
      </c>
      <c r="BJ538" s="204">
        <f t="shared" ref="BJ538:CK538" si="781">B538/B560</f>
        <v>6.1987899170746985E-2</v>
      </c>
      <c r="BK538" s="205">
        <f t="shared" si="781"/>
        <v>1.6371396830965328E-3</v>
      </c>
      <c r="BL538" s="206">
        <f t="shared" si="781"/>
        <v>5.9240000000000001E-2</v>
      </c>
      <c r="BM538" s="207">
        <f t="shared" si="781"/>
        <v>2.7602523659305996E-3</v>
      </c>
      <c r="BN538" s="204">
        <f t="shared" si="781"/>
        <v>4.2546843298722999E-2</v>
      </c>
      <c r="BO538" s="205">
        <f t="shared" si="781"/>
        <v>5.9737156511350063E-3</v>
      </c>
      <c r="BP538" s="206">
        <f t="shared" si="781"/>
        <v>4.8577467078523819E-2</v>
      </c>
      <c r="BQ538" s="207">
        <f t="shared" si="781"/>
        <v>5.7584372038778338E-3</v>
      </c>
      <c r="BR538" s="204">
        <f t="shared" si="781"/>
        <v>1.2437491986152072E-2</v>
      </c>
      <c r="BS538" s="205">
        <f t="shared" si="781"/>
        <v>1.7493711410930712E-2</v>
      </c>
      <c r="BT538" s="206">
        <f t="shared" si="781"/>
        <v>7.3238973008558266E-3</v>
      </c>
      <c r="BU538" s="204">
        <f t="shared" si="781"/>
        <v>2.2074412803990855E-2</v>
      </c>
      <c r="BV538" s="208">
        <f t="shared" si="781"/>
        <v>2.2146892655367231E-2</v>
      </c>
      <c r="BW538" s="209">
        <f t="shared" si="781"/>
        <v>2.0400094884162251E-2</v>
      </c>
      <c r="BX538" s="204">
        <f t="shared" si="781"/>
        <v>1.7710049423393739E-2</v>
      </c>
      <c r="BY538" s="205">
        <f t="shared" si="781"/>
        <v>2.1289151157512481E-2</v>
      </c>
      <c r="BZ538" s="206">
        <f t="shared" si="781"/>
        <v>2.3183925811437404E-2</v>
      </c>
      <c r="CA538" s="207">
        <f t="shared" si="781"/>
        <v>2.8865897962407204E-2</v>
      </c>
      <c r="CB538" s="204">
        <f t="shared" si="781"/>
        <v>5.3940995156318804E-3</v>
      </c>
      <c r="CC538" s="205">
        <f t="shared" si="781"/>
        <v>3.8834951456310676E-2</v>
      </c>
      <c r="CD538" s="206">
        <f t="shared" si="781"/>
        <v>6.5820007594616257E-3</v>
      </c>
      <c r="CE538" s="207">
        <f t="shared" si="781"/>
        <v>2.7060191165073626E-2</v>
      </c>
      <c r="CF538" s="204">
        <f t="shared" si="781"/>
        <v>1.7080943275971958E-2</v>
      </c>
      <c r="CG538" s="205">
        <f t="shared" si="781"/>
        <v>3.4513431773705749E-2</v>
      </c>
      <c r="CH538" s="206">
        <f t="shared" si="781"/>
        <v>2.6574854236232459E-2</v>
      </c>
      <c r="CI538" s="204">
        <f t="shared" si="781"/>
        <v>2.0279119260047475E-2</v>
      </c>
      <c r="CJ538" s="210">
        <f t="shared" si="781"/>
        <v>3.3603603332359837E-2</v>
      </c>
      <c r="CK538" s="211">
        <f t="shared" si="781"/>
        <v>1.7979697422206134E-2</v>
      </c>
    </row>
    <row r="539" spans="1:89" ht="14.25" thickTop="1" thickBot="1" x14ac:dyDescent="0.25">
      <c r="A539" s="212" t="s">
        <v>25</v>
      </c>
      <c r="B539" s="213">
        <v>6552</v>
      </c>
      <c r="C539" s="214">
        <v>553</v>
      </c>
      <c r="D539" s="215">
        <v>2383</v>
      </c>
      <c r="E539" s="216">
        <v>731</v>
      </c>
      <c r="F539" s="213">
        <v>1106</v>
      </c>
      <c r="G539" s="217">
        <v>350</v>
      </c>
      <c r="H539" s="215">
        <v>1253</v>
      </c>
      <c r="I539" s="216">
        <v>1048</v>
      </c>
      <c r="J539" s="213">
        <v>290</v>
      </c>
      <c r="K539" s="217">
        <v>475</v>
      </c>
      <c r="L539" s="215">
        <v>276</v>
      </c>
      <c r="M539" s="213">
        <v>1152</v>
      </c>
      <c r="N539" s="218">
        <v>1252</v>
      </c>
      <c r="O539" s="219">
        <v>1994</v>
      </c>
      <c r="P539" s="213">
        <v>888</v>
      </c>
      <c r="Q539" s="217">
        <v>1002</v>
      </c>
      <c r="R539" s="215">
        <v>1301</v>
      </c>
      <c r="S539" s="216">
        <v>1323</v>
      </c>
      <c r="T539" s="213">
        <v>188</v>
      </c>
      <c r="U539" s="217">
        <v>1173</v>
      </c>
      <c r="V539" s="215">
        <v>407</v>
      </c>
      <c r="W539" s="216">
        <v>2417</v>
      </c>
      <c r="X539" s="213">
        <v>938</v>
      </c>
      <c r="Y539" s="217">
        <v>1505</v>
      </c>
      <c r="Z539" s="215">
        <v>3436</v>
      </c>
      <c r="AA539" s="213">
        <v>1925</v>
      </c>
      <c r="AB539" s="220">
        <f t="shared" si="776"/>
        <v>20270</v>
      </c>
      <c r="AC539" s="221">
        <f t="shared" si="779"/>
        <v>15648</v>
      </c>
      <c r="AE539" s="229" t="s">
        <v>26</v>
      </c>
      <c r="AF539" s="230">
        <f t="shared" ref="AF539:BG539" si="782">SUM(AF536:AF538)</f>
        <v>17284</v>
      </c>
      <c r="AG539" s="231">
        <f t="shared" si="782"/>
        <v>2997</v>
      </c>
      <c r="AH539" s="230">
        <f t="shared" si="782"/>
        <v>5009</v>
      </c>
      <c r="AI539" s="231">
        <f t="shared" si="782"/>
        <v>3658</v>
      </c>
      <c r="AJ539" s="230">
        <f t="shared" si="782"/>
        <v>2970</v>
      </c>
      <c r="AK539" s="231">
        <f t="shared" si="782"/>
        <v>1926</v>
      </c>
      <c r="AL539" s="230">
        <f t="shared" si="782"/>
        <v>4472</v>
      </c>
      <c r="AM539" s="231">
        <f t="shared" si="782"/>
        <v>5493</v>
      </c>
      <c r="AN539" s="230">
        <f t="shared" si="782"/>
        <v>1377</v>
      </c>
      <c r="AO539" s="231">
        <f t="shared" si="782"/>
        <v>2955</v>
      </c>
      <c r="AP539" s="230">
        <f t="shared" si="782"/>
        <v>1431</v>
      </c>
      <c r="AQ539" s="231">
        <f t="shared" si="782"/>
        <v>7543</v>
      </c>
      <c r="AR539" s="230">
        <f t="shared" si="782"/>
        <v>4677</v>
      </c>
      <c r="AS539" s="231">
        <f t="shared" si="782"/>
        <v>9518</v>
      </c>
      <c r="AT539" s="230">
        <f t="shared" si="782"/>
        <v>3901</v>
      </c>
      <c r="AU539" s="231">
        <f t="shared" si="782"/>
        <v>4628</v>
      </c>
      <c r="AV539" s="230">
        <f t="shared" si="782"/>
        <v>5197</v>
      </c>
      <c r="AW539" s="231">
        <f t="shared" si="782"/>
        <v>4483</v>
      </c>
      <c r="AX539" s="230">
        <f t="shared" si="782"/>
        <v>859</v>
      </c>
      <c r="AY539" s="231">
        <f t="shared" si="782"/>
        <v>4561</v>
      </c>
      <c r="AZ539" s="230">
        <f t="shared" si="782"/>
        <v>1974</v>
      </c>
      <c r="BA539" s="231">
        <f t="shared" si="782"/>
        <v>8171</v>
      </c>
      <c r="BB539" s="230">
        <f t="shared" si="782"/>
        <v>3625</v>
      </c>
      <c r="BC539" s="231">
        <f t="shared" si="782"/>
        <v>4696</v>
      </c>
      <c r="BD539" s="230">
        <f t="shared" si="782"/>
        <v>13974</v>
      </c>
      <c r="BE539" s="231">
        <f t="shared" si="782"/>
        <v>6668</v>
      </c>
      <c r="BF539" s="232">
        <f t="shared" si="782"/>
        <v>66750</v>
      </c>
      <c r="BG539" s="233">
        <f t="shared" si="782"/>
        <v>67297</v>
      </c>
      <c r="BI539" s="212" t="s">
        <v>25</v>
      </c>
      <c r="BJ539" s="204">
        <f t="shared" ref="BJ539:CK539" si="783">B539/B560</f>
        <v>0.10801721153370591</v>
      </c>
      <c r="BK539" s="205">
        <f t="shared" si="783"/>
        <v>1.6166754370578261E-2</v>
      </c>
      <c r="BL539" s="206">
        <f t="shared" si="783"/>
        <v>9.5320000000000002E-2</v>
      </c>
      <c r="BM539" s="207">
        <f t="shared" si="783"/>
        <v>3.6031151419558358E-2</v>
      </c>
      <c r="BN539" s="204">
        <f t="shared" si="783"/>
        <v>6.5998329156223889E-2</v>
      </c>
      <c r="BO539" s="205">
        <f t="shared" si="783"/>
        <v>4.1816009557945039E-2</v>
      </c>
      <c r="BP539" s="206">
        <f t="shared" si="783"/>
        <v>4.0741342871077876E-2</v>
      </c>
      <c r="BQ539" s="207">
        <f t="shared" si="783"/>
        <v>2.5463469154700293E-2</v>
      </c>
      <c r="BR539" s="204">
        <f t="shared" si="783"/>
        <v>3.7184254391588664E-2</v>
      </c>
      <c r="BS539" s="205">
        <f t="shared" si="783"/>
        <v>5.4310541962039792E-2</v>
      </c>
      <c r="BT539" s="206">
        <f t="shared" si="783"/>
        <v>2.2712310730743909E-2</v>
      </c>
      <c r="BU539" s="204">
        <f t="shared" si="783"/>
        <v>4.7890251506963209E-2</v>
      </c>
      <c r="BV539" s="208">
        <f t="shared" si="783"/>
        <v>4.7156308851224106E-2</v>
      </c>
      <c r="BW539" s="209">
        <f t="shared" si="783"/>
        <v>5.2555283202867613E-2</v>
      </c>
      <c r="BX539" s="204">
        <f t="shared" si="783"/>
        <v>5.2247587667686515E-2</v>
      </c>
      <c r="BY539" s="205">
        <f t="shared" si="783"/>
        <v>4.5483431684067183E-2</v>
      </c>
      <c r="BZ539" s="206">
        <f t="shared" si="783"/>
        <v>6.0933914102383961E-2</v>
      </c>
      <c r="CA539" s="207">
        <f t="shared" si="783"/>
        <v>5.2242931606381299E-2</v>
      </c>
      <c r="CB539" s="204">
        <f t="shared" si="783"/>
        <v>2.0695728753852928E-2</v>
      </c>
      <c r="CC539" s="205">
        <f t="shared" si="783"/>
        <v>9.2588207435472414E-2</v>
      </c>
      <c r="CD539" s="206">
        <f t="shared" si="783"/>
        <v>1.717227121218514E-2</v>
      </c>
      <c r="CE539" s="207">
        <f t="shared" si="783"/>
        <v>7.8048307930767238E-2</v>
      </c>
      <c r="CF539" s="204">
        <f t="shared" si="783"/>
        <v>3.985553431060123E-2</v>
      </c>
      <c r="CG539" s="205">
        <f t="shared" si="783"/>
        <v>8.9248650892486514E-2</v>
      </c>
      <c r="CH539" s="206">
        <f t="shared" si="783"/>
        <v>5.9447395283655426E-2</v>
      </c>
      <c r="CI539" s="204">
        <f t="shared" si="783"/>
        <v>3.9391831055087173E-2</v>
      </c>
      <c r="CJ539" s="210">
        <f t="shared" si="783"/>
        <v>6.1029033200155361E-2</v>
      </c>
      <c r="CK539" s="211">
        <f t="shared" si="783"/>
        <v>4.7205755916557311E-2</v>
      </c>
    </row>
    <row r="540" spans="1:89" ht="13.5" thickTop="1" x14ac:dyDescent="0.2">
      <c r="A540" s="202" t="s">
        <v>20</v>
      </c>
      <c r="B540" s="222">
        <v>6642</v>
      </c>
      <c r="C540" s="223">
        <v>885</v>
      </c>
      <c r="D540" s="224">
        <v>1750</v>
      </c>
      <c r="E540" s="225">
        <v>1343</v>
      </c>
      <c r="F540" s="222">
        <v>1109</v>
      </c>
      <c r="G540" s="226">
        <v>665</v>
      </c>
      <c r="H540" s="224">
        <v>1242</v>
      </c>
      <c r="I540" s="225">
        <v>1614</v>
      </c>
      <c r="J540" s="222">
        <v>536</v>
      </c>
      <c r="K540" s="226">
        <v>874</v>
      </c>
      <c r="L540" s="224">
        <v>467</v>
      </c>
      <c r="M540" s="222">
        <v>2080</v>
      </c>
      <c r="N540" s="227">
        <v>1604</v>
      </c>
      <c r="O540" s="228">
        <v>2626</v>
      </c>
      <c r="P540" s="222">
        <v>1708</v>
      </c>
      <c r="Q540" s="226">
        <v>1368</v>
      </c>
      <c r="R540" s="224">
        <v>1826</v>
      </c>
      <c r="S540" s="225">
        <v>1677</v>
      </c>
      <c r="T540" s="222">
        <v>296</v>
      </c>
      <c r="U540" s="226">
        <v>1593</v>
      </c>
      <c r="V540" s="224">
        <v>684</v>
      </c>
      <c r="W540" s="225">
        <v>2698</v>
      </c>
      <c r="X540" s="222">
        <v>1311</v>
      </c>
      <c r="Y540" s="226">
        <v>1725</v>
      </c>
      <c r="Z540" s="224">
        <v>4792</v>
      </c>
      <c r="AA540" s="222">
        <v>1992</v>
      </c>
      <c r="AB540" s="220">
        <f t="shared" si="776"/>
        <v>23967</v>
      </c>
      <c r="AC540" s="221">
        <f t="shared" si="779"/>
        <v>21140</v>
      </c>
      <c r="BI540" s="202" t="s">
        <v>20</v>
      </c>
      <c r="BJ540" s="204">
        <f t="shared" ref="BJ540:CK540" si="784">B540/B560</f>
        <v>0.1095009644393887</v>
      </c>
      <c r="BK540" s="205">
        <f t="shared" si="784"/>
        <v>2.5872653920364849E-2</v>
      </c>
      <c r="BL540" s="206">
        <f t="shared" si="784"/>
        <v>7.0000000000000007E-2</v>
      </c>
      <c r="BM540" s="207">
        <f t="shared" si="784"/>
        <v>6.61967665615142E-2</v>
      </c>
      <c r="BN540" s="204">
        <f t="shared" si="784"/>
        <v>6.6177348132235345E-2</v>
      </c>
      <c r="BO540" s="205">
        <f t="shared" si="784"/>
        <v>7.9450418160095584E-2</v>
      </c>
      <c r="BP540" s="206">
        <f t="shared" si="784"/>
        <v>4.0383677450821005E-2</v>
      </c>
      <c r="BQ540" s="207">
        <f t="shared" si="784"/>
        <v>3.9215686274509803E-2</v>
      </c>
      <c r="BR540" s="204">
        <f t="shared" si="784"/>
        <v>6.8726759841005264E-2</v>
      </c>
      <c r="BS540" s="205">
        <f t="shared" si="784"/>
        <v>9.9931397210153219E-2</v>
      </c>
      <c r="BT540" s="206">
        <f t="shared" si="784"/>
        <v>3.8429888084265965E-2</v>
      </c>
      <c r="BU540" s="204">
        <f t="shared" si="784"/>
        <v>8.6468509665350232E-2</v>
      </c>
      <c r="BV540" s="208">
        <f t="shared" si="784"/>
        <v>6.0414312617702449E-2</v>
      </c>
      <c r="BW540" s="209">
        <f t="shared" si="784"/>
        <v>6.9212725020426455E-2</v>
      </c>
      <c r="BX540" s="204">
        <f t="shared" si="784"/>
        <v>0.10049423393739704</v>
      </c>
      <c r="BY540" s="205">
        <f t="shared" si="784"/>
        <v>6.2097140263277346E-2</v>
      </c>
      <c r="BZ540" s="206">
        <f t="shared" si="784"/>
        <v>8.5522926326635759E-2</v>
      </c>
      <c r="CA540" s="207">
        <f t="shared" si="784"/>
        <v>6.6221765913757696E-2</v>
      </c>
      <c r="CB540" s="204">
        <f t="shared" si="784"/>
        <v>3.2584764420959929E-2</v>
      </c>
      <c r="CC540" s="205">
        <f t="shared" si="784"/>
        <v>0.12573999526403032</v>
      </c>
      <c r="CD540" s="206">
        <f t="shared" si="784"/>
        <v>2.8859541791485591E-2</v>
      </c>
      <c r="CE540" s="207">
        <f t="shared" si="784"/>
        <v>8.7122190648411257E-2</v>
      </c>
      <c r="CF540" s="204">
        <f t="shared" si="784"/>
        <v>5.5704270235818996E-2</v>
      </c>
      <c r="CG540" s="205">
        <f t="shared" si="784"/>
        <v>0.10229496530866394</v>
      </c>
      <c r="CH540" s="206">
        <f t="shared" si="784"/>
        <v>8.290800878907939E-2</v>
      </c>
      <c r="CI540" s="204">
        <f t="shared" si="784"/>
        <v>4.0762871408692808E-2</v>
      </c>
      <c r="CJ540" s="210">
        <f t="shared" si="784"/>
        <v>7.2159982176029772E-2</v>
      </c>
      <c r="CK540" s="211">
        <f t="shared" si="784"/>
        <v>6.3773624749234509E-2</v>
      </c>
    </row>
    <row r="541" spans="1:89" ht="13.5" thickBot="1" x14ac:dyDescent="0.25">
      <c r="A541" s="212" t="s">
        <v>22</v>
      </c>
      <c r="B541" s="213">
        <v>6056</v>
      </c>
      <c r="C541" s="214">
        <v>915</v>
      </c>
      <c r="D541" s="215">
        <v>1742</v>
      </c>
      <c r="E541" s="216">
        <v>1157</v>
      </c>
      <c r="F541" s="213">
        <v>1069</v>
      </c>
      <c r="G541" s="217">
        <v>584</v>
      </c>
      <c r="H541" s="215">
        <v>1564</v>
      </c>
      <c r="I541" s="216">
        <v>1754</v>
      </c>
      <c r="J541" s="213">
        <v>442</v>
      </c>
      <c r="K541" s="217">
        <v>1012</v>
      </c>
      <c r="L541" s="215">
        <v>479</v>
      </c>
      <c r="M541" s="213">
        <v>2711</v>
      </c>
      <c r="N541" s="218">
        <v>1541</v>
      </c>
      <c r="O541" s="219">
        <v>3362</v>
      </c>
      <c r="P541" s="213">
        <v>1245</v>
      </c>
      <c r="Q541" s="217">
        <v>1475</v>
      </c>
      <c r="R541" s="215">
        <v>1711</v>
      </c>
      <c r="S541" s="216">
        <v>1336</v>
      </c>
      <c r="T541" s="213">
        <v>268</v>
      </c>
      <c r="U541" s="217">
        <v>1651</v>
      </c>
      <c r="V541" s="215">
        <v>640</v>
      </c>
      <c r="W541" s="216">
        <v>2714</v>
      </c>
      <c r="X541" s="213">
        <v>1247</v>
      </c>
      <c r="Y541" s="217">
        <v>1469</v>
      </c>
      <c r="Z541" s="215">
        <v>5002</v>
      </c>
      <c r="AA541" s="213">
        <v>2208</v>
      </c>
      <c r="AB541" s="220">
        <f t="shared" si="776"/>
        <v>23006</v>
      </c>
      <c r="AC541" s="221">
        <f t="shared" si="779"/>
        <v>22348</v>
      </c>
      <c r="AE541" s="175" t="s">
        <v>27</v>
      </c>
      <c r="BI541" s="212" t="s">
        <v>22</v>
      </c>
      <c r="BJ541" s="204">
        <f t="shared" ref="BJ541:CK541" si="785">B541/B560</f>
        <v>9.9840084409054189E-2</v>
      </c>
      <c r="BK541" s="205">
        <f t="shared" si="785"/>
        <v>2.6749693036309419E-2</v>
      </c>
      <c r="BL541" s="206">
        <f t="shared" si="785"/>
        <v>6.9680000000000006E-2</v>
      </c>
      <c r="BM541" s="207">
        <f t="shared" si="785"/>
        <v>5.702878548895899E-2</v>
      </c>
      <c r="BN541" s="204">
        <f t="shared" si="785"/>
        <v>6.379042845208259E-2</v>
      </c>
      <c r="BO541" s="205">
        <f t="shared" si="785"/>
        <v>6.9772998805256864E-2</v>
      </c>
      <c r="BP541" s="206">
        <f t="shared" si="785"/>
        <v>5.0853519752885712E-2</v>
      </c>
      <c r="BQ541" s="207">
        <f t="shared" si="785"/>
        <v>4.2617294749374347E-2</v>
      </c>
      <c r="BR541" s="204">
        <f t="shared" si="785"/>
        <v>5.667393255545583E-2</v>
      </c>
      <c r="BS541" s="205">
        <f t="shared" si="785"/>
        <v>0.11571003887491425</v>
      </c>
      <c r="BT541" s="206">
        <f t="shared" si="785"/>
        <v>3.9417379855167876E-2</v>
      </c>
      <c r="BU541" s="204">
        <f t="shared" si="785"/>
        <v>0.11270006235709831</v>
      </c>
      <c r="BV541" s="208">
        <f t="shared" si="785"/>
        <v>5.8041431261770242E-2</v>
      </c>
      <c r="BW541" s="209">
        <f t="shared" si="785"/>
        <v>8.8611264858596245E-2</v>
      </c>
      <c r="BX541" s="204">
        <f t="shared" si="785"/>
        <v>7.3252530007060487E-2</v>
      </c>
      <c r="BY541" s="205">
        <f t="shared" si="785"/>
        <v>6.6954153427144808E-2</v>
      </c>
      <c r="BZ541" s="206">
        <f t="shared" si="785"/>
        <v>8.0136761744180607E-2</v>
      </c>
      <c r="CA541" s="207">
        <f t="shared" si="785"/>
        <v>5.2756278628968568E-2</v>
      </c>
      <c r="CB541" s="204">
        <f t="shared" si="785"/>
        <v>2.9502421840598855E-2</v>
      </c>
      <c r="CC541" s="205">
        <f t="shared" si="785"/>
        <v>0.13031809929749782</v>
      </c>
      <c r="CD541" s="206">
        <f t="shared" si="785"/>
        <v>2.7003080038816928E-2</v>
      </c>
      <c r="CE541" s="207">
        <f t="shared" si="785"/>
        <v>8.763885300955826E-2</v>
      </c>
      <c r="CF541" s="204">
        <f t="shared" si="785"/>
        <v>5.2984916082430424E-2</v>
      </c>
      <c r="CG541" s="205">
        <f t="shared" si="785"/>
        <v>8.7113799442566572E-2</v>
      </c>
      <c r="CH541" s="206">
        <f t="shared" si="785"/>
        <v>8.6541289641689306E-2</v>
      </c>
      <c r="CI541" s="204">
        <f t="shared" si="785"/>
        <v>4.5182941802406486E-2</v>
      </c>
      <c r="CJ541" s="210">
        <f t="shared" si="785"/>
        <v>6.9266597819574449E-2</v>
      </c>
      <c r="CK541" s="211">
        <f t="shared" si="785"/>
        <v>6.7417831877762194E-2</v>
      </c>
    </row>
    <row r="542" spans="1:89" ht="14.25" thickTop="1" thickBot="1" x14ac:dyDescent="0.25">
      <c r="A542" s="202" t="s">
        <v>24</v>
      </c>
      <c r="B542" s="222">
        <v>4586</v>
      </c>
      <c r="C542" s="223">
        <v>1197</v>
      </c>
      <c r="D542" s="224">
        <v>1517</v>
      </c>
      <c r="E542" s="225">
        <v>1158</v>
      </c>
      <c r="F542" s="222">
        <v>792</v>
      </c>
      <c r="G542" s="226">
        <v>677</v>
      </c>
      <c r="H542" s="224">
        <v>1666</v>
      </c>
      <c r="I542" s="225">
        <v>2125</v>
      </c>
      <c r="J542" s="222">
        <v>399</v>
      </c>
      <c r="K542" s="226">
        <v>1069</v>
      </c>
      <c r="L542" s="224">
        <v>485</v>
      </c>
      <c r="M542" s="222">
        <v>2752</v>
      </c>
      <c r="N542" s="227">
        <v>1532</v>
      </c>
      <c r="O542" s="228">
        <v>3530</v>
      </c>
      <c r="P542" s="222">
        <v>948</v>
      </c>
      <c r="Q542" s="226">
        <v>1785</v>
      </c>
      <c r="R542" s="224">
        <v>1660</v>
      </c>
      <c r="S542" s="225">
        <v>1470</v>
      </c>
      <c r="T542" s="222">
        <v>295</v>
      </c>
      <c r="U542" s="226">
        <v>1317</v>
      </c>
      <c r="V542" s="224">
        <v>650</v>
      </c>
      <c r="W542" s="225">
        <v>2759</v>
      </c>
      <c r="X542" s="222">
        <v>1067</v>
      </c>
      <c r="Y542" s="226">
        <v>1502</v>
      </c>
      <c r="Z542" s="224">
        <v>4180</v>
      </c>
      <c r="AA542" s="222">
        <v>2468</v>
      </c>
      <c r="AB542" s="220">
        <f t="shared" si="776"/>
        <v>19777</v>
      </c>
      <c r="AC542" s="221">
        <f t="shared" si="779"/>
        <v>23809</v>
      </c>
      <c r="AE542" s="176" t="s">
        <v>2</v>
      </c>
      <c r="AF542" s="177" t="s">
        <v>3</v>
      </c>
      <c r="AG542" s="178"/>
      <c r="AH542" s="177" t="s">
        <v>4</v>
      </c>
      <c r="AI542" s="178"/>
      <c r="AJ542" s="177" t="s">
        <v>5</v>
      </c>
      <c r="AK542" s="178"/>
      <c r="AL542" s="177" t="s">
        <v>6</v>
      </c>
      <c r="AM542" s="178"/>
      <c r="AN542" s="177" t="s">
        <v>7</v>
      </c>
      <c r="AO542" s="178"/>
      <c r="AP542" s="177" t="s">
        <v>8</v>
      </c>
      <c r="AQ542" s="178"/>
      <c r="AR542" s="177" t="s">
        <v>9</v>
      </c>
      <c r="AS542" s="178"/>
      <c r="AT542" s="177" t="s">
        <v>10</v>
      </c>
      <c r="AU542" s="178"/>
      <c r="AV542" s="177" t="s">
        <v>11</v>
      </c>
      <c r="AW542" s="178"/>
      <c r="AX542" s="177" t="s">
        <v>12</v>
      </c>
      <c r="AY542" s="178"/>
      <c r="AZ542" s="177" t="s">
        <v>13</v>
      </c>
      <c r="BA542" s="178"/>
      <c r="BB542" s="177" t="s">
        <v>14</v>
      </c>
      <c r="BC542" s="178"/>
      <c r="BD542" s="177" t="s">
        <v>15</v>
      </c>
      <c r="BE542" s="178"/>
      <c r="BF542" s="179" t="s">
        <v>16</v>
      </c>
      <c r="BG542" s="180"/>
      <c r="BI542" s="202" t="s">
        <v>24</v>
      </c>
      <c r="BJ542" s="204">
        <f t="shared" ref="BJ542:CK542" si="786">B542/B560</f>
        <v>7.5605453616235552E-2</v>
      </c>
      <c r="BK542" s="205">
        <f t="shared" si="786"/>
        <v>3.4993860726188389E-2</v>
      </c>
      <c r="BL542" s="206">
        <f t="shared" si="786"/>
        <v>6.0679999999999998E-2</v>
      </c>
      <c r="BM542" s="207">
        <f t="shared" si="786"/>
        <v>5.7078075709779179E-2</v>
      </c>
      <c r="BN542" s="204">
        <f t="shared" si="786"/>
        <v>4.7261009667024706E-2</v>
      </c>
      <c r="BO542" s="205">
        <f t="shared" si="786"/>
        <v>8.0884109916367977E-2</v>
      </c>
      <c r="BP542" s="206">
        <f t="shared" si="786"/>
        <v>5.4170053649813039E-2</v>
      </c>
      <c r="BQ542" s="207">
        <f t="shared" si="786"/>
        <v>5.1631557207765383E-2</v>
      </c>
      <c r="BR542" s="204">
        <f t="shared" si="786"/>
        <v>5.1160405180151303E-2</v>
      </c>
      <c r="BS542" s="205">
        <f t="shared" si="786"/>
        <v>0.12222730391035902</v>
      </c>
      <c r="BT542" s="206">
        <f t="shared" si="786"/>
        <v>3.9911125740618829E-2</v>
      </c>
      <c r="BU542" s="204">
        <f t="shared" si="786"/>
        <v>0.11440448971107878</v>
      </c>
      <c r="BV542" s="208">
        <f t="shared" si="786"/>
        <v>5.770244821092279E-2</v>
      </c>
      <c r="BW542" s="209">
        <f t="shared" si="786"/>
        <v>9.3039192430352385E-2</v>
      </c>
      <c r="BX542" s="204">
        <f t="shared" si="786"/>
        <v>5.5777830077665333E-2</v>
      </c>
      <c r="BY542" s="205">
        <f t="shared" si="786"/>
        <v>8.1025873808443033E-2</v>
      </c>
      <c r="BZ542" s="206">
        <f t="shared" si="786"/>
        <v>7.7748114842396146E-2</v>
      </c>
      <c r="CA542" s="207">
        <f t="shared" si="786"/>
        <v>5.8047701784868108E-2</v>
      </c>
      <c r="CB542" s="204">
        <f t="shared" si="786"/>
        <v>3.2474680757375605E-2</v>
      </c>
      <c r="CC542" s="205">
        <f t="shared" si="786"/>
        <v>0.10395453469097798</v>
      </c>
      <c r="CD542" s="206">
        <f t="shared" si="786"/>
        <v>2.7425003164423443E-2</v>
      </c>
      <c r="CE542" s="207">
        <f t="shared" si="786"/>
        <v>8.9091965900284162E-2</v>
      </c>
      <c r="CF542" s="204">
        <f t="shared" si="786"/>
        <v>4.5336732526025068E-2</v>
      </c>
      <c r="CG542" s="205">
        <f t="shared" si="786"/>
        <v>8.9070746604993187E-2</v>
      </c>
      <c r="CH542" s="206">
        <f t="shared" si="786"/>
        <v>7.2319590304330522E-2</v>
      </c>
      <c r="CI542" s="204">
        <f t="shared" si="786"/>
        <v>5.0503396905950723E-2</v>
      </c>
      <c r="CJ542" s="210">
        <f t="shared" si="786"/>
        <v>5.9544705949653304E-2</v>
      </c>
      <c r="CK542" s="211">
        <f t="shared" si="786"/>
        <v>7.1825271128407017E-2</v>
      </c>
    </row>
    <row r="543" spans="1:89" ht="15" thickTop="1" thickBot="1" x14ac:dyDescent="0.3">
      <c r="A543" s="212" t="s">
        <v>28</v>
      </c>
      <c r="B543" s="213">
        <v>4073</v>
      </c>
      <c r="C543" s="214">
        <v>850</v>
      </c>
      <c r="D543" s="215">
        <v>1699</v>
      </c>
      <c r="E543" s="216">
        <v>773</v>
      </c>
      <c r="F543" s="213">
        <v>1163</v>
      </c>
      <c r="G543" s="217">
        <v>428</v>
      </c>
      <c r="H543" s="215">
        <v>1626</v>
      </c>
      <c r="I543" s="216">
        <v>1645</v>
      </c>
      <c r="J543" s="213">
        <v>337</v>
      </c>
      <c r="K543" s="217">
        <v>830</v>
      </c>
      <c r="L543" s="215">
        <v>474</v>
      </c>
      <c r="M543" s="213">
        <v>1946</v>
      </c>
      <c r="N543" s="218">
        <v>1381</v>
      </c>
      <c r="O543" s="219">
        <v>2653</v>
      </c>
      <c r="P543" s="213">
        <v>837</v>
      </c>
      <c r="Q543" s="217">
        <v>1409</v>
      </c>
      <c r="R543" s="215">
        <v>1217</v>
      </c>
      <c r="S543" s="216">
        <v>1390</v>
      </c>
      <c r="T543" s="213">
        <v>351</v>
      </c>
      <c r="U543" s="217">
        <v>913</v>
      </c>
      <c r="V543" s="215">
        <v>673</v>
      </c>
      <c r="W543" s="216">
        <v>2269</v>
      </c>
      <c r="X543" s="213">
        <v>1089</v>
      </c>
      <c r="Y543" s="217">
        <v>1255</v>
      </c>
      <c r="Z543" s="215">
        <v>3389</v>
      </c>
      <c r="AA543" s="213">
        <v>2393</v>
      </c>
      <c r="AB543" s="220">
        <f t="shared" si="776"/>
        <v>18309</v>
      </c>
      <c r="AC543" s="221">
        <f t="shared" si="779"/>
        <v>18754</v>
      </c>
      <c r="AE543" s="182"/>
      <c r="AF543" s="183" t="s">
        <v>17</v>
      </c>
      <c r="AG543" s="184" t="s">
        <v>18</v>
      </c>
      <c r="AH543" s="185" t="s">
        <v>17</v>
      </c>
      <c r="AI543" s="186" t="s">
        <v>18</v>
      </c>
      <c r="AJ543" s="183" t="s">
        <v>17</v>
      </c>
      <c r="AK543" s="184" t="s">
        <v>18</v>
      </c>
      <c r="AL543" s="185" t="s">
        <v>17</v>
      </c>
      <c r="AM543" s="186" t="s">
        <v>18</v>
      </c>
      <c r="AN543" s="183" t="s">
        <v>17</v>
      </c>
      <c r="AO543" s="184" t="s">
        <v>18</v>
      </c>
      <c r="AP543" s="185" t="s">
        <v>17</v>
      </c>
      <c r="AQ543" s="183" t="s">
        <v>18</v>
      </c>
      <c r="AR543" s="187" t="s">
        <v>17</v>
      </c>
      <c r="AS543" s="188" t="s">
        <v>18</v>
      </c>
      <c r="AT543" s="183" t="s">
        <v>17</v>
      </c>
      <c r="AU543" s="184" t="s">
        <v>18</v>
      </c>
      <c r="AV543" s="185" t="s">
        <v>17</v>
      </c>
      <c r="AW543" s="186" t="s">
        <v>18</v>
      </c>
      <c r="AX543" s="183" t="s">
        <v>17</v>
      </c>
      <c r="AY543" s="184" t="s">
        <v>18</v>
      </c>
      <c r="AZ543" s="185" t="s">
        <v>17</v>
      </c>
      <c r="BA543" s="186" t="s">
        <v>18</v>
      </c>
      <c r="BB543" s="183" t="s">
        <v>17</v>
      </c>
      <c r="BC543" s="184" t="s">
        <v>18</v>
      </c>
      <c r="BD543" s="185" t="s">
        <v>17</v>
      </c>
      <c r="BE543" s="183" t="s">
        <v>18</v>
      </c>
      <c r="BF543" s="189" t="s">
        <v>17</v>
      </c>
      <c r="BG543" s="190" t="s">
        <v>18</v>
      </c>
      <c r="BI543" s="212" t="s">
        <v>28</v>
      </c>
      <c r="BJ543" s="204">
        <f t="shared" ref="BJ543:CK543" si="787">B543/B560</f>
        <v>6.7148062053843743E-2</v>
      </c>
      <c r="BK543" s="205">
        <f t="shared" si="787"/>
        <v>2.4849441618429516E-2</v>
      </c>
      <c r="BL543" s="206">
        <f t="shared" si="787"/>
        <v>6.7960000000000007E-2</v>
      </c>
      <c r="BM543" s="207">
        <f t="shared" si="787"/>
        <v>3.8101340694006308E-2</v>
      </c>
      <c r="BN543" s="204">
        <f t="shared" si="787"/>
        <v>6.939968970044158E-2</v>
      </c>
      <c r="BO543" s="205">
        <f t="shared" si="787"/>
        <v>5.1135005973715654E-2</v>
      </c>
      <c r="BP543" s="206">
        <f t="shared" si="787"/>
        <v>5.2869452121606243E-2</v>
      </c>
      <c r="BQ543" s="207">
        <f t="shared" si="787"/>
        <v>3.9968899579658379E-2</v>
      </c>
      <c r="BR543" s="204">
        <f t="shared" si="787"/>
        <v>4.3210668034363381E-2</v>
      </c>
      <c r="BS543" s="205">
        <f t="shared" si="787"/>
        <v>9.4900525954722162E-2</v>
      </c>
      <c r="BT543" s="206">
        <f t="shared" si="787"/>
        <v>3.9005924950625409E-2</v>
      </c>
      <c r="BU543" s="204">
        <f t="shared" si="787"/>
        <v>8.0897942215755567E-2</v>
      </c>
      <c r="BV543" s="208">
        <f t="shared" si="787"/>
        <v>5.2015065913370996E-2</v>
      </c>
      <c r="BW543" s="209">
        <f t="shared" si="787"/>
        <v>6.9924356237315827E-2</v>
      </c>
      <c r="BX543" s="204">
        <f t="shared" si="787"/>
        <v>4.924688161920452E-2</v>
      </c>
      <c r="BY543" s="205">
        <f t="shared" si="787"/>
        <v>6.3958238765320016E-2</v>
      </c>
      <c r="BZ543" s="206">
        <f t="shared" si="787"/>
        <v>5.6999672146503678E-2</v>
      </c>
      <c r="CA543" s="207">
        <f t="shared" si="787"/>
        <v>5.4888643184331072E-2</v>
      </c>
      <c r="CB543" s="204">
        <f t="shared" si="787"/>
        <v>3.8639365918097753E-2</v>
      </c>
      <c r="CC543" s="205">
        <f t="shared" si="787"/>
        <v>7.2065672113031803E-2</v>
      </c>
      <c r="CD543" s="206">
        <f t="shared" si="787"/>
        <v>2.8395426353318425E-2</v>
      </c>
      <c r="CE543" s="207">
        <f t="shared" si="787"/>
        <v>7.3269181090157579E-2</v>
      </c>
      <c r="CF543" s="204">
        <f t="shared" si="787"/>
        <v>4.627151051625239E-2</v>
      </c>
      <c r="CG543" s="205">
        <f t="shared" si="787"/>
        <v>7.4423293601375798E-2</v>
      </c>
      <c r="CH543" s="206">
        <f t="shared" si="787"/>
        <v>5.8634232426166541E-2</v>
      </c>
      <c r="CI543" s="204">
        <f t="shared" si="787"/>
        <v>4.8968650241466807E-2</v>
      </c>
      <c r="CJ543" s="210">
        <f t="shared" si="787"/>
        <v>5.5124843061748613E-2</v>
      </c>
      <c r="CK543" s="211">
        <f t="shared" si="787"/>
        <v>5.6575712324841244E-2</v>
      </c>
    </row>
    <row r="544" spans="1:89" ht="13.5" thickTop="1" x14ac:dyDescent="0.2">
      <c r="A544" s="202" t="s">
        <v>29</v>
      </c>
      <c r="B544" s="235">
        <v>3732</v>
      </c>
      <c r="C544" s="223">
        <v>1390</v>
      </c>
      <c r="D544" s="224">
        <v>1617</v>
      </c>
      <c r="E544" s="225">
        <v>992</v>
      </c>
      <c r="F544" s="222">
        <v>1196</v>
      </c>
      <c r="G544" s="226">
        <v>560</v>
      </c>
      <c r="H544" s="224">
        <v>1989</v>
      </c>
      <c r="I544" s="225">
        <v>2347</v>
      </c>
      <c r="J544" s="222">
        <v>409</v>
      </c>
      <c r="K544" s="226">
        <v>789</v>
      </c>
      <c r="L544" s="224">
        <v>497</v>
      </c>
      <c r="M544" s="222">
        <v>1711</v>
      </c>
      <c r="N544" s="227">
        <v>1296</v>
      </c>
      <c r="O544" s="236">
        <v>2587</v>
      </c>
      <c r="P544" s="222">
        <v>833</v>
      </c>
      <c r="Q544" s="226">
        <v>1229</v>
      </c>
      <c r="R544" s="224">
        <v>1270</v>
      </c>
      <c r="S544" s="225">
        <v>1099</v>
      </c>
      <c r="T544" s="222">
        <v>392</v>
      </c>
      <c r="U544" s="226">
        <v>803</v>
      </c>
      <c r="V544" s="224">
        <v>720</v>
      </c>
      <c r="W544" s="237">
        <v>2114</v>
      </c>
      <c r="X544" s="222">
        <v>973</v>
      </c>
      <c r="Y544" s="226">
        <v>846</v>
      </c>
      <c r="Z544" s="224">
        <v>3286</v>
      </c>
      <c r="AA544" s="222">
        <v>2441</v>
      </c>
      <c r="AB544" s="220">
        <f t="shared" si="776"/>
        <v>18210</v>
      </c>
      <c r="AC544" s="221">
        <f t="shared" si="779"/>
        <v>18908</v>
      </c>
      <c r="AE544" s="202" t="str">
        <f>$AE$17</f>
        <v>17:00 - 17:59</v>
      </c>
      <c r="AF544" s="193">
        <f t="shared" ref="AF544:AO546" si="788">SUMIF($A$9:$A$32,$AE544,B$536:B$559)</f>
        <v>2538</v>
      </c>
      <c r="AG544" s="194">
        <f t="shared" si="788"/>
        <v>3388</v>
      </c>
      <c r="AH544" s="195">
        <f t="shared" si="788"/>
        <v>1878</v>
      </c>
      <c r="AI544" s="196">
        <f t="shared" si="788"/>
        <v>1587</v>
      </c>
      <c r="AJ544" s="193">
        <f t="shared" si="788"/>
        <v>1229</v>
      </c>
      <c r="AK544" s="197">
        <f t="shared" si="788"/>
        <v>541</v>
      </c>
      <c r="AL544" s="195">
        <f t="shared" si="788"/>
        <v>2500</v>
      </c>
      <c r="AM544" s="196">
        <f t="shared" si="788"/>
        <v>3886</v>
      </c>
      <c r="AN544" s="193">
        <f t="shared" si="788"/>
        <v>835</v>
      </c>
      <c r="AO544" s="197">
        <f t="shared" si="788"/>
        <v>325</v>
      </c>
      <c r="AP544" s="195">
        <f t="shared" ref="AP544:AY546" si="789">SUMIF($A$9:$A$32,$AE544,L$536:L$559)</f>
        <v>1628</v>
      </c>
      <c r="AQ544" s="193">
        <f t="shared" si="789"/>
        <v>1072</v>
      </c>
      <c r="AR544" s="198">
        <f t="shared" si="789"/>
        <v>2380</v>
      </c>
      <c r="AS544" s="199">
        <f t="shared" si="789"/>
        <v>2223</v>
      </c>
      <c r="AT544" s="193">
        <f t="shared" si="789"/>
        <v>1398</v>
      </c>
      <c r="AU544" s="197">
        <f t="shared" si="789"/>
        <v>1363</v>
      </c>
      <c r="AV544" s="195">
        <f t="shared" si="789"/>
        <v>1404</v>
      </c>
      <c r="AW544" s="196">
        <f t="shared" si="789"/>
        <v>1966</v>
      </c>
      <c r="AX544" s="193">
        <f t="shared" si="789"/>
        <v>1207</v>
      </c>
      <c r="AY544" s="197">
        <f t="shared" si="789"/>
        <v>399</v>
      </c>
      <c r="AZ544" s="195">
        <f t="shared" ref="AZ544:BE546" si="790">SUMIF($A$9:$A$32,$AE544,V$536:V$559)</f>
        <v>2679</v>
      </c>
      <c r="BA544" s="196">
        <f t="shared" si="790"/>
        <v>1338</v>
      </c>
      <c r="BB544" s="193">
        <f t="shared" si="790"/>
        <v>2749</v>
      </c>
      <c r="BC544" s="197">
        <f t="shared" si="790"/>
        <v>685</v>
      </c>
      <c r="BD544" s="195">
        <f t="shared" si="790"/>
        <v>4177</v>
      </c>
      <c r="BE544" s="193">
        <f t="shared" si="790"/>
        <v>3845</v>
      </c>
      <c r="BF544" s="200">
        <f>AF544+AH544+AJ544+AL544+AN544+AP544+AR544+AT544+AV544+AX544+AZ544+BB544+BD544</f>
        <v>26602</v>
      </c>
      <c r="BG544" s="201">
        <f>AG544+AI544+AK544+AM544+AO544+AQ544+AS544+AU544+AW544+AY544+BA544+BC544+BE544</f>
        <v>22618</v>
      </c>
      <c r="BI544" s="202" t="s">
        <v>29</v>
      </c>
      <c r="BJ544" s="204">
        <f t="shared" ref="BJ544:CK544" si="791">B544/B560</f>
        <v>6.1526287155645683E-2</v>
      </c>
      <c r="BK544" s="205">
        <f t="shared" si="791"/>
        <v>4.0636145705431795E-2</v>
      </c>
      <c r="BL544" s="206">
        <f t="shared" si="791"/>
        <v>6.4680000000000001E-2</v>
      </c>
      <c r="BM544" s="207">
        <f t="shared" si="791"/>
        <v>4.8895899053627762E-2</v>
      </c>
      <c r="BN544" s="204">
        <f t="shared" si="791"/>
        <v>7.1368898436567615E-2</v>
      </c>
      <c r="BO544" s="205">
        <f t="shared" si="791"/>
        <v>6.6905615292712065E-2</v>
      </c>
      <c r="BP544" s="206">
        <f t="shared" si="791"/>
        <v>6.4672410990082918E-2</v>
      </c>
      <c r="BQ544" s="207">
        <f t="shared" si="791"/>
        <v>5.7025536360764878E-2</v>
      </c>
      <c r="BR544" s="204">
        <f t="shared" si="791"/>
        <v>5.2442620848826775E-2</v>
      </c>
      <c r="BS544" s="205">
        <f t="shared" si="791"/>
        <v>9.0212668648525035E-2</v>
      </c>
      <c r="BT544" s="206">
        <f t="shared" si="791"/>
        <v>4.0898617511520741E-2</v>
      </c>
      <c r="BU544" s="204">
        <f t="shared" si="791"/>
        <v>7.112866347952608E-2</v>
      </c>
      <c r="BV544" s="208">
        <f t="shared" si="791"/>
        <v>4.8813559322033899E-2</v>
      </c>
      <c r="BW544" s="209">
        <f t="shared" si="791"/>
        <v>6.8184813262697347E-2</v>
      </c>
      <c r="BX544" s="204">
        <f t="shared" si="791"/>
        <v>4.9011532125205932E-2</v>
      </c>
      <c r="BY544" s="205">
        <f t="shared" si="791"/>
        <v>5.5787562414888789E-2</v>
      </c>
      <c r="BZ544" s="206">
        <f t="shared" si="791"/>
        <v>5.9481991475809098E-2</v>
      </c>
      <c r="CA544" s="207">
        <f t="shared" si="791"/>
        <v>4.3397567524877584E-2</v>
      </c>
      <c r="CB544" s="204">
        <f t="shared" si="791"/>
        <v>4.3152796125055043E-2</v>
      </c>
      <c r="CC544" s="205">
        <f t="shared" si="791"/>
        <v>6.3383061015076167E-2</v>
      </c>
      <c r="CD544" s="206">
        <f t="shared" si="791"/>
        <v>3.0378465043669044E-2</v>
      </c>
      <c r="CE544" s="207">
        <f t="shared" si="791"/>
        <v>6.8264014466546119E-2</v>
      </c>
      <c r="CF544" s="204">
        <f t="shared" si="791"/>
        <v>4.1342681113235608E-2</v>
      </c>
      <c r="CG544" s="205">
        <f t="shared" si="791"/>
        <v>5.0169009073118664E-2</v>
      </c>
      <c r="CH544" s="206">
        <f t="shared" si="791"/>
        <v>5.6852194674648353E-2</v>
      </c>
      <c r="CI544" s="204">
        <f t="shared" si="791"/>
        <v>4.9950888106736514E-2</v>
      </c>
      <c r="CJ544" s="210">
        <f t="shared" si="791"/>
        <v>5.4826773289335426E-2</v>
      </c>
      <c r="CK544" s="211">
        <f t="shared" si="791"/>
        <v>5.7040288399173418E-2</v>
      </c>
    </row>
    <row r="545" spans="1:89" x14ac:dyDescent="0.2">
      <c r="A545" s="212" t="s">
        <v>31</v>
      </c>
      <c r="B545" s="238">
        <v>3575</v>
      </c>
      <c r="C545" s="214">
        <v>1664</v>
      </c>
      <c r="D545" s="215">
        <v>1546</v>
      </c>
      <c r="E545" s="216">
        <v>872</v>
      </c>
      <c r="F545" s="213">
        <v>961</v>
      </c>
      <c r="G545" s="217">
        <v>433</v>
      </c>
      <c r="H545" s="215">
        <v>1881</v>
      </c>
      <c r="I545" s="216">
        <v>2269</v>
      </c>
      <c r="J545" s="213">
        <v>513</v>
      </c>
      <c r="K545" s="214">
        <v>474</v>
      </c>
      <c r="L545" s="215">
        <v>553</v>
      </c>
      <c r="M545" s="213">
        <v>1485</v>
      </c>
      <c r="N545" s="218">
        <v>1547</v>
      </c>
      <c r="O545" s="239">
        <v>2197</v>
      </c>
      <c r="P545" s="213">
        <v>884</v>
      </c>
      <c r="Q545" s="214">
        <v>1215</v>
      </c>
      <c r="R545" s="215">
        <v>1204</v>
      </c>
      <c r="S545" s="216">
        <v>1613</v>
      </c>
      <c r="T545" s="224">
        <v>427</v>
      </c>
      <c r="U545" s="213">
        <v>591</v>
      </c>
      <c r="V545" s="215">
        <v>940</v>
      </c>
      <c r="W545" s="240">
        <v>1933</v>
      </c>
      <c r="X545" s="213">
        <v>955</v>
      </c>
      <c r="Y545" s="217">
        <v>1040</v>
      </c>
      <c r="Z545" s="215">
        <v>3169</v>
      </c>
      <c r="AA545" s="213">
        <v>3000</v>
      </c>
      <c r="AB545" s="220">
        <f t="shared" si="776"/>
        <v>18155</v>
      </c>
      <c r="AC545" s="221">
        <f t="shared" si="779"/>
        <v>18786</v>
      </c>
      <c r="AE545" s="212" t="str">
        <f>$AE$18</f>
        <v>18:00 - 18:59</v>
      </c>
      <c r="AF545" s="193">
        <f t="shared" si="788"/>
        <v>2306</v>
      </c>
      <c r="AG545" s="214">
        <f t="shared" si="788"/>
        <v>4142</v>
      </c>
      <c r="AH545" s="215">
        <f t="shared" si="788"/>
        <v>1511</v>
      </c>
      <c r="AI545" s="216">
        <f t="shared" si="788"/>
        <v>1693</v>
      </c>
      <c r="AJ545" s="213">
        <f t="shared" si="788"/>
        <v>959</v>
      </c>
      <c r="AK545" s="217">
        <f t="shared" si="788"/>
        <v>530</v>
      </c>
      <c r="AL545" s="215">
        <f t="shared" si="788"/>
        <v>2153</v>
      </c>
      <c r="AM545" s="216">
        <f t="shared" si="788"/>
        <v>3856</v>
      </c>
      <c r="AN545" s="213">
        <f t="shared" si="788"/>
        <v>672</v>
      </c>
      <c r="AO545" s="217">
        <f t="shared" si="788"/>
        <v>292</v>
      </c>
      <c r="AP545" s="215">
        <f t="shared" si="789"/>
        <v>1481</v>
      </c>
      <c r="AQ545" s="213">
        <f t="shared" si="789"/>
        <v>898</v>
      </c>
      <c r="AR545" s="218">
        <f t="shared" si="789"/>
        <v>2286</v>
      </c>
      <c r="AS545" s="219">
        <f t="shared" si="789"/>
        <v>2021</v>
      </c>
      <c r="AT545" s="213">
        <f t="shared" si="789"/>
        <v>1320</v>
      </c>
      <c r="AU545" s="217">
        <f t="shared" si="789"/>
        <v>1552</v>
      </c>
      <c r="AV545" s="215">
        <f t="shared" si="789"/>
        <v>1496</v>
      </c>
      <c r="AW545" s="216">
        <f t="shared" si="789"/>
        <v>1858</v>
      </c>
      <c r="AX545" s="213">
        <f t="shared" si="789"/>
        <v>1075</v>
      </c>
      <c r="AY545" s="217">
        <f t="shared" si="789"/>
        <v>364</v>
      </c>
      <c r="AZ545" s="215">
        <f t="shared" si="790"/>
        <v>2730</v>
      </c>
      <c r="BA545" s="216">
        <f t="shared" si="790"/>
        <v>1575</v>
      </c>
      <c r="BB545" s="213">
        <f t="shared" si="790"/>
        <v>2640</v>
      </c>
      <c r="BC545" s="217">
        <f t="shared" si="790"/>
        <v>753</v>
      </c>
      <c r="BD545" s="215">
        <f t="shared" si="790"/>
        <v>3944</v>
      </c>
      <c r="BE545" s="213">
        <f t="shared" si="790"/>
        <v>4943</v>
      </c>
      <c r="BF545" s="220">
        <f>SUM(AF545,AH545,AJ545,AL545,AN545,AP545,AR545,AT545,AV545,AX545,AZ545,BB545,BD545)</f>
        <v>24573</v>
      </c>
      <c r="BG545" s="221">
        <f>SUM(AG545,AI545,AK545,AM545,AO545,AQ545,AS545,AU545,AW545,AY545,BA545,BC545,BE545)</f>
        <v>24477</v>
      </c>
      <c r="BI545" s="212" t="s">
        <v>31</v>
      </c>
      <c r="BJ545" s="204">
        <f t="shared" ref="BJ545:CK545" si="792">B545/B560</f>
        <v>5.8937962642399061E-2</v>
      </c>
      <c r="BK545" s="205">
        <f t="shared" si="792"/>
        <v>4.8646436297725547E-2</v>
      </c>
      <c r="BL545" s="206">
        <f t="shared" si="792"/>
        <v>6.1839999999999999E-2</v>
      </c>
      <c r="BM545" s="207">
        <f t="shared" si="792"/>
        <v>4.2981072555205051E-2</v>
      </c>
      <c r="BN545" s="204">
        <f t="shared" si="792"/>
        <v>5.7345745315670126E-2</v>
      </c>
      <c r="BO545" s="205">
        <f t="shared" si="792"/>
        <v>5.1732377538829151E-2</v>
      </c>
      <c r="BP545" s="206">
        <f t="shared" si="792"/>
        <v>6.1160786863924566E-2</v>
      </c>
      <c r="BQ545" s="207">
        <f t="shared" si="792"/>
        <v>5.5130354496197485E-2</v>
      </c>
      <c r="BR545" s="204">
        <f t="shared" si="792"/>
        <v>6.5777663803051667E-2</v>
      </c>
      <c r="BS545" s="205">
        <f t="shared" si="792"/>
        <v>5.4196203978961813E-2</v>
      </c>
      <c r="BT545" s="206">
        <f t="shared" si="792"/>
        <v>4.5506912442396311E-2</v>
      </c>
      <c r="BU545" s="204">
        <f t="shared" si="792"/>
        <v>6.173352733319476E-2</v>
      </c>
      <c r="BV545" s="208">
        <f t="shared" si="792"/>
        <v>5.8267419962335219E-2</v>
      </c>
      <c r="BW545" s="209">
        <f t="shared" si="792"/>
        <v>5.7905695685406287E-2</v>
      </c>
      <c r="BX545" s="204">
        <f t="shared" si="792"/>
        <v>5.2012238173687927E-2</v>
      </c>
      <c r="BY545" s="205">
        <f t="shared" si="792"/>
        <v>5.5152065365410806E-2</v>
      </c>
      <c r="BZ545" s="206">
        <f t="shared" si="792"/>
        <v>5.6390801367617441E-2</v>
      </c>
      <c r="CA545" s="207">
        <f t="shared" si="792"/>
        <v>6.3694519033328068E-2</v>
      </c>
      <c r="CB545" s="204">
        <f t="shared" si="792"/>
        <v>4.7005724350506387E-2</v>
      </c>
      <c r="CC545" s="205">
        <f t="shared" si="792"/>
        <v>4.6649301444470756E-2</v>
      </c>
      <c r="CD545" s="206">
        <f t="shared" si="792"/>
        <v>3.9660773807012363E-2</v>
      </c>
      <c r="CE545" s="207">
        <f t="shared" si="792"/>
        <v>6.2419271506070781E-2</v>
      </c>
      <c r="CF545" s="204">
        <f t="shared" si="792"/>
        <v>4.0577862757595069E-2</v>
      </c>
      <c r="CG545" s="205">
        <f t="shared" si="792"/>
        <v>6.1673486331020579E-2</v>
      </c>
      <c r="CH545" s="206">
        <f t="shared" si="792"/>
        <v>5.4827938199622832E-2</v>
      </c>
      <c r="CI545" s="204">
        <f t="shared" si="792"/>
        <v>6.1389866579356633E-2</v>
      </c>
      <c r="CJ545" s="210">
        <f t="shared" si="792"/>
        <v>5.4661178971328099E-2</v>
      </c>
      <c r="CK545" s="211">
        <f t="shared" si="792"/>
        <v>5.6672247613014162E-2</v>
      </c>
    </row>
    <row r="546" spans="1:89" ht="13.5" thickBot="1" x14ac:dyDescent="0.25">
      <c r="A546" s="202" t="s">
        <v>33</v>
      </c>
      <c r="B546" s="235">
        <v>3134</v>
      </c>
      <c r="C546" s="223">
        <v>1111</v>
      </c>
      <c r="D546" s="224">
        <v>1391</v>
      </c>
      <c r="E546" s="225">
        <v>684</v>
      </c>
      <c r="F546" s="222">
        <v>1488</v>
      </c>
      <c r="G546" s="226">
        <v>428</v>
      </c>
      <c r="H546" s="224">
        <v>2376</v>
      </c>
      <c r="I546" s="225">
        <v>2115</v>
      </c>
      <c r="J546" s="222">
        <v>686</v>
      </c>
      <c r="K546" s="223">
        <v>530</v>
      </c>
      <c r="L546" s="224">
        <v>561</v>
      </c>
      <c r="M546" s="222">
        <v>1808</v>
      </c>
      <c r="N546" s="227">
        <v>1430</v>
      </c>
      <c r="O546" s="236">
        <v>2481</v>
      </c>
      <c r="P546" s="222">
        <v>919</v>
      </c>
      <c r="Q546" s="223">
        <v>1241</v>
      </c>
      <c r="R546" s="224">
        <v>1169</v>
      </c>
      <c r="S546" s="225">
        <v>1540</v>
      </c>
      <c r="T546" s="222">
        <v>397</v>
      </c>
      <c r="U546" s="226">
        <v>815</v>
      </c>
      <c r="V546" s="224">
        <v>1039</v>
      </c>
      <c r="W546" s="237">
        <v>1932</v>
      </c>
      <c r="X546" s="222">
        <v>972</v>
      </c>
      <c r="Y546" s="226">
        <v>827</v>
      </c>
      <c r="Z546" s="224">
        <v>3020</v>
      </c>
      <c r="AA546" s="222">
        <v>2816</v>
      </c>
      <c r="AB546" s="220">
        <f t="shared" si="776"/>
        <v>18582</v>
      </c>
      <c r="AC546" s="221">
        <f t="shared" si="779"/>
        <v>18328</v>
      </c>
      <c r="AE546" s="202" t="str">
        <f>$AE$19</f>
        <v>19:00 - 19:59</v>
      </c>
      <c r="AF546" s="193">
        <f t="shared" si="788"/>
        <v>2730</v>
      </c>
      <c r="AG546" s="223">
        <f t="shared" si="788"/>
        <v>4698</v>
      </c>
      <c r="AH546" s="224">
        <f t="shared" si="788"/>
        <v>1313</v>
      </c>
      <c r="AI546" s="225">
        <f t="shared" si="788"/>
        <v>1893</v>
      </c>
      <c r="AJ546" s="222">
        <f t="shared" si="788"/>
        <v>680</v>
      </c>
      <c r="AK546" s="226">
        <f t="shared" si="788"/>
        <v>581</v>
      </c>
      <c r="AL546" s="224">
        <f t="shared" si="788"/>
        <v>1894</v>
      </c>
      <c r="AM546" s="225">
        <f t="shared" si="788"/>
        <v>3477</v>
      </c>
      <c r="AN546" s="222">
        <f t="shared" si="788"/>
        <v>430</v>
      </c>
      <c r="AO546" s="226">
        <f t="shared" si="788"/>
        <v>277</v>
      </c>
      <c r="AP546" s="224">
        <f t="shared" si="789"/>
        <v>1151</v>
      </c>
      <c r="AQ546" s="222">
        <f t="shared" si="789"/>
        <v>916</v>
      </c>
      <c r="AR546" s="227">
        <f t="shared" si="789"/>
        <v>1947</v>
      </c>
      <c r="AS546" s="228">
        <f t="shared" si="789"/>
        <v>1942</v>
      </c>
      <c r="AT546" s="222">
        <f t="shared" si="789"/>
        <v>1060</v>
      </c>
      <c r="AU546" s="226">
        <f t="shared" si="789"/>
        <v>1571</v>
      </c>
      <c r="AV546" s="224">
        <f t="shared" si="789"/>
        <v>1069</v>
      </c>
      <c r="AW546" s="225">
        <f t="shared" si="789"/>
        <v>1840</v>
      </c>
      <c r="AX546" s="222">
        <f t="shared" si="789"/>
        <v>855</v>
      </c>
      <c r="AY546" s="226">
        <f t="shared" si="789"/>
        <v>444</v>
      </c>
      <c r="AZ546" s="224">
        <f t="shared" si="790"/>
        <v>2209</v>
      </c>
      <c r="BA546" s="225">
        <f t="shared" si="790"/>
        <v>1390</v>
      </c>
      <c r="BB546" s="222">
        <f t="shared" si="790"/>
        <v>2007</v>
      </c>
      <c r="BC546" s="226">
        <f t="shared" si="790"/>
        <v>960</v>
      </c>
      <c r="BD546" s="224">
        <f t="shared" si="790"/>
        <v>3094</v>
      </c>
      <c r="BE546" s="222">
        <f t="shared" si="790"/>
        <v>4088</v>
      </c>
      <c r="BF546" s="220">
        <f>SUM(AF546,AH546,AJ546,AL546,AN546,AP546,AR546,AT546,AV546,AX546,AZ546,BB546,BD546)</f>
        <v>20439</v>
      </c>
      <c r="BG546" s="221">
        <f>SUM(AG546,AI546,AK546,AM546,AO546,AQ546,AS546,AU546,AW546,AY546,BA546,BC546,BE546)</f>
        <v>24077</v>
      </c>
      <c r="BI546" s="202" t="s">
        <v>33</v>
      </c>
      <c r="BJ546" s="204">
        <f t="shared" ref="BJ546:CK546" si="793">B546/B560</f>
        <v>5.1667573404553475E-2</v>
      </c>
      <c r="BK546" s="205">
        <f t="shared" si="793"/>
        <v>3.2479681927147286E-2</v>
      </c>
      <c r="BL546" s="206">
        <f t="shared" si="793"/>
        <v>5.5640000000000002E-2</v>
      </c>
      <c r="BM546" s="207">
        <f t="shared" si="793"/>
        <v>3.3714511041009462E-2</v>
      </c>
      <c r="BN546" s="204">
        <f t="shared" si="793"/>
        <v>8.8793412101682775E-2</v>
      </c>
      <c r="BO546" s="205">
        <f t="shared" si="793"/>
        <v>5.1135005973715654E-2</v>
      </c>
      <c r="BP546" s="206">
        <f t="shared" si="793"/>
        <v>7.7255730775483658E-2</v>
      </c>
      <c r="BQ546" s="207">
        <f t="shared" si="793"/>
        <v>5.1388585173846493E-2</v>
      </c>
      <c r="BR546" s="204">
        <f t="shared" si="793"/>
        <v>8.7959994871137329E-2</v>
      </c>
      <c r="BS546" s="205">
        <f t="shared" si="793"/>
        <v>6.0599131031328607E-2</v>
      </c>
      <c r="BT546" s="206">
        <f t="shared" si="793"/>
        <v>4.6165240289664254E-2</v>
      </c>
      <c r="BU546" s="204">
        <f t="shared" si="793"/>
        <v>7.5161089170650591E-2</v>
      </c>
      <c r="BV546" s="208">
        <f t="shared" si="793"/>
        <v>5.386064030131827E-2</v>
      </c>
      <c r="BW546" s="209">
        <f t="shared" si="793"/>
        <v>6.5391001818613112E-2</v>
      </c>
      <c r="BX546" s="204">
        <f t="shared" si="793"/>
        <v>5.4071546246175571E-2</v>
      </c>
      <c r="BY546" s="205">
        <f t="shared" si="793"/>
        <v>5.6332274171584207E-2</v>
      </c>
      <c r="BZ546" s="206">
        <f t="shared" si="793"/>
        <v>5.4751533886000653E-2</v>
      </c>
      <c r="CA546" s="207">
        <f t="shared" si="793"/>
        <v>6.0811878060338019E-2</v>
      </c>
      <c r="CB546" s="204">
        <f t="shared" si="793"/>
        <v>4.3703214442976659E-2</v>
      </c>
      <c r="CC546" s="205">
        <f t="shared" si="793"/>
        <v>6.4330254953034974E-2</v>
      </c>
      <c r="CD546" s="206">
        <f t="shared" si="793"/>
        <v>4.3837812750516854E-2</v>
      </c>
      <c r="CE546" s="207">
        <f t="shared" si="793"/>
        <v>6.2386980108499093E-2</v>
      </c>
      <c r="CF546" s="204">
        <f t="shared" si="793"/>
        <v>4.1300191204588908E-2</v>
      </c>
      <c r="CG546" s="205">
        <f t="shared" si="793"/>
        <v>4.9042281918994249E-2</v>
      </c>
      <c r="CH546" s="206">
        <f t="shared" si="793"/>
        <v>5.2250038928009133E-2</v>
      </c>
      <c r="CI546" s="204">
        <f t="shared" si="793"/>
        <v>5.7624621429156093E-2</v>
      </c>
      <c r="CJ546" s="210">
        <f t="shared" si="793"/>
        <v>5.5946793040221356E-2</v>
      </c>
      <c r="CK546" s="211">
        <f t="shared" si="793"/>
        <v>5.5290586301039266E-2</v>
      </c>
    </row>
    <row r="547" spans="1:89" ht="14.25" thickTop="1" thickBot="1" x14ac:dyDescent="0.25">
      <c r="A547" s="212" t="s">
        <v>35</v>
      </c>
      <c r="B547" s="238">
        <v>2728</v>
      </c>
      <c r="C547" s="214">
        <v>1870</v>
      </c>
      <c r="D547" s="215">
        <v>1257</v>
      </c>
      <c r="E547" s="216">
        <v>1263</v>
      </c>
      <c r="F547" s="213">
        <v>1109</v>
      </c>
      <c r="G547" s="217">
        <v>473</v>
      </c>
      <c r="H547" s="215">
        <v>2292</v>
      </c>
      <c r="I547" s="216">
        <v>2558</v>
      </c>
      <c r="J547" s="213">
        <v>505</v>
      </c>
      <c r="K547" s="214">
        <v>459</v>
      </c>
      <c r="L547" s="215">
        <v>639</v>
      </c>
      <c r="M547" s="213">
        <v>1358</v>
      </c>
      <c r="N547" s="218">
        <v>1433</v>
      </c>
      <c r="O547" s="239">
        <v>2109</v>
      </c>
      <c r="P547" s="213">
        <v>980</v>
      </c>
      <c r="Q547" s="214">
        <v>1167</v>
      </c>
      <c r="R547" s="215">
        <v>1156</v>
      </c>
      <c r="S547" s="216">
        <v>1587</v>
      </c>
      <c r="T547" s="213">
        <v>518</v>
      </c>
      <c r="U547" s="217">
        <v>623</v>
      </c>
      <c r="V547" s="215">
        <v>1341</v>
      </c>
      <c r="W547" s="240">
        <v>1816</v>
      </c>
      <c r="X547" s="213">
        <v>1181</v>
      </c>
      <c r="Y547" s="217">
        <v>812</v>
      </c>
      <c r="Z547" s="215">
        <v>3241</v>
      </c>
      <c r="AA547" s="213">
        <v>3060</v>
      </c>
      <c r="AB547" s="220">
        <f t="shared" si="776"/>
        <v>18380</v>
      </c>
      <c r="AC547" s="221">
        <f t="shared" si="779"/>
        <v>19155</v>
      </c>
      <c r="AE547" s="229" t="s">
        <v>26</v>
      </c>
      <c r="AF547" s="230">
        <f t="shared" ref="AF547:BG547" si="794">SUM(AF544:AF546)</f>
        <v>7574</v>
      </c>
      <c r="AG547" s="231">
        <f t="shared" si="794"/>
        <v>12228</v>
      </c>
      <c r="AH547" s="230">
        <f t="shared" si="794"/>
        <v>4702</v>
      </c>
      <c r="AI547" s="231">
        <f t="shared" si="794"/>
        <v>5173</v>
      </c>
      <c r="AJ547" s="230">
        <f t="shared" si="794"/>
        <v>2868</v>
      </c>
      <c r="AK547" s="231">
        <f t="shared" si="794"/>
        <v>1652</v>
      </c>
      <c r="AL547" s="230">
        <f t="shared" si="794"/>
        <v>6547</v>
      </c>
      <c r="AM547" s="231">
        <f t="shared" si="794"/>
        <v>11219</v>
      </c>
      <c r="AN547" s="230">
        <f t="shared" si="794"/>
        <v>1937</v>
      </c>
      <c r="AO547" s="231">
        <f t="shared" si="794"/>
        <v>894</v>
      </c>
      <c r="AP547" s="230">
        <f t="shared" si="794"/>
        <v>4260</v>
      </c>
      <c r="AQ547" s="231">
        <f t="shared" si="794"/>
        <v>2886</v>
      </c>
      <c r="AR547" s="230">
        <f t="shared" si="794"/>
        <v>6613</v>
      </c>
      <c r="AS547" s="231">
        <f t="shared" si="794"/>
        <v>6186</v>
      </c>
      <c r="AT547" s="230">
        <f t="shared" si="794"/>
        <v>3778</v>
      </c>
      <c r="AU547" s="231">
        <f t="shared" si="794"/>
        <v>4486</v>
      </c>
      <c r="AV547" s="230">
        <f t="shared" si="794"/>
        <v>3969</v>
      </c>
      <c r="AW547" s="231">
        <f t="shared" si="794"/>
        <v>5664</v>
      </c>
      <c r="AX547" s="230">
        <f t="shared" si="794"/>
        <v>3137</v>
      </c>
      <c r="AY547" s="231">
        <f t="shared" si="794"/>
        <v>1207</v>
      </c>
      <c r="AZ547" s="230">
        <f t="shared" si="794"/>
        <v>7618</v>
      </c>
      <c r="BA547" s="231">
        <f t="shared" si="794"/>
        <v>4303</v>
      </c>
      <c r="BB547" s="230">
        <f t="shared" si="794"/>
        <v>7396</v>
      </c>
      <c r="BC547" s="231">
        <f t="shared" si="794"/>
        <v>2398</v>
      </c>
      <c r="BD547" s="230">
        <f t="shared" si="794"/>
        <v>11215</v>
      </c>
      <c r="BE547" s="231">
        <f t="shared" si="794"/>
        <v>12876</v>
      </c>
      <c r="BF547" s="232">
        <f t="shared" si="794"/>
        <v>71614</v>
      </c>
      <c r="BG547" s="233">
        <f t="shared" si="794"/>
        <v>71172</v>
      </c>
      <c r="BI547" s="212" t="s">
        <v>35</v>
      </c>
      <c r="BJ547" s="204">
        <f t="shared" ref="BJ547:CK547" si="795">B547/B560</f>
        <v>4.4974199185584519E-2</v>
      </c>
      <c r="BK547" s="205">
        <f t="shared" si="795"/>
        <v>5.4668771560544935E-2</v>
      </c>
      <c r="BL547" s="206">
        <f t="shared" si="795"/>
        <v>5.0279999999999998E-2</v>
      </c>
      <c r="BM547" s="207">
        <f t="shared" si="795"/>
        <v>6.2253548895899055E-2</v>
      </c>
      <c r="BN547" s="204">
        <f t="shared" si="795"/>
        <v>6.6177348132235345E-2</v>
      </c>
      <c r="BO547" s="205">
        <f t="shared" si="795"/>
        <v>5.6511350059737155E-2</v>
      </c>
      <c r="BP547" s="206">
        <f t="shared" si="795"/>
        <v>7.4524467566249392E-2</v>
      </c>
      <c r="BQ547" s="207">
        <f t="shared" si="795"/>
        <v>6.2152246276453584E-2</v>
      </c>
      <c r="BR547" s="204">
        <f t="shared" si="795"/>
        <v>6.4751891268111303E-2</v>
      </c>
      <c r="BS547" s="205">
        <f t="shared" si="795"/>
        <v>5.2481134232792132E-2</v>
      </c>
      <c r="BT547" s="206">
        <f t="shared" si="795"/>
        <v>5.2583936800526664E-2</v>
      </c>
      <c r="BU547" s="204">
        <f t="shared" si="795"/>
        <v>5.6453959675743091E-2</v>
      </c>
      <c r="BV547" s="208">
        <f t="shared" si="795"/>
        <v>5.3973634651600752E-2</v>
      </c>
      <c r="BW547" s="209">
        <f t="shared" si="795"/>
        <v>5.5586305052581643E-2</v>
      </c>
      <c r="BX547" s="204">
        <f t="shared" si="795"/>
        <v>5.7660626029654036E-2</v>
      </c>
      <c r="BY547" s="205">
        <f t="shared" si="795"/>
        <v>5.2973218338629141E-2</v>
      </c>
      <c r="BZ547" s="206">
        <f t="shared" si="795"/>
        <v>5.4142663107114422E-2</v>
      </c>
      <c r="CA547" s="207">
        <f t="shared" si="795"/>
        <v>6.2667824988153528E-2</v>
      </c>
      <c r="CB547" s="204">
        <f t="shared" si="795"/>
        <v>5.7023337736679877E-2</v>
      </c>
      <c r="CC547" s="205">
        <f t="shared" si="795"/>
        <v>4.9175151945694218E-2</v>
      </c>
      <c r="CD547" s="206">
        <f t="shared" si="795"/>
        <v>5.6579891143833591E-2</v>
      </c>
      <c r="CE547" s="207">
        <f t="shared" si="795"/>
        <v>5.8641177990183417E-2</v>
      </c>
      <c r="CF547" s="204">
        <f t="shared" si="795"/>
        <v>5.0180582111748459E-2</v>
      </c>
      <c r="CG547" s="205">
        <f t="shared" si="795"/>
        <v>4.8152760481527605E-2</v>
      </c>
      <c r="CH547" s="206">
        <f t="shared" si="795"/>
        <v>5.6073634491946224E-2</v>
      </c>
      <c r="CI547" s="204">
        <f t="shared" si="795"/>
        <v>6.2617663910943769E-2</v>
      </c>
      <c r="CJ547" s="210">
        <f t="shared" si="795"/>
        <v>5.5338610272267164E-2</v>
      </c>
      <c r="CK547" s="211">
        <f t="shared" si="795"/>
        <v>5.7785420154758134E-2</v>
      </c>
    </row>
    <row r="548" spans="1:89" ht="13.5" thickTop="1" x14ac:dyDescent="0.2">
      <c r="A548" s="202" t="s">
        <v>36</v>
      </c>
      <c r="B548" s="235">
        <v>2097</v>
      </c>
      <c r="C548" s="223">
        <v>2091</v>
      </c>
      <c r="D548" s="224">
        <v>1181</v>
      </c>
      <c r="E548" s="225">
        <v>1160</v>
      </c>
      <c r="F548" s="222">
        <v>1177</v>
      </c>
      <c r="G548" s="226">
        <v>433</v>
      </c>
      <c r="H548" s="224">
        <v>2215</v>
      </c>
      <c r="I548" s="225">
        <v>3155</v>
      </c>
      <c r="J548" s="222">
        <v>570</v>
      </c>
      <c r="K548" s="223">
        <v>416</v>
      </c>
      <c r="L548" s="224">
        <v>1000</v>
      </c>
      <c r="M548" s="222">
        <v>1295</v>
      </c>
      <c r="N548" s="227">
        <v>1762</v>
      </c>
      <c r="O548" s="236">
        <v>1901</v>
      </c>
      <c r="P548" s="222">
        <v>1037</v>
      </c>
      <c r="Q548" s="223">
        <v>1144</v>
      </c>
      <c r="R548" s="224">
        <v>1219</v>
      </c>
      <c r="S548" s="225">
        <v>1531</v>
      </c>
      <c r="T548" s="222">
        <v>720</v>
      </c>
      <c r="U548" s="226">
        <v>474</v>
      </c>
      <c r="V548" s="224">
        <v>1960</v>
      </c>
      <c r="W548" s="237">
        <v>1522</v>
      </c>
      <c r="X548" s="222">
        <v>1495</v>
      </c>
      <c r="Y548" s="226">
        <v>709</v>
      </c>
      <c r="Z548" s="224">
        <v>3307</v>
      </c>
      <c r="AA548" s="222">
        <v>3223</v>
      </c>
      <c r="AB548" s="220">
        <f t="shared" si="776"/>
        <v>19740</v>
      </c>
      <c r="AC548" s="221">
        <f t="shared" si="779"/>
        <v>19054</v>
      </c>
      <c r="BI548" s="202" t="s">
        <v>36</v>
      </c>
      <c r="BJ548" s="204">
        <f t="shared" ref="BJ548:CK548" si="796">B548/B560</f>
        <v>3.4571442702408625E-2</v>
      </c>
      <c r="BK548" s="205">
        <f t="shared" si="796"/>
        <v>6.1129626381336608E-2</v>
      </c>
      <c r="BL548" s="206">
        <f t="shared" si="796"/>
        <v>4.7239999999999997E-2</v>
      </c>
      <c r="BM548" s="207">
        <f t="shared" si="796"/>
        <v>5.7176656151419557E-2</v>
      </c>
      <c r="BN548" s="204">
        <f t="shared" si="796"/>
        <v>7.0235111588495047E-2</v>
      </c>
      <c r="BO548" s="205">
        <f t="shared" si="796"/>
        <v>5.1732377538829151E-2</v>
      </c>
      <c r="BP548" s="206">
        <f t="shared" si="796"/>
        <v>7.2020809624451315E-2</v>
      </c>
      <c r="BQ548" s="207">
        <f t="shared" si="796"/>
        <v>7.6657676701411673E-2</v>
      </c>
      <c r="BR548" s="204">
        <f t="shared" si="796"/>
        <v>7.3086293114501863E-2</v>
      </c>
      <c r="BS548" s="205">
        <f t="shared" si="796"/>
        <v>4.756460096043906E-2</v>
      </c>
      <c r="BT548" s="206">
        <f t="shared" si="796"/>
        <v>8.2290980908492434E-2</v>
      </c>
      <c r="BU548" s="204">
        <f t="shared" si="796"/>
        <v>5.3834961546456041E-2</v>
      </c>
      <c r="BV548" s="208">
        <f t="shared" si="796"/>
        <v>6.636534839924671E-2</v>
      </c>
      <c r="BW548" s="209">
        <f t="shared" si="796"/>
        <v>5.010410901135974E-2</v>
      </c>
      <c r="BX548" s="204">
        <f t="shared" si="796"/>
        <v>6.1014356319133912E-2</v>
      </c>
      <c r="BY548" s="205">
        <f t="shared" si="796"/>
        <v>5.1929187471629598E-2</v>
      </c>
      <c r="BZ548" s="206">
        <f t="shared" si="796"/>
        <v>5.7093344574024638E-2</v>
      </c>
      <c r="CA548" s="207">
        <f t="shared" si="796"/>
        <v>6.0456483967777599E-2</v>
      </c>
      <c r="CB548" s="204">
        <f t="shared" si="796"/>
        <v>7.9260237780713338E-2</v>
      </c>
      <c r="CC548" s="205">
        <f t="shared" si="796"/>
        <v>3.7414160549372487E-2</v>
      </c>
      <c r="CD548" s="206">
        <f t="shared" si="796"/>
        <v>8.2696932618876839E-2</v>
      </c>
      <c r="CE548" s="207">
        <f t="shared" si="796"/>
        <v>4.9147507104107466E-2</v>
      </c>
      <c r="CF548" s="204">
        <f t="shared" si="796"/>
        <v>6.3522413426811128E-2</v>
      </c>
      <c r="CG548" s="205">
        <f t="shared" si="796"/>
        <v>4.204471327758999E-2</v>
      </c>
      <c r="CH548" s="206">
        <f t="shared" si="796"/>
        <v>5.7215522759909342E-2</v>
      </c>
      <c r="CI548" s="204">
        <f t="shared" si="796"/>
        <v>6.5953179995088818E-2</v>
      </c>
      <c r="CJ548" s="210">
        <f t="shared" si="796"/>
        <v>5.9433306135721106E-2</v>
      </c>
      <c r="CK548" s="211">
        <f t="shared" si="796"/>
        <v>5.7480730651462357E-2</v>
      </c>
    </row>
    <row r="549" spans="1:89" x14ac:dyDescent="0.2">
      <c r="A549" s="212" t="s">
        <v>37</v>
      </c>
      <c r="B549" s="238">
        <v>2272</v>
      </c>
      <c r="C549" s="214">
        <v>2857</v>
      </c>
      <c r="D549" s="215">
        <v>1421</v>
      </c>
      <c r="E549" s="216">
        <v>1535</v>
      </c>
      <c r="F549" s="213">
        <v>1125</v>
      </c>
      <c r="G549" s="217">
        <v>502</v>
      </c>
      <c r="H549" s="215">
        <v>2099</v>
      </c>
      <c r="I549" s="216">
        <v>2983</v>
      </c>
      <c r="J549" s="213">
        <v>619</v>
      </c>
      <c r="K549" s="214">
        <v>341</v>
      </c>
      <c r="L549" s="215">
        <v>1145</v>
      </c>
      <c r="M549" s="213">
        <v>962</v>
      </c>
      <c r="N549" s="218">
        <v>2015</v>
      </c>
      <c r="O549" s="239">
        <v>2033</v>
      </c>
      <c r="P549" s="213">
        <v>1024</v>
      </c>
      <c r="Q549" s="214">
        <v>1264</v>
      </c>
      <c r="R549" s="215">
        <v>1369</v>
      </c>
      <c r="S549" s="216">
        <v>1728</v>
      </c>
      <c r="T549" s="213">
        <v>951</v>
      </c>
      <c r="U549" s="217">
        <v>396</v>
      </c>
      <c r="V549" s="215">
        <v>2358</v>
      </c>
      <c r="W549" s="240">
        <v>1290</v>
      </c>
      <c r="X549" s="213">
        <v>1898</v>
      </c>
      <c r="Y549" s="217">
        <v>596</v>
      </c>
      <c r="Z549" s="215">
        <v>3743</v>
      </c>
      <c r="AA549" s="213">
        <v>3361</v>
      </c>
      <c r="AB549" s="220">
        <f t="shared" si="776"/>
        <v>22039</v>
      </c>
      <c r="AC549" s="221">
        <f t="shared" si="779"/>
        <v>19848</v>
      </c>
      <c r="BI549" s="212" t="s">
        <v>37</v>
      </c>
      <c r="BJ549" s="204">
        <f t="shared" ref="BJ549:CK549" si="797">B549/B560</f>
        <v>3.7456517796791794E-2</v>
      </c>
      <c r="BK549" s="205">
        <f t="shared" si="797"/>
        <v>8.3523358475121323E-2</v>
      </c>
      <c r="BL549" s="206">
        <f t="shared" si="797"/>
        <v>5.6840000000000002E-2</v>
      </c>
      <c r="BM549" s="207">
        <f t="shared" si="797"/>
        <v>7.5660488958990538E-2</v>
      </c>
      <c r="BN549" s="204">
        <f t="shared" si="797"/>
        <v>6.7132116004296458E-2</v>
      </c>
      <c r="BO549" s="205">
        <f t="shared" si="797"/>
        <v>5.9976105137395458E-2</v>
      </c>
      <c r="BP549" s="206">
        <f t="shared" si="797"/>
        <v>6.8249065192651601E-2</v>
      </c>
      <c r="BQ549" s="207">
        <f t="shared" si="797"/>
        <v>7.2478557718006653E-2</v>
      </c>
      <c r="BR549" s="204">
        <f t="shared" si="797"/>
        <v>7.9369149891011667E-2</v>
      </c>
      <c r="BS549" s="205">
        <f t="shared" si="797"/>
        <v>3.8989252229590668E-2</v>
      </c>
      <c r="BT549" s="206">
        <f t="shared" si="797"/>
        <v>9.4223173140223826E-2</v>
      </c>
      <c r="BU549" s="204">
        <f t="shared" si="797"/>
        <v>3.9991685720224483E-2</v>
      </c>
      <c r="BV549" s="208">
        <f t="shared" si="797"/>
        <v>7.5894538606403009E-2</v>
      </c>
      <c r="BW549" s="209">
        <f t="shared" si="797"/>
        <v>5.3583194960596714E-2</v>
      </c>
      <c r="BX549" s="204">
        <f t="shared" si="797"/>
        <v>6.0249470463638502E-2</v>
      </c>
      <c r="BY549" s="205">
        <f t="shared" si="797"/>
        <v>5.737630503858375E-2</v>
      </c>
      <c r="BZ549" s="206">
        <f t="shared" si="797"/>
        <v>6.4118776638096578E-2</v>
      </c>
      <c r="CA549" s="207">
        <f t="shared" si="797"/>
        <v>6.8235665771600063E-2</v>
      </c>
      <c r="CB549" s="204">
        <f t="shared" si="797"/>
        <v>0.1046895640686922</v>
      </c>
      <c r="CC549" s="205">
        <f t="shared" si="797"/>
        <v>3.1257399952640305E-2</v>
      </c>
      <c r="CD549" s="206">
        <f t="shared" si="797"/>
        <v>9.9489473018016111E-2</v>
      </c>
      <c r="CE549" s="207">
        <f t="shared" si="797"/>
        <v>4.1655902867476106E-2</v>
      </c>
      <c r="CF549" s="204">
        <f t="shared" si="797"/>
        <v>8.0645846611429789E-2</v>
      </c>
      <c r="CG549" s="205">
        <f t="shared" si="797"/>
        <v>3.5343651782007948E-2</v>
      </c>
      <c r="CH549" s="206">
        <f t="shared" si="797"/>
        <v>6.4758905863423241E-2</v>
      </c>
      <c r="CI549" s="204">
        <f t="shared" si="797"/>
        <v>6.8777113857739214E-2</v>
      </c>
      <c r="CJ549" s="210">
        <f t="shared" si="797"/>
        <v>6.6355148628427424E-2</v>
      </c>
      <c r="CK549" s="211">
        <f t="shared" si="797"/>
        <v>5.9876012489252908E-2</v>
      </c>
    </row>
    <row r="550" spans="1:89" x14ac:dyDescent="0.2">
      <c r="A550" s="202" t="s">
        <v>30</v>
      </c>
      <c r="B550" s="235">
        <v>2538</v>
      </c>
      <c r="C550" s="223">
        <v>3388</v>
      </c>
      <c r="D550" s="224">
        <v>1878</v>
      </c>
      <c r="E550" s="225">
        <v>1587</v>
      </c>
      <c r="F550" s="222">
        <v>1229</v>
      </c>
      <c r="G550" s="226">
        <v>541</v>
      </c>
      <c r="H550" s="224">
        <v>2500</v>
      </c>
      <c r="I550" s="225">
        <v>3886</v>
      </c>
      <c r="J550" s="222">
        <v>835</v>
      </c>
      <c r="K550" s="223">
        <v>325</v>
      </c>
      <c r="L550" s="224">
        <v>1628</v>
      </c>
      <c r="M550" s="222">
        <v>1072</v>
      </c>
      <c r="N550" s="227">
        <v>2380</v>
      </c>
      <c r="O550" s="236">
        <v>2223</v>
      </c>
      <c r="P550" s="222">
        <v>1398</v>
      </c>
      <c r="Q550" s="223">
        <v>1363</v>
      </c>
      <c r="R550" s="224">
        <v>1404</v>
      </c>
      <c r="S550" s="225">
        <v>1966</v>
      </c>
      <c r="T550" s="222">
        <v>1207</v>
      </c>
      <c r="U550" s="226">
        <v>399</v>
      </c>
      <c r="V550" s="224">
        <v>2679</v>
      </c>
      <c r="W550" s="237">
        <v>1338</v>
      </c>
      <c r="X550" s="222">
        <v>2749</v>
      </c>
      <c r="Y550" s="226">
        <v>685</v>
      </c>
      <c r="Z550" s="224">
        <v>4177</v>
      </c>
      <c r="AA550" s="222">
        <v>3845</v>
      </c>
      <c r="AB550" s="220">
        <f t="shared" si="776"/>
        <v>26602</v>
      </c>
      <c r="AC550" s="221">
        <f t="shared" si="779"/>
        <v>22618</v>
      </c>
      <c r="BI550" s="202" t="s">
        <v>30</v>
      </c>
      <c r="BJ550" s="204">
        <f t="shared" ref="BJ550:CK550" si="798">B550/B560</f>
        <v>4.1841831940254218E-2</v>
      </c>
      <c r="BK550" s="205">
        <f t="shared" si="798"/>
        <v>9.9046950827340233E-2</v>
      </c>
      <c r="BL550" s="206">
        <f t="shared" si="798"/>
        <v>7.5120000000000006E-2</v>
      </c>
      <c r="BM550" s="207">
        <f t="shared" si="798"/>
        <v>7.8223580441640378E-2</v>
      </c>
      <c r="BN550" s="204">
        <f t="shared" si="798"/>
        <v>7.3338107172693637E-2</v>
      </c>
      <c r="BO550" s="205">
        <f t="shared" si="798"/>
        <v>6.4635603345280762E-2</v>
      </c>
      <c r="BP550" s="206">
        <f t="shared" si="798"/>
        <v>8.1287595512924735E-2</v>
      </c>
      <c r="BQ550" s="207">
        <f t="shared" si="798"/>
        <v>9.4418932380882961E-2</v>
      </c>
      <c r="BR550" s="204">
        <f t="shared" si="798"/>
        <v>0.10706500833440184</v>
      </c>
      <c r="BS550" s="205">
        <f t="shared" si="798"/>
        <v>3.7159844500343014E-2</v>
      </c>
      <c r="BT550" s="206">
        <f t="shared" si="798"/>
        <v>0.13396971691902568</v>
      </c>
      <c r="BU550" s="204">
        <f t="shared" si="798"/>
        <v>4.4564539596757428E-2</v>
      </c>
      <c r="BV550" s="208">
        <f t="shared" si="798"/>
        <v>8.9642184557438789E-2</v>
      </c>
      <c r="BW550" s="209">
        <f t="shared" si="798"/>
        <v>5.8590970190559026E-2</v>
      </c>
      <c r="BX550" s="204">
        <f t="shared" si="798"/>
        <v>8.2254648152506465E-2</v>
      </c>
      <c r="BY550" s="205">
        <f t="shared" si="798"/>
        <v>6.1870177031320923E-2</v>
      </c>
      <c r="BZ550" s="206">
        <f t="shared" si="798"/>
        <v>6.5758044119713366E-2</v>
      </c>
      <c r="CA550" s="207">
        <f t="shared" si="798"/>
        <v>7.7633865108197753E-2</v>
      </c>
      <c r="CB550" s="204">
        <f t="shared" si="798"/>
        <v>0.13287098194627917</v>
      </c>
      <c r="CC550" s="205">
        <f t="shared" si="798"/>
        <v>3.149419843713E-2</v>
      </c>
      <c r="CD550" s="206">
        <f t="shared" si="798"/>
        <v>0.11303320534998523</v>
      </c>
      <c r="CE550" s="207">
        <f t="shared" si="798"/>
        <v>4.3205889950917079E-2</v>
      </c>
      <c r="CF550" s="204">
        <f t="shared" si="798"/>
        <v>0.11680475886976843</v>
      </c>
      <c r="CG550" s="205">
        <f t="shared" si="798"/>
        <v>4.0621478977643365E-2</v>
      </c>
      <c r="CH550" s="206">
        <f t="shared" si="798"/>
        <v>7.2267686292150385E-2</v>
      </c>
      <c r="CI550" s="204">
        <f t="shared" si="798"/>
        <v>7.8681345665875424E-2</v>
      </c>
      <c r="CJ550" s="210">
        <f t="shared" si="798"/>
        <v>8.0093455411471767E-2</v>
      </c>
      <c r="CK550" s="211">
        <f t="shared" si="798"/>
        <v>6.8232348371721194E-2</v>
      </c>
    </row>
    <row r="551" spans="1:89" x14ac:dyDescent="0.2">
      <c r="A551" s="212" t="s">
        <v>32</v>
      </c>
      <c r="B551" s="238">
        <v>2306</v>
      </c>
      <c r="C551" s="214">
        <v>4142</v>
      </c>
      <c r="D551" s="215">
        <v>1511</v>
      </c>
      <c r="E551" s="216">
        <v>1693</v>
      </c>
      <c r="F551" s="213">
        <v>959</v>
      </c>
      <c r="G551" s="217">
        <v>530</v>
      </c>
      <c r="H551" s="215">
        <v>2153</v>
      </c>
      <c r="I551" s="216">
        <v>3856</v>
      </c>
      <c r="J551" s="213">
        <v>672</v>
      </c>
      <c r="K551" s="214">
        <v>292</v>
      </c>
      <c r="L551" s="215">
        <v>1481</v>
      </c>
      <c r="M551" s="213">
        <v>898</v>
      </c>
      <c r="N551" s="218">
        <v>2286</v>
      </c>
      <c r="O551" s="239">
        <v>2021</v>
      </c>
      <c r="P551" s="213">
        <v>1320</v>
      </c>
      <c r="Q551" s="214">
        <v>1552</v>
      </c>
      <c r="R551" s="215">
        <v>1496</v>
      </c>
      <c r="S551" s="216">
        <v>1858</v>
      </c>
      <c r="T551" s="213">
        <v>1075</v>
      </c>
      <c r="U551" s="217">
        <v>364</v>
      </c>
      <c r="V551" s="215">
        <v>2730</v>
      </c>
      <c r="W551" s="240">
        <v>1575</v>
      </c>
      <c r="X551" s="213">
        <v>2640</v>
      </c>
      <c r="Y551" s="217">
        <v>753</v>
      </c>
      <c r="Z551" s="215">
        <v>3944</v>
      </c>
      <c r="AA551" s="213">
        <v>4943</v>
      </c>
      <c r="AB551" s="220">
        <f t="shared" si="776"/>
        <v>24573</v>
      </c>
      <c r="AC551" s="221">
        <f t="shared" si="779"/>
        <v>24477</v>
      </c>
      <c r="BI551" s="212" t="s">
        <v>32</v>
      </c>
      <c r="BJ551" s="204">
        <f t="shared" ref="BJ551:CK551" si="799">B551/B560</f>
        <v>3.8017046672271952E-2</v>
      </c>
      <c r="BK551" s="205">
        <f t="shared" si="799"/>
        <v>0.12108986727474712</v>
      </c>
      <c r="BL551" s="206">
        <f t="shared" si="799"/>
        <v>6.0440000000000001E-2</v>
      </c>
      <c r="BM551" s="207">
        <f t="shared" si="799"/>
        <v>8.3448343848580436E-2</v>
      </c>
      <c r="BN551" s="204">
        <f t="shared" si="799"/>
        <v>5.7226399331662486E-2</v>
      </c>
      <c r="BO551" s="205">
        <f t="shared" si="799"/>
        <v>6.3321385902031069E-2</v>
      </c>
      <c r="BP551" s="206">
        <f t="shared" si="799"/>
        <v>7.0004877255730777E-2</v>
      </c>
      <c r="BQ551" s="207">
        <f t="shared" si="799"/>
        <v>9.3690016279126279E-2</v>
      </c>
      <c r="BR551" s="204">
        <f t="shared" si="799"/>
        <v>8.616489293499166E-2</v>
      </c>
      <c r="BS551" s="205">
        <f t="shared" si="799"/>
        <v>3.3386691058769721E-2</v>
      </c>
      <c r="BT551" s="206">
        <f t="shared" si="799"/>
        <v>0.12187294272547729</v>
      </c>
      <c r="BU551" s="204">
        <f t="shared" si="799"/>
        <v>3.7331116192059866E-2</v>
      </c>
      <c r="BV551" s="208">
        <f t="shared" si="799"/>
        <v>8.610169491525424E-2</v>
      </c>
      <c r="BW551" s="209">
        <f t="shared" si="799"/>
        <v>5.3266914419756992E-2</v>
      </c>
      <c r="BX551" s="204">
        <f t="shared" si="799"/>
        <v>7.7665333019534002E-2</v>
      </c>
      <c r="BY551" s="205">
        <f t="shared" si="799"/>
        <v>7.0449387199273711E-2</v>
      </c>
      <c r="BZ551" s="206">
        <f t="shared" si="799"/>
        <v>7.0066975785677485E-2</v>
      </c>
      <c r="CA551" s="207">
        <f t="shared" si="799"/>
        <v>7.3369135997472759E-2</v>
      </c>
      <c r="CB551" s="204">
        <f t="shared" si="799"/>
        <v>0.11833993835314839</v>
      </c>
      <c r="CC551" s="205">
        <f t="shared" si="799"/>
        <v>2.8731549451416843E-2</v>
      </c>
      <c r="CD551" s="206">
        <f t="shared" si="799"/>
        <v>0.11518501329057845</v>
      </c>
      <c r="CE551" s="207">
        <f t="shared" si="799"/>
        <v>5.0858951175406869E-2</v>
      </c>
      <c r="CF551" s="204">
        <f t="shared" si="799"/>
        <v>0.11217335882727852</v>
      </c>
      <c r="CG551" s="205">
        <f t="shared" si="799"/>
        <v>4.4653976160825476E-2</v>
      </c>
      <c r="CH551" s="206">
        <f t="shared" si="799"/>
        <v>6.8236474679492731E-2</v>
      </c>
      <c r="CI551" s="204">
        <f t="shared" si="799"/>
        <v>0.10115003683391995</v>
      </c>
      <c r="CJ551" s="210">
        <f t="shared" si="799"/>
        <v>7.3984530479892327E-2</v>
      </c>
      <c r="CK551" s="211">
        <f t="shared" si="799"/>
        <v>7.3840445269016702E-2</v>
      </c>
    </row>
    <row r="552" spans="1:89" x14ac:dyDescent="0.2">
      <c r="A552" s="202" t="s">
        <v>34</v>
      </c>
      <c r="B552" s="235">
        <v>2730</v>
      </c>
      <c r="C552" s="223">
        <v>4698</v>
      </c>
      <c r="D552" s="224">
        <v>1313</v>
      </c>
      <c r="E552" s="225">
        <v>1893</v>
      </c>
      <c r="F552" s="222">
        <v>680</v>
      </c>
      <c r="G552" s="226">
        <v>581</v>
      </c>
      <c r="H552" s="224">
        <v>1894</v>
      </c>
      <c r="I552" s="225">
        <v>3477</v>
      </c>
      <c r="J552" s="222">
        <v>430</v>
      </c>
      <c r="K552" s="223">
        <v>277</v>
      </c>
      <c r="L552" s="224">
        <v>1151</v>
      </c>
      <c r="M552" s="222">
        <v>916</v>
      </c>
      <c r="N552" s="227">
        <v>1947</v>
      </c>
      <c r="O552" s="236">
        <v>1942</v>
      </c>
      <c r="P552" s="222">
        <v>1060</v>
      </c>
      <c r="Q552" s="223">
        <v>1571</v>
      </c>
      <c r="R552" s="224">
        <v>1069</v>
      </c>
      <c r="S552" s="225">
        <v>1840</v>
      </c>
      <c r="T552" s="222">
        <v>855</v>
      </c>
      <c r="U552" s="226">
        <v>444</v>
      </c>
      <c r="V552" s="224">
        <v>2209</v>
      </c>
      <c r="W552" s="237">
        <v>1390</v>
      </c>
      <c r="X552" s="222">
        <v>2007</v>
      </c>
      <c r="Y552" s="226">
        <v>960</v>
      </c>
      <c r="Z552" s="224">
        <v>3094</v>
      </c>
      <c r="AA552" s="222">
        <v>4088</v>
      </c>
      <c r="AB552" s="220">
        <f t="shared" si="776"/>
        <v>20439</v>
      </c>
      <c r="AC552" s="221">
        <f t="shared" si="779"/>
        <v>24077</v>
      </c>
      <c r="BI552" s="202" t="s">
        <v>34</v>
      </c>
      <c r="BJ552" s="204">
        <f t="shared" ref="BJ552:CK552" si="800">B552/B560</f>
        <v>4.5007171472377469E-2</v>
      </c>
      <c r="BK552" s="205">
        <f t="shared" si="800"/>
        <v>0.13734432555691983</v>
      </c>
      <c r="BL552" s="206">
        <f t="shared" si="800"/>
        <v>5.2519999999999997E-2</v>
      </c>
      <c r="BM552" s="207">
        <f t="shared" si="800"/>
        <v>9.3306388012618299E-2</v>
      </c>
      <c r="BN552" s="204">
        <f t="shared" si="800"/>
        <v>4.057763456259697E-2</v>
      </c>
      <c r="BO552" s="205">
        <f t="shared" si="800"/>
        <v>6.9414575866188766E-2</v>
      </c>
      <c r="BP552" s="206">
        <f t="shared" si="800"/>
        <v>6.1583482360591774E-2</v>
      </c>
      <c r="BQ552" s="207">
        <f t="shared" si="800"/>
        <v>8.4481376193600119E-2</v>
      </c>
      <c r="BR552" s="204">
        <f t="shared" si="800"/>
        <v>5.5135273753045264E-2</v>
      </c>
      <c r="BS552" s="205">
        <f t="shared" si="800"/>
        <v>3.1671621312600047E-2</v>
      </c>
      <c r="BT552" s="206">
        <f t="shared" si="800"/>
        <v>9.4716919025674792E-2</v>
      </c>
      <c r="BU552" s="204">
        <f t="shared" si="800"/>
        <v>3.8079401371856163E-2</v>
      </c>
      <c r="BV552" s="208">
        <f t="shared" si="800"/>
        <v>7.3333333333333334E-2</v>
      </c>
      <c r="BW552" s="209">
        <f t="shared" si="800"/>
        <v>5.1184734192562135E-2</v>
      </c>
      <c r="BX552" s="204">
        <f t="shared" si="800"/>
        <v>6.2367615909625793E-2</v>
      </c>
      <c r="BY552" s="205">
        <f t="shared" si="800"/>
        <v>7.1311847480708124E-2</v>
      </c>
      <c r="BZ552" s="206">
        <f t="shared" si="800"/>
        <v>5.0067912509952697E-2</v>
      </c>
      <c r="CA552" s="207">
        <f t="shared" si="800"/>
        <v>7.265834781235192E-2</v>
      </c>
      <c r="CB552" s="204">
        <f t="shared" si="800"/>
        <v>9.4121532364597096E-2</v>
      </c>
      <c r="CC552" s="205">
        <f t="shared" si="800"/>
        <v>3.5046175704475491E-2</v>
      </c>
      <c r="CD552" s="206">
        <f t="shared" si="800"/>
        <v>9.3202818446479055E-2</v>
      </c>
      <c r="CE552" s="207">
        <f t="shared" si="800"/>
        <v>4.4885042624644794E-2</v>
      </c>
      <c r="CF552" s="204">
        <f t="shared" si="800"/>
        <v>8.5277246653919697E-2</v>
      </c>
      <c r="CG552" s="205">
        <f t="shared" si="800"/>
        <v>5.6929371997865151E-2</v>
      </c>
      <c r="CH552" s="206">
        <f t="shared" si="800"/>
        <v>5.3530337895119295E-2</v>
      </c>
      <c r="CI552" s="204">
        <f t="shared" si="800"/>
        <v>8.3653924858803311E-2</v>
      </c>
      <c r="CJ552" s="210">
        <f t="shared" si="800"/>
        <v>6.1537859377305146E-2</v>
      </c>
      <c r="CK552" s="211">
        <f t="shared" si="800"/>
        <v>7.2633754166855219E-2</v>
      </c>
    </row>
    <row r="553" spans="1:89" x14ac:dyDescent="0.2">
      <c r="A553" s="212" t="s">
        <v>38</v>
      </c>
      <c r="B553" s="238">
        <v>2379</v>
      </c>
      <c r="C553" s="214">
        <v>3274</v>
      </c>
      <c r="D553" s="215">
        <v>896</v>
      </c>
      <c r="E553" s="216">
        <v>1789</v>
      </c>
      <c r="F553" s="213">
        <v>501</v>
      </c>
      <c r="G553" s="217">
        <v>577</v>
      </c>
      <c r="H553" s="215">
        <v>1562</v>
      </c>
      <c r="I553" s="216">
        <v>3160</v>
      </c>
      <c r="J553" s="213">
        <v>279</v>
      </c>
      <c r="K553" s="214">
        <v>226</v>
      </c>
      <c r="L553" s="215">
        <v>755</v>
      </c>
      <c r="M553" s="213">
        <v>754</v>
      </c>
      <c r="N553" s="218">
        <v>1499</v>
      </c>
      <c r="O553" s="239">
        <v>1939</v>
      </c>
      <c r="P553" s="213">
        <v>903</v>
      </c>
      <c r="Q553" s="214">
        <v>1576</v>
      </c>
      <c r="R553" s="215">
        <v>1049</v>
      </c>
      <c r="S553" s="216">
        <v>1573</v>
      </c>
      <c r="T553" s="213">
        <v>606</v>
      </c>
      <c r="U553" s="217">
        <v>355</v>
      </c>
      <c r="V553" s="215">
        <v>2371</v>
      </c>
      <c r="W553" s="240">
        <v>1403</v>
      </c>
      <c r="X553" s="213">
        <v>1562</v>
      </c>
      <c r="Y553" s="217">
        <v>901</v>
      </c>
      <c r="Z553" s="215">
        <v>2720</v>
      </c>
      <c r="AA553" s="213">
        <v>3525</v>
      </c>
      <c r="AB553" s="220">
        <f t="shared" si="776"/>
        <v>17082</v>
      </c>
      <c r="AC553" s="221">
        <f t="shared" si="779"/>
        <v>21052</v>
      </c>
      <c r="BI553" s="212" t="s">
        <v>38</v>
      </c>
      <c r="BJ553" s="204">
        <f t="shared" ref="BJ553:CK553" si="801">B553/B560</f>
        <v>3.9220535140214646E-2</v>
      </c>
      <c r="BK553" s="205">
        <f t="shared" si="801"/>
        <v>9.5714202186750863E-2</v>
      </c>
      <c r="BL553" s="206">
        <f t="shared" si="801"/>
        <v>3.5839999999999997E-2</v>
      </c>
      <c r="BM553" s="207">
        <f t="shared" si="801"/>
        <v>8.8180205047318619E-2</v>
      </c>
      <c r="BN553" s="204">
        <f t="shared" si="801"/>
        <v>2.9896168993913355E-2</v>
      </c>
      <c r="BO553" s="205">
        <f t="shared" si="801"/>
        <v>6.8936678614097968E-2</v>
      </c>
      <c r="BP553" s="206">
        <f t="shared" si="801"/>
        <v>5.0788489676475368E-2</v>
      </c>
      <c r="BQ553" s="207">
        <f t="shared" si="801"/>
        <v>7.6779162718371111E-2</v>
      </c>
      <c r="BR553" s="204">
        <f t="shared" si="801"/>
        <v>3.5773817156045648E-2</v>
      </c>
      <c r="BS553" s="205">
        <f t="shared" si="801"/>
        <v>2.5840384175623142E-2</v>
      </c>
      <c r="BT553" s="206">
        <f t="shared" si="801"/>
        <v>6.2129690585911786E-2</v>
      </c>
      <c r="BU553" s="204">
        <f t="shared" si="801"/>
        <v>3.134483475368946E-2</v>
      </c>
      <c r="BV553" s="208">
        <f t="shared" si="801"/>
        <v>5.6459510357815441E-2</v>
      </c>
      <c r="BW553" s="209">
        <f t="shared" si="801"/>
        <v>5.1105664057352201E-2</v>
      </c>
      <c r="BX553" s="204">
        <f t="shared" si="801"/>
        <v>5.313014827018122E-2</v>
      </c>
      <c r="BY553" s="205">
        <f t="shared" si="801"/>
        <v>7.1538810712664547E-2</v>
      </c>
      <c r="BZ553" s="206">
        <f t="shared" si="801"/>
        <v>4.9131188234743106E-2</v>
      </c>
      <c r="CA553" s="207">
        <f t="shared" si="801"/>
        <v>6.2114989733059546E-2</v>
      </c>
      <c r="CB553" s="204">
        <f t="shared" si="801"/>
        <v>6.6710700132100398E-2</v>
      </c>
      <c r="CC553" s="205">
        <f t="shared" si="801"/>
        <v>2.8021153997947745E-2</v>
      </c>
      <c r="CD553" s="206">
        <f t="shared" si="801"/>
        <v>0.10003797308130459</v>
      </c>
      <c r="CE553" s="207">
        <f t="shared" si="801"/>
        <v>4.5304830793076727E-2</v>
      </c>
      <c r="CF553" s="204">
        <f t="shared" si="801"/>
        <v>6.6369237306139792E-2</v>
      </c>
      <c r="CG553" s="205">
        <f t="shared" si="801"/>
        <v>5.3430587677163022E-2</v>
      </c>
      <c r="CH553" s="206">
        <f t="shared" si="801"/>
        <v>4.7059637709994981E-2</v>
      </c>
      <c r="CI553" s="204">
        <f t="shared" si="801"/>
        <v>7.2133093230744044E-2</v>
      </c>
      <c r="CJ553" s="210">
        <f t="shared" si="801"/>
        <v>5.1430584367294217E-2</v>
      </c>
      <c r="CK553" s="211">
        <f t="shared" si="801"/>
        <v>6.3508152706758983E-2</v>
      </c>
    </row>
    <row r="554" spans="1:89" x14ac:dyDescent="0.2">
      <c r="A554" s="202" t="s">
        <v>39</v>
      </c>
      <c r="B554" s="235">
        <v>444</v>
      </c>
      <c r="C554" s="223">
        <v>2061</v>
      </c>
      <c r="D554" s="224">
        <v>208</v>
      </c>
      <c r="E554" s="225">
        <v>1097</v>
      </c>
      <c r="F554" s="222">
        <v>143</v>
      </c>
      <c r="G554" s="226">
        <v>381</v>
      </c>
      <c r="H554" s="224">
        <v>515</v>
      </c>
      <c r="I554" s="225">
        <v>1985</v>
      </c>
      <c r="J554" s="222">
        <v>146</v>
      </c>
      <c r="K554" s="223">
        <v>149</v>
      </c>
      <c r="L554" s="224">
        <v>427</v>
      </c>
      <c r="M554" s="222">
        <v>486</v>
      </c>
      <c r="N554" s="227">
        <v>871</v>
      </c>
      <c r="O554" s="236">
        <v>1336</v>
      </c>
      <c r="P554" s="222">
        <v>551</v>
      </c>
      <c r="Q554" s="223">
        <v>1058</v>
      </c>
      <c r="R554" s="224">
        <v>627</v>
      </c>
      <c r="S554" s="225">
        <v>981</v>
      </c>
      <c r="T554" s="222">
        <v>427</v>
      </c>
      <c r="U554" s="226">
        <v>262</v>
      </c>
      <c r="V554" s="224">
        <v>2047</v>
      </c>
      <c r="W554" s="237">
        <v>935</v>
      </c>
      <c r="X554" s="222">
        <v>950</v>
      </c>
      <c r="Y554" s="226">
        <v>678</v>
      </c>
      <c r="Z554" s="224">
        <v>1710</v>
      </c>
      <c r="AA554" s="222">
        <v>2474</v>
      </c>
      <c r="AB554" s="220">
        <f t="shared" si="776"/>
        <v>9066</v>
      </c>
      <c r="AC554" s="221">
        <f t="shared" si="779"/>
        <v>13883</v>
      </c>
      <c r="BI554" s="202" t="s">
        <v>39</v>
      </c>
      <c r="BJ554" s="204">
        <f t="shared" ref="BJ554:CK554" si="802">B554/B560</f>
        <v>7.3198476680350162E-3</v>
      </c>
      <c r="BK554" s="205">
        <f t="shared" si="802"/>
        <v>6.0252587265392038E-2</v>
      </c>
      <c r="BL554" s="206">
        <f t="shared" si="802"/>
        <v>8.3199999999999993E-3</v>
      </c>
      <c r="BM554" s="207">
        <f t="shared" si="802"/>
        <v>5.4071372239747631E-2</v>
      </c>
      <c r="BN554" s="204">
        <f t="shared" si="802"/>
        <v>8.5332378565461265E-3</v>
      </c>
      <c r="BO554" s="205">
        <f t="shared" si="802"/>
        <v>4.5519713261648748E-2</v>
      </c>
      <c r="BP554" s="206">
        <f t="shared" si="802"/>
        <v>1.6745244675662494E-2</v>
      </c>
      <c r="BQ554" s="207">
        <f t="shared" si="802"/>
        <v>4.8229948732900846E-2</v>
      </c>
      <c r="BR554" s="204">
        <f t="shared" si="802"/>
        <v>1.8720348762661879E-2</v>
      </c>
      <c r="BS554" s="205">
        <f t="shared" si="802"/>
        <v>1.7036359478618798E-2</v>
      </c>
      <c r="BT554" s="206">
        <f t="shared" si="802"/>
        <v>3.5138248847926268E-2</v>
      </c>
      <c r="BU554" s="204">
        <f t="shared" si="802"/>
        <v>2.0203699854500105E-2</v>
      </c>
      <c r="BV554" s="208">
        <f t="shared" si="802"/>
        <v>3.2806026365348399E-2</v>
      </c>
      <c r="BW554" s="209">
        <f t="shared" si="802"/>
        <v>3.5212566880156032E-2</v>
      </c>
      <c r="BX554" s="204">
        <f t="shared" si="802"/>
        <v>3.2419392798305482E-2</v>
      </c>
      <c r="BY554" s="205">
        <f t="shared" si="802"/>
        <v>4.8025419881979121E-2</v>
      </c>
      <c r="BZ554" s="206">
        <f t="shared" si="802"/>
        <v>2.9366306027820709E-2</v>
      </c>
      <c r="CA554" s="207">
        <f t="shared" si="802"/>
        <v>3.8737956089085451E-2</v>
      </c>
      <c r="CB554" s="204">
        <f t="shared" si="802"/>
        <v>4.7005724350506387E-2</v>
      </c>
      <c r="CC554" s="205">
        <f t="shared" si="802"/>
        <v>2.0680400978767069E-2</v>
      </c>
      <c r="CD554" s="206">
        <f t="shared" si="802"/>
        <v>8.6367663811653519E-2</v>
      </c>
      <c r="CE554" s="207">
        <f t="shared" si="802"/>
        <v>3.0192456729527254E-2</v>
      </c>
      <c r="CF554" s="204">
        <f t="shared" si="802"/>
        <v>4.0365413214361587E-2</v>
      </c>
      <c r="CG554" s="205">
        <f t="shared" si="802"/>
        <v>4.0206368973492258E-2</v>
      </c>
      <c r="CH554" s="206">
        <f t="shared" si="802"/>
        <v>2.9585286942680668E-2</v>
      </c>
      <c r="CI554" s="204">
        <f t="shared" si="802"/>
        <v>5.0626176639109441E-2</v>
      </c>
      <c r="CJ554" s="210">
        <f t="shared" si="802"/>
        <v>2.7295965219171606E-2</v>
      </c>
      <c r="CK554" s="211">
        <f t="shared" si="802"/>
        <v>4.1881231428269758E-2</v>
      </c>
    </row>
    <row r="555" spans="1:89" x14ac:dyDescent="0.2">
      <c r="A555" s="212" t="s">
        <v>40</v>
      </c>
      <c r="B555" s="238">
        <v>0</v>
      </c>
      <c r="C555" s="214">
        <v>1204</v>
      </c>
      <c r="D555" s="215">
        <v>4</v>
      </c>
      <c r="E555" s="216">
        <v>505</v>
      </c>
      <c r="F555" s="213">
        <v>10</v>
      </c>
      <c r="G555" s="217">
        <v>177</v>
      </c>
      <c r="H555" s="215">
        <v>10</v>
      </c>
      <c r="I555" s="216">
        <v>934</v>
      </c>
      <c r="J555" s="213">
        <v>15</v>
      </c>
      <c r="K555" s="214">
        <v>46</v>
      </c>
      <c r="L555" s="215">
        <v>40</v>
      </c>
      <c r="M555" s="213">
        <v>112</v>
      </c>
      <c r="N555" s="218">
        <v>105</v>
      </c>
      <c r="O555" s="239">
        <v>183</v>
      </c>
      <c r="P555" s="213">
        <v>143</v>
      </c>
      <c r="Q555" s="214">
        <v>130</v>
      </c>
      <c r="R555" s="215">
        <v>95</v>
      </c>
      <c r="S555" s="216">
        <v>56</v>
      </c>
      <c r="T555" s="213">
        <v>61</v>
      </c>
      <c r="U555" s="217">
        <v>4</v>
      </c>
      <c r="V555" s="215">
        <v>94</v>
      </c>
      <c r="W555" s="240">
        <v>25</v>
      </c>
      <c r="X555" s="213">
        <v>96</v>
      </c>
      <c r="Y555" s="217">
        <v>18</v>
      </c>
      <c r="Z555" s="215">
        <v>53</v>
      </c>
      <c r="AA555" s="213">
        <v>115</v>
      </c>
      <c r="AB555" s="220">
        <f t="shared" si="776"/>
        <v>726</v>
      </c>
      <c r="AC555" s="221">
        <f t="shared" si="779"/>
        <v>3509</v>
      </c>
      <c r="BI555" s="212" t="s">
        <v>40</v>
      </c>
      <c r="BJ555" s="204">
        <f t="shared" ref="BJ555:CK555" si="803">B555/B560</f>
        <v>0</v>
      </c>
      <c r="BK555" s="205">
        <f t="shared" si="803"/>
        <v>3.5198503186575456E-2</v>
      </c>
      <c r="BL555" s="206">
        <f t="shared" si="803"/>
        <v>1.6000000000000001E-4</v>
      </c>
      <c r="BM555" s="207">
        <f t="shared" si="803"/>
        <v>2.4891561514195585E-2</v>
      </c>
      <c r="BN555" s="204">
        <f t="shared" si="803"/>
        <v>5.9672992003819076E-4</v>
      </c>
      <c r="BO555" s="205">
        <f t="shared" si="803"/>
        <v>2.1146953405017922E-2</v>
      </c>
      <c r="BP555" s="206">
        <f t="shared" si="803"/>
        <v>3.2515038205169889E-4</v>
      </c>
      <c r="BQ555" s="207">
        <f t="shared" si="803"/>
        <v>2.269358796802488E-2</v>
      </c>
      <c r="BR555" s="204">
        <f t="shared" si="803"/>
        <v>1.9233235030132068E-3</v>
      </c>
      <c r="BS555" s="205">
        <f t="shared" si="803"/>
        <v>5.2595472215870116E-3</v>
      </c>
      <c r="BT555" s="206">
        <f t="shared" si="803"/>
        <v>3.2916392363396972E-3</v>
      </c>
      <c r="BU555" s="204">
        <f t="shared" si="803"/>
        <v>4.6559966742880897E-3</v>
      </c>
      <c r="BV555" s="208">
        <f t="shared" si="803"/>
        <v>3.9548022598870055E-3</v>
      </c>
      <c r="BW555" s="209">
        <f t="shared" si="803"/>
        <v>4.8232782478058039E-3</v>
      </c>
      <c r="BX555" s="204">
        <f t="shared" si="803"/>
        <v>8.4137444104495172E-3</v>
      </c>
      <c r="BY555" s="205">
        <f t="shared" si="803"/>
        <v>5.9010440308669993E-3</v>
      </c>
      <c r="BZ555" s="206">
        <f t="shared" si="803"/>
        <v>4.4494403072455621E-3</v>
      </c>
      <c r="CA555" s="207">
        <f t="shared" si="803"/>
        <v>2.2113410203759279E-3</v>
      </c>
      <c r="CB555" s="204">
        <f t="shared" si="803"/>
        <v>6.7151034786437696E-3</v>
      </c>
      <c r="CC555" s="205">
        <f t="shared" si="803"/>
        <v>3.1573131265293233E-4</v>
      </c>
      <c r="CD555" s="206">
        <f t="shared" si="803"/>
        <v>3.9660773807012363E-3</v>
      </c>
      <c r="CE555" s="207">
        <f t="shared" si="803"/>
        <v>8.072849392921726E-4</v>
      </c>
      <c r="CF555" s="204">
        <f t="shared" si="803"/>
        <v>4.079031230082855E-3</v>
      </c>
      <c r="CG555" s="205">
        <f t="shared" si="803"/>
        <v>1.0674257249599715E-3</v>
      </c>
      <c r="CH555" s="206">
        <f t="shared" si="803"/>
        <v>9.1697088184916696E-4</v>
      </c>
      <c r="CI555" s="204">
        <f t="shared" si="803"/>
        <v>2.3532782188753374E-3</v>
      </c>
      <c r="CJ555" s="210">
        <f t="shared" si="803"/>
        <v>2.1858449976967335E-3</v>
      </c>
      <c r="CK555" s="211">
        <f t="shared" si="803"/>
        <v>1.0585697693711631E-2</v>
      </c>
    </row>
    <row r="556" spans="1:89" x14ac:dyDescent="0.2">
      <c r="A556" s="202" t="s">
        <v>41</v>
      </c>
      <c r="B556" s="235">
        <v>0</v>
      </c>
      <c r="C556" s="223">
        <v>0</v>
      </c>
      <c r="D556" s="224">
        <v>0</v>
      </c>
      <c r="E556" s="225">
        <v>0</v>
      </c>
      <c r="F556" s="222">
        <v>0</v>
      </c>
      <c r="G556" s="226">
        <v>0</v>
      </c>
      <c r="H556" s="224">
        <v>0</v>
      </c>
      <c r="I556" s="225">
        <v>0</v>
      </c>
      <c r="J556" s="222">
        <v>0</v>
      </c>
      <c r="K556" s="226">
        <v>0</v>
      </c>
      <c r="L556" s="224">
        <v>0</v>
      </c>
      <c r="M556" s="222">
        <v>0</v>
      </c>
      <c r="N556" s="227">
        <v>0</v>
      </c>
      <c r="O556" s="236">
        <v>0</v>
      </c>
      <c r="P556" s="222">
        <v>0</v>
      </c>
      <c r="Q556" s="226">
        <v>0</v>
      </c>
      <c r="R556" s="224">
        <v>0</v>
      </c>
      <c r="S556" s="225">
        <v>0</v>
      </c>
      <c r="T556" s="222">
        <v>0</v>
      </c>
      <c r="U556" s="226">
        <v>0</v>
      </c>
      <c r="V556" s="224">
        <v>0</v>
      </c>
      <c r="W556" s="225">
        <v>0</v>
      </c>
      <c r="X556" s="222">
        <v>0</v>
      </c>
      <c r="Y556" s="226">
        <v>0</v>
      </c>
      <c r="Z556" s="224">
        <v>0</v>
      </c>
      <c r="AA556" s="222">
        <v>0</v>
      </c>
      <c r="AB556" s="220">
        <f t="shared" si="776"/>
        <v>0</v>
      </c>
      <c r="AC556" s="221">
        <f t="shared" si="779"/>
        <v>0</v>
      </c>
      <c r="BI556" s="202" t="s">
        <v>41</v>
      </c>
      <c r="BJ556" s="204">
        <f t="shared" ref="BJ556:CK556" si="804">B556/B560</f>
        <v>0</v>
      </c>
      <c r="BK556" s="205">
        <f t="shared" si="804"/>
        <v>0</v>
      </c>
      <c r="BL556" s="206">
        <f t="shared" si="804"/>
        <v>0</v>
      </c>
      <c r="BM556" s="207">
        <f t="shared" si="804"/>
        <v>0</v>
      </c>
      <c r="BN556" s="204">
        <f t="shared" si="804"/>
        <v>0</v>
      </c>
      <c r="BO556" s="205">
        <f t="shared" si="804"/>
        <v>0</v>
      </c>
      <c r="BP556" s="206">
        <f t="shared" si="804"/>
        <v>0</v>
      </c>
      <c r="BQ556" s="207">
        <f t="shared" si="804"/>
        <v>0</v>
      </c>
      <c r="BR556" s="204">
        <f t="shared" si="804"/>
        <v>0</v>
      </c>
      <c r="BS556" s="205">
        <f t="shared" si="804"/>
        <v>0</v>
      </c>
      <c r="BT556" s="206">
        <f t="shared" si="804"/>
        <v>0</v>
      </c>
      <c r="BU556" s="204">
        <f t="shared" si="804"/>
        <v>0</v>
      </c>
      <c r="BV556" s="208">
        <f t="shared" si="804"/>
        <v>0</v>
      </c>
      <c r="BW556" s="209">
        <f t="shared" si="804"/>
        <v>0</v>
      </c>
      <c r="BX556" s="204">
        <f t="shared" si="804"/>
        <v>0</v>
      </c>
      <c r="BY556" s="205">
        <f t="shared" si="804"/>
        <v>0</v>
      </c>
      <c r="BZ556" s="206">
        <f t="shared" si="804"/>
        <v>0</v>
      </c>
      <c r="CA556" s="207">
        <f t="shared" si="804"/>
        <v>0</v>
      </c>
      <c r="CB556" s="204">
        <f t="shared" si="804"/>
        <v>0</v>
      </c>
      <c r="CC556" s="205">
        <f t="shared" si="804"/>
        <v>0</v>
      </c>
      <c r="CD556" s="206">
        <f t="shared" si="804"/>
        <v>0</v>
      </c>
      <c r="CE556" s="207">
        <f t="shared" si="804"/>
        <v>0</v>
      </c>
      <c r="CF556" s="204">
        <f t="shared" si="804"/>
        <v>0</v>
      </c>
      <c r="CG556" s="205">
        <f t="shared" si="804"/>
        <v>0</v>
      </c>
      <c r="CH556" s="206">
        <f t="shared" si="804"/>
        <v>0</v>
      </c>
      <c r="CI556" s="204">
        <f t="shared" si="804"/>
        <v>0</v>
      </c>
      <c r="CJ556" s="210">
        <f t="shared" si="804"/>
        <v>0</v>
      </c>
      <c r="CK556" s="211">
        <f t="shared" si="804"/>
        <v>0</v>
      </c>
    </row>
    <row r="557" spans="1:89" x14ac:dyDescent="0.2">
      <c r="A557" s="212" t="s">
        <v>42</v>
      </c>
      <c r="B557" s="238"/>
      <c r="C557" s="214"/>
      <c r="D557" s="215"/>
      <c r="E557" s="216"/>
      <c r="F557" s="213"/>
      <c r="G557" s="217"/>
      <c r="H557" s="215"/>
      <c r="I557" s="216"/>
      <c r="J557" s="213"/>
      <c r="K557" s="217"/>
      <c r="L557" s="215"/>
      <c r="M557" s="213"/>
      <c r="N557" s="218"/>
      <c r="O557" s="219"/>
      <c r="P557" s="213"/>
      <c r="Q557" s="217"/>
      <c r="R557" s="215"/>
      <c r="S557" s="216"/>
      <c r="T557" s="213"/>
      <c r="U557" s="217"/>
      <c r="V557" s="215"/>
      <c r="W557" s="216"/>
      <c r="X557" s="213"/>
      <c r="Y557" s="217"/>
      <c r="Z557" s="215"/>
      <c r="AA557" s="213"/>
      <c r="AB557" s="220">
        <f t="shared" si="776"/>
        <v>0</v>
      </c>
      <c r="AC557" s="221">
        <f>C557+E557+G557+I557+K557+M557+O557+Q557+S557+U557+W557+Y557+AA557</f>
        <v>0</v>
      </c>
      <c r="BI557" s="212" t="s">
        <v>42</v>
      </c>
      <c r="BJ557" s="204">
        <f t="shared" ref="BJ557:CK557" si="805">B557/B560</f>
        <v>0</v>
      </c>
      <c r="BK557" s="205">
        <f t="shared" si="805"/>
        <v>0</v>
      </c>
      <c r="BL557" s="206">
        <f t="shared" si="805"/>
        <v>0</v>
      </c>
      <c r="BM557" s="207">
        <f t="shared" si="805"/>
        <v>0</v>
      </c>
      <c r="BN557" s="204">
        <f t="shared" si="805"/>
        <v>0</v>
      </c>
      <c r="BO557" s="205">
        <f t="shared" si="805"/>
        <v>0</v>
      </c>
      <c r="BP557" s="206">
        <f t="shared" si="805"/>
        <v>0</v>
      </c>
      <c r="BQ557" s="207">
        <f t="shared" si="805"/>
        <v>0</v>
      </c>
      <c r="BR557" s="204">
        <f t="shared" si="805"/>
        <v>0</v>
      </c>
      <c r="BS557" s="205">
        <f t="shared" si="805"/>
        <v>0</v>
      </c>
      <c r="BT557" s="206">
        <f t="shared" si="805"/>
        <v>0</v>
      </c>
      <c r="BU557" s="204">
        <f t="shared" si="805"/>
        <v>0</v>
      </c>
      <c r="BV557" s="208">
        <f t="shared" si="805"/>
        <v>0</v>
      </c>
      <c r="BW557" s="209">
        <f t="shared" si="805"/>
        <v>0</v>
      </c>
      <c r="BX557" s="204">
        <f t="shared" si="805"/>
        <v>0</v>
      </c>
      <c r="BY557" s="205">
        <f t="shared" si="805"/>
        <v>0</v>
      </c>
      <c r="BZ557" s="206">
        <f t="shared" si="805"/>
        <v>0</v>
      </c>
      <c r="CA557" s="207">
        <f t="shared" si="805"/>
        <v>0</v>
      </c>
      <c r="CB557" s="204">
        <f t="shared" si="805"/>
        <v>0</v>
      </c>
      <c r="CC557" s="205">
        <f t="shared" si="805"/>
        <v>0</v>
      </c>
      <c r="CD557" s="206">
        <f t="shared" si="805"/>
        <v>0</v>
      </c>
      <c r="CE557" s="207">
        <f t="shared" si="805"/>
        <v>0</v>
      </c>
      <c r="CF557" s="204">
        <f t="shared" si="805"/>
        <v>0</v>
      </c>
      <c r="CG557" s="205">
        <f t="shared" si="805"/>
        <v>0</v>
      </c>
      <c r="CH557" s="206">
        <f t="shared" si="805"/>
        <v>0</v>
      </c>
      <c r="CI557" s="204">
        <f t="shared" si="805"/>
        <v>0</v>
      </c>
      <c r="CJ557" s="210">
        <f t="shared" si="805"/>
        <v>0</v>
      </c>
      <c r="CK557" s="211">
        <f t="shared" si="805"/>
        <v>0</v>
      </c>
    </row>
    <row r="558" spans="1:89" x14ac:dyDescent="0.2">
      <c r="A558" s="202" t="s">
        <v>43</v>
      </c>
      <c r="B558" s="235"/>
      <c r="C558" s="223"/>
      <c r="D558" s="224"/>
      <c r="E558" s="225"/>
      <c r="F558" s="222"/>
      <c r="G558" s="226"/>
      <c r="H558" s="224"/>
      <c r="I558" s="225"/>
      <c r="J558" s="222"/>
      <c r="K558" s="226"/>
      <c r="L558" s="224"/>
      <c r="M558" s="222"/>
      <c r="N558" s="227"/>
      <c r="O558" s="228"/>
      <c r="P558" s="222"/>
      <c r="Q558" s="226"/>
      <c r="R558" s="224"/>
      <c r="S558" s="225"/>
      <c r="T558" s="222"/>
      <c r="U558" s="226"/>
      <c r="V558" s="224"/>
      <c r="W558" s="225"/>
      <c r="X558" s="222"/>
      <c r="Y558" s="226"/>
      <c r="Z558" s="224"/>
      <c r="AA558" s="222"/>
      <c r="AB558" s="220">
        <f t="shared" si="776"/>
        <v>0</v>
      </c>
      <c r="AC558" s="221"/>
      <c r="BI558" s="202" t="s">
        <v>43</v>
      </c>
      <c r="BJ558" s="204">
        <f t="shared" ref="BJ558:CK558" si="806">B558/B560</f>
        <v>0</v>
      </c>
      <c r="BK558" s="205">
        <f t="shared" si="806"/>
        <v>0</v>
      </c>
      <c r="BL558" s="206">
        <f t="shared" si="806"/>
        <v>0</v>
      </c>
      <c r="BM558" s="207">
        <f t="shared" si="806"/>
        <v>0</v>
      </c>
      <c r="BN558" s="204">
        <f t="shared" si="806"/>
        <v>0</v>
      </c>
      <c r="BO558" s="205">
        <f t="shared" si="806"/>
        <v>0</v>
      </c>
      <c r="BP558" s="206">
        <f t="shared" si="806"/>
        <v>0</v>
      </c>
      <c r="BQ558" s="207">
        <f t="shared" si="806"/>
        <v>0</v>
      </c>
      <c r="BR558" s="204">
        <f t="shared" si="806"/>
        <v>0</v>
      </c>
      <c r="BS558" s="205">
        <f t="shared" si="806"/>
        <v>0</v>
      </c>
      <c r="BT558" s="206">
        <f t="shared" si="806"/>
        <v>0</v>
      </c>
      <c r="BU558" s="204">
        <f t="shared" si="806"/>
        <v>0</v>
      </c>
      <c r="BV558" s="208">
        <f t="shared" si="806"/>
        <v>0</v>
      </c>
      <c r="BW558" s="209">
        <f t="shared" si="806"/>
        <v>0</v>
      </c>
      <c r="BX558" s="204">
        <f t="shared" si="806"/>
        <v>0</v>
      </c>
      <c r="BY558" s="205">
        <f t="shared" si="806"/>
        <v>0</v>
      </c>
      <c r="BZ558" s="206">
        <f t="shared" si="806"/>
        <v>0</v>
      </c>
      <c r="CA558" s="207">
        <f t="shared" si="806"/>
        <v>0</v>
      </c>
      <c r="CB558" s="204">
        <f t="shared" si="806"/>
        <v>0</v>
      </c>
      <c r="CC558" s="205">
        <f t="shared" si="806"/>
        <v>0</v>
      </c>
      <c r="CD558" s="206">
        <f t="shared" si="806"/>
        <v>0</v>
      </c>
      <c r="CE558" s="207">
        <f t="shared" si="806"/>
        <v>0</v>
      </c>
      <c r="CF558" s="204">
        <f t="shared" si="806"/>
        <v>0</v>
      </c>
      <c r="CG558" s="205">
        <f t="shared" si="806"/>
        <v>0</v>
      </c>
      <c r="CH558" s="206">
        <f t="shared" si="806"/>
        <v>0</v>
      </c>
      <c r="CI558" s="204">
        <f t="shared" si="806"/>
        <v>0</v>
      </c>
      <c r="CJ558" s="210">
        <f t="shared" si="806"/>
        <v>0</v>
      </c>
      <c r="CK558" s="211">
        <f t="shared" si="806"/>
        <v>0</v>
      </c>
    </row>
    <row r="559" spans="1:89" ht="13.5" thickBot="1" x14ac:dyDescent="0.25">
      <c r="A559" s="212" t="s">
        <v>44</v>
      </c>
      <c r="B559" s="238"/>
      <c r="C559" s="214"/>
      <c r="D559" s="215"/>
      <c r="E559" s="216"/>
      <c r="F559" s="213"/>
      <c r="G559" s="217"/>
      <c r="H559" s="215"/>
      <c r="I559" s="216"/>
      <c r="J559" s="213"/>
      <c r="K559" s="217"/>
      <c r="L559" s="215"/>
      <c r="M559" s="213"/>
      <c r="N559" s="218"/>
      <c r="O559" s="219"/>
      <c r="P559" s="213"/>
      <c r="Q559" s="217"/>
      <c r="R559" s="215"/>
      <c r="S559" s="216"/>
      <c r="T559" s="213"/>
      <c r="U559" s="217"/>
      <c r="V559" s="215"/>
      <c r="W559" s="216"/>
      <c r="X559" s="213"/>
      <c r="Y559" s="217"/>
      <c r="Z559" s="215"/>
      <c r="AA559" s="213"/>
      <c r="AB559" s="220">
        <f t="shared" si="776"/>
        <v>0</v>
      </c>
      <c r="AC559" s="221"/>
      <c r="BI559" s="212" t="s">
        <v>44</v>
      </c>
      <c r="BJ559" s="204">
        <f t="shared" ref="BJ559:CK559" si="807">B559/B560</f>
        <v>0</v>
      </c>
      <c r="BK559" s="205">
        <f t="shared" si="807"/>
        <v>0</v>
      </c>
      <c r="BL559" s="206">
        <f t="shared" si="807"/>
        <v>0</v>
      </c>
      <c r="BM559" s="207">
        <f t="shared" si="807"/>
        <v>0</v>
      </c>
      <c r="BN559" s="204">
        <f t="shared" si="807"/>
        <v>0</v>
      </c>
      <c r="BO559" s="205">
        <f t="shared" si="807"/>
        <v>0</v>
      </c>
      <c r="BP559" s="206">
        <f t="shared" si="807"/>
        <v>0</v>
      </c>
      <c r="BQ559" s="207">
        <f t="shared" si="807"/>
        <v>0</v>
      </c>
      <c r="BR559" s="204">
        <f t="shared" si="807"/>
        <v>0</v>
      </c>
      <c r="BS559" s="205">
        <f t="shared" si="807"/>
        <v>0</v>
      </c>
      <c r="BT559" s="206">
        <f t="shared" si="807"/>
        <v>0</v>
      </c>
      <c r="BU559" s="204">
        <f t="shared" si="807"/>
        <v>0</v>
      </c>
      <c r="BV559" s="208">
        <f t="shared" si="807"/>
        <v>0</v>
      </c>
      <c r="BW559" s="209">
        <f t="shared" si="807"/>
        <v>0</v>
      </c>
      <c r="BX559" s="204">
        <f t="shared" si="807"/>
        <v>0</v>
      </c>
      <c r="BY559" s="205">
        <f t="shared" si="807"/>
        <v>0</v>
      </c>
      <c r="BZ559" s="206">
        <f t="shared" si="807"/>
        <v>0</v>
      </c>
      <c r="CA559" s="207">
        <f t="shared" si="807"/>
        <v>0</v>
      </c>
      <c r="CB559" s="204">
        <f t="shared" si="807"/>
        <v>0</v>
      </c>
      <c r="CC559" s="205">
        <f t="shared" si="807"/>
        <v>0</v>
      </c>
      <c r="CD559" s="206">
        <f t="shared" si="807"/>
        <v>0</v>
      </c>
      <c r="CE559" s="207">
        <f t="shared" si="807"/>
        <v>0</v>
      </c>
      <c r="CF559" s="204">
        <f t="shared" si="807"/>
        <v>0</v>
      </c>
      <c r="CG559" s="205">
        <f t="shared" si="807"/>
        <v>0</v>
      </c>
      <c r="CH559" s="206">
        <f t="shared" si="807"/>
        <v>0</v>
      </c>
      <c r="CI559" s="204">
        <f t="shared" si="807"/>
        <v>0</v>
      </c>
      <c r="CJ559" s="210">
        <f t="shared" si="807"/>
        <v>0</v>
      </c>
      <c r="CK559" s="211">
        <f t="shared" si="807"/>
        <v>0</v>
      </c>
    </row>
    <row r="560" spans="1:89" ht="14.25" thickTop="1" thickBot="1" x14ac:dyDescent="0.25">
      <c r="A560" s="229" t="s">
        <v>26</v>
      </c>
      <c r="B560" s="144">
        <f>SUM(B536:B559)</f>
        <v>60657</v>
      </c>
      <c r="C560" s="145">
        <f t="shared" ref="C560" si="808">SUM(C536:C559)</f>
        <v>34206</v>
      </c>
      <c r="D560" s="230">
        <f t="shared" ref="D560" si="809">SUM(D536:D559)</f>
        <v>25000</v>
      </c>
      <c r="E560" s="248">
        <f t="shared" ref="E560" si="810">SUM(E536:E559)</f>
        <v>20288</v>
      </c>
      <c r="F560" s="249">
        <f t="shared" ref="F560" si="811">SUM(F536:F559)</f>
        <v>16758</v>
      </c>
      <c r="G560" s="250">
        <f t="shared" ref="G560" si="812">SUM(G536:G559)</f>
        <v>8370</v>
      </c>
      <c r="H560" s="230">
        <f t="shared" ref="H560" si="813">SUM(H536:H559)</f>
        <v>30755</v>
      </c>
      <c r="I560" s="248">
        <f t="shared" ref="I560" si="814">SUM(I536:I559)</f>
        <v>41157</v>
      </c>
      <c r="J560" s="249">
        <f t="shared" ref="J560" si="815">SUM(J536:J559)</f>
        <v>7799</v>
      </c>
      <c r="K560" s="250">
        <f t="shared" ref="K560" si="816">SUM(K536:K559)</f>
        <v>8746</v>
      </c>
      <c r="L560" s="230">
        <f t="shared" ref="L560" si="817">SUM(L536:L559)</f>
        <v>12152</v>
      </c>
      <c r="M560" s="249">
        <f t="shared" ref="M560" si="818">SUM(M536:M559)</f>
        <v>24055</v>
      </c>
      <c r="N560" s="251">
        <f t="shared" ref="N560" si="819">SUM(N536:N559)</f>
        <v>26550</v>
      </c>
      <c r="O560" s="231">
        <f t="shared" ref="O560" si="820">SUM(O536:O559)</f>
        <v>37941</v>
      </c>
      <c r="P560" s="249">
        <f t="shared" ref="P560" si="821">SUM(P536:P559)</f>
        <v>16996</v>
      </c>
      <c r="Q560" s="250">
        <f t="shared" ref="Q560" si="822">SUM(Q536:Q559)</f>
        <v>22030</v>
      </c>
      <c r="R560" s="230">
        <f t="shared" ref="R560" si="823">SUM(R536:R559)</f>
        <v>21351</v>
      </c>
      <c r="S560" s="248">
        <f t="shared" ref="S560" si="824">SUM(S536:S559)</f>
        <v>25324</v>
      </c>
      <c r="T560" s="249">
        <f t="shared" ref="T560" si="825">SUM(T536:T559)</f>
        <v>9084</v>
      </c>
      <c r="U560" s="250">
        <f t="shared" ref="U560" si="826">SUM(U536:U559)</f>
        <v>12669</v>
      </c>
      <c r="V560" s="230">
        <f t="shared" ref="V560" si="827">SUM(V536:V559)</f>
        <v>23701</v>
      </c>
      <c r="W560" s="248">
        <f t="shared" ref="W560" si="828">SUM(W536:W559)</f>
        <v>30968</v>
      </c>
      <c r="X560" s="249">
        <f t="shared" ref="X560" si="829">SUM(X536:X559)</f>
        <v>23535</v>
      </c>
      <c r="Y560" s="250">
        <f t="shared" ref="Y560" si="830">SUM(Y536:Y559)</f>
        <v>16863</v>
      </c>
      <c r="Z560" s="230">
        <f t="shared" ref="Z560" si="831">SUM(Z536:Z559)</f>
        <v>57799</v>
      </c>
      <c r="AA560" s="249">
        <f t="shared" ref="AA560" si="832">SUM(AA536:AA559)</f>
        <v>48868</v>
      </c>
      <c r="AB560" s="232">
        <f>SUM(AB536:AB559)</f>
        <v>332137</v>
      </c>
      <c r="AC560" s="233">
        <f>SUM(AC536:AC559)</f>
        <v>331485</v>
      </c>
      <c r="BI560" s="229" t="s">
        <v>26</v>
      </c>
      <c r="BJ560" s="241">
        <f>SUM(BJ536:BJ559)</f>
        <v>1</v>
      </c>
      <c r="BK560" s="242">
        <f t="shared" ref="BK560:CK560" si="833">SUM(BK536:BK559)</f>
        <v>1.0000000000000002</v>
      </c>
      <c r="BL560" s="241">
        <f t="shared" si="833"/>
        <v>1</v>
      </c>
      <c r="BM560" s="242">
        <f t="shared" si="833"/>
        <v>1.0000000000000002</v>
      </c>
      <c r="BN560" s="241">
        <f t="shared" si="833"/>
        <v>1</v>
      </c>
      <c r="BO560" s="242">
        <f t="shared" si="833"/>
        <v>1</v>
      </c>
      <c r="BP560" s="241">
        <f t="shared" si="833"/>
        <v>1.0000000000000002</v>
      </c>
      <c r="BQ560" s="242">
        <f t="shared" si="833"/>
        <v>1</v>
      </c>
      <c r="BR560" s="241">
        <f t="shared" si="833"/>
        <v>1</v>
      </c>
      <c r="BS560" s="242">
        <f t="shared" si="833"/>
        <v>1.0000000000000002</v>
      </c>
      <c r="BT560" s="241">
        <f t="shared" si="833"/>
        <v>1.0000000000000002</v>
      </c>
      <c r="BU560" s="242">
        <f t="shared" si="833"/>
        <v>1</v>
      </c>
      <c r="BV560" s="241">
        <f t="shared" si="833"/>
        <v>1</v>
      </c>
      <c r="BW560" s="242">
        <f t="shared" si="833"/>
        <v>0.99999999999999989</v>
      </c>
      <c r="BX560" s="241">
        <f t="shared" si="833"/>
        <v>1.0000000000000002</v>
      </c>
      <c r="BY560" s="242">
        <f t="shared" si="833"/>
        <v>1</v>
      </c>
      <c r="BZ560" s="241">
        <f t="shared" si="833"/>
        <v>1</v>
      </c>
      <c r="CA560" s="242">
        <f t="shared" si="833"/>
        <v>0.99999999999999989</v>
      </c>
      <c r="CB560" s="241">
        <f t="shared" si="833"/>
        <v>0.99999999999999989</v>
      </c>
      <c r="CC560" s="242">
        <f t="shared" si="833"/>
        <v>1.0000000000000002</v>
      </c>
      <c r="CD560" s="241">
        <f t="shared" si="833"/>
        <v>0.99999999999999989</v>
      </c>
      <c r="CE560" s="242">
        <f t="shared" si="833"/>
        <v>0.99999999999999989</v>
      </c>
      <c r="CF560" s="241">
        <f t="shared" si="833"/>
        <v>1</v>
      </c>
      <c r="CG560" s="242">
        <f t="shared" si="833"/>
        <v>1</v>
      </c>
      <c r="CH560" s="241">
        <f t="shared" si="833"/>
        <v>1.0000000000000002</v>
      </c>
      <c r="CI560" s="242">
        <f t="shared" si="833"/>
        <v>1</v>
      </c>
      <c r="CJ560" s="241">
        <f t="shared" si="833"/>
        <v>0.99999999999999978</v>
      </c>
      <c r="CK560" s="242">
        <f t="shared" si="833"/>
        <v>1</v>
      </c>
    </row>
    <row r="561" spans="1:89" ht="13.5" thickTop="1" x14ac:dyDescent="0.2">
      <c r="A561" s="244"/>
    </row>
    <row r="563" spans="1:89" x14ac:dyDescent="0.2">
      <c r="A563" s="172">
        <f>+A532+1</f>
        <v>43515</v>
      </c>
      <c r="B563" s="172"/>
      <c r="C563" s="172"/>
      <c r="D563" s="172"/>
      <c r="BI563" s="174">
        <f>+BI501+2</f>
        <v>43515</v>
      </c>
      <c r="BJ563" s="174"/>
      <c r="BK563" s="174"/>
      <c r="BL563" s="174"/>
    </row>
    <row r="564" spans="1:89" ht="13.5" thickBot="1" x14ac:dyDescent="0.25">
      <c r="AE564" s="175" t="s">
        <v>1</v>
      </c>
    </row>
    <row r="565" spans="1:89" ht="14.25" thickTop="1" thickBot="1" x14ac:dyDescent="0.25">
      <c r="A565" s="176" t="s">
        <v>2</v>
      </c>
      <c r="B565" s="177" t="s">
        <v>3</v>
      </c>
      <c r="C565" s="178"/>
      <c r="D565" s="177" t="s">
        <v>4</v>
      </c>
      <c r="E565" s="178"/>
      <c r="F565" s="177" t="s">
        <v>5</v>
      </c>
      <c r="G565" s="178"/>
      <c r="H565" s="177" t="s">
        <v>6</v>
      </c>
      <c r="I565" s="178"/>
      <c r="J565" s="177" t="s">
        <v>7</v>
      </c>
      <c r="K565" s="178"/>
      <c r="L565" s="177" t="s">
        <v>8</v>
      </c>
      <c r="M565" s="178"/>
      <c r="N565" s="177" t="s">
        <v>9</v>
      </c>
      <c r="O565" s="178"/>
      <c r="P565" s="177" t="s">
        <v>10</v>
      </c>
      <c r="Q565" s="178"/>
      <c r="R565" s="177" t="s">
        <v>11</v>
      </c>
      <c r="S565" s="178"/>
      <c r="T565" s="177" t="s">
        <v>12</v>
      </c>
      <c r="U565" s="178"/>
      <c r="V565" s="177" t="s">
        <v>13</v>
      </c>
      <c r="W565" s="178"/>
      <c r="X565" s="177" t="s">
        <v>14</v>
      </c>
      <c r="Y565" s="178"/>
      <c r="Z565" s="177" t="s">
        <v>15</v>
      </c>
      <c r="AA565" s="178"/>
      <c r="AB565" s="179" t="s">
        <v>16</v>
      </c>
      <c r="AC565" s="180"/>
      <c r="AE565" s="176" t="s">
        <v>2</v>
      </c>
      <c r="AF565" s="177" t="s">
        <v>3</v>
      </c>
      <c r="AG565" s="178"/>
      <c r="AH565" s="177" t="s">
        <v>4</v>
      </c>
      <c r="AI565" s="178"/>
      <c r="AJ565" s="177" t="s">
        <v>5</v>
      </c>
      <c r="AK565" s="178"/>
      <c r="AL565" s="177" t="s">
        <v>6</v>
      </c>
      <c r="AM565" s="178"/>
      <c r="AN565" s="177" t="s">
        <v>7</v>
      </c>
      <c r="AO565" s="178"/>
      <c r="AP565" s="177" t="s">
        <v>8</v>
      </c>
      <c r="AQ565" s="178"/>
      <c r="AR565" s="177" t="s">
        <v>9</v>
      </c>
      <c r="AS565" s="178"/>
      <c r="AT565" s="177" t="s">
        <v>10</v>
      </c>
      <c r="AU565" s="178"/>
      <c r="AV565" s="177" t="s">
        <v>11</v>
      </c>
      <c r="AW565" s="178"/>
      <c r="AX565" s="177" t="s">
        <v>12</v>
      </c>
      <c r="AY565" s="178"/>
      <c r="AZ565" s="177" t="s">
        <v>13</v>
      </c>
      <c r="BA565" s="178"/>
      <c r="BB565" s="177" t="s">
        <v>14</v>
      </c>
      <c r="BC565" s="178"/>
      <c r="BD565" s="177" t="s">
        <v>15</v>
      </c>
      <c r="BE565" s="178"/>
      <c r="BF565" s="179" t="s">
        <v>16</v>
      </c>
      <c r="BG565" s="180"/>
      <c r="BI565" s="176" t="s">
        <v>2</v>
      </c>
      <c r="BJ565" s="177" t="s">
        <v>3</v>
      </c>
      <c r="BK565" s="178"/>
      <c r="BL565" s="177" t="s">
        <v>4</v>
      </c>
      <c r="BM565" s="178"/>
      <c r="BN565" s="177" t="s">
        <v>5</v>
      </c>
      <c r="BO565" s="178"/>
      <c r="BP565" s="177" t="s">
        <v>6</v>
      </c>
      <c r="BQ565" s="178"/>
      <c r="BR565" s="177" t="s">
        <v>7</v>
      </c>
      <c r="BS565" s="178"/>
      <c r="BT565" s="177" t="s">
        <v>8</v>
      </c>
      <c r="BU565" s="178"/>
      <c r="BV565" s="177" t="s">
        <v>9</v>
      </c>
      <c r="BW565" s="178"/>
      <c r="BX565" s="177" t="s">
        <v>10</v>
      </c>
      <c r="BY565" s="178"/>
      <c r="BZ565" s="177" t="s">
        <v>11</v>
      </c>
      <c r="CA565" s="178"/>
      <c r="CB565" s="177" t="s">
        <v>12</v>
      </c>
      <c r="CC565" s="178"/>
      <c r="CD565" s="177" t="s">
        <v>13</v>
      </c>
      <c r="CE565" s="178"/>
      <c r="CF565" s="177" t="s">
        <v>14</v>
      </c>
      <c r="CG565" s="178"/>
      <c r="CH565" s="177" t="s">
        <v>15</v>
      </c>
      <c r="CI565" s="178"/>
      <c r="CJ565" s="177" t="s">
        <v>16</v>
      </c>
      <c r="CK565" s="178"/>
    </row>
    <row r="566" spans="1:89" ht="15" thickTop="1" thickBot="1" x14ac:dyDescent="0.3">
      <c r="A566" s="182"/>
      <c r="B566" s="183" t="s">
        <v>17</v>
      </c>
      <c r="C566" s="184" t="s">
        <v>18</v>
      </c>
      <c r="D566" s="185" t="s">
        <v>17</v>
      </c>
      <c r="E566" s="186" t="s">
        <v>18</v>
      </c>
      <c r="F566" s="183" t="s">
        <v>17</v>
      </c>
      <c r="G566" s="184" t="s">
        <v>18</v>
      </c>
      <c r="H566" s="185" t="s">
        <v>17</v>
      </c>
      <c r="I566" s="186" t="s">
        <v>18</v>
      </c>
      <c r="J566" s="183" t="s">
        <v>17</v>
      </c>
      <c r="K566" s="184" t="s">
        <v>18</v>
      </c>
      <c r="L566" s="185" t="s">
        <v>17</v>
      </c>
      <c r="M566" s="183" t="s">
        <v>18</v>
      </c>
      <c r="N566" s="187" t="s">
        <v>17</v>
      </c>
      <c r="O566" s="188" t="s">
        <v>18</v>
      </c>
      <c r="P566" s="183" t="s">
        <v>17</v>
      </c>
      <c r="Q566" s="184" t="s">
        <v>18</v>
      </c>
      <c r="R566" s="185" t="s">
        <v>17</v>
      </c>
      <c r="S566" s="186" t="s">
        <v>18</v>
      </c>
      <c r="T566" s="183" t="s">
        <v>17</v>
      </c>
      <c r="U566" s="184" t="s">
        <v>18</v>
      </c>
      <c r="V566" s="185" t="s">
        <v>17</v>
      </c>
      <c r="W566" s="186" t="s">
        <v>18</v>
      </c>
      <c r="X566" s="183" t="s">
        <v>17</v>
      </c>
      <c r="Y566" s="184" t="s">
        <v>18</v>
      </c>
      <c r="Z566" s="185" t="s">
        <v>17</v>
      </c>
      <c r="AA566" s="183" t="s">
        <v>18</v>
      </c>
      <c r="AB566" s="189" t="s">
        <v>17</v>
      </c>
      <c r="AC566" s="190" t="s">
        <v>18</v>
      </c>
      <c r="AE566" s="182"/>
      <c r="AF566" s="183" t="s">
        <v>17</v>
      </c>
      <c r="AG566" s="184" t="s">
        <v>18</v>
      </c>
      <c r="AH566" s="185" t="s">
        <v>17</v>
      </c>
      <c r="AI566" s="186" t="s">
        <v>18</v>
      </c>
      <c r="AJ566" s="183" t="s">
        <v>17</v>
      </c>
      <c r="AK566" s="184" t="s">
        <v>18</v>
      </c>
      <c r="AL566" s="185" t="s">
        <v>17</v>
      </c>
      <c r="AM566" s="186" t="s">
        <v>18</v>
      </c>
      <c r="AN566" s="183" t="s">
        <v>17</v>
      </c>
      <c r="AO566" s="184" t="s">
        <v>18</v>
      </c>
      <c r="AP566" s="185" t="s">
        <v>17</v>
      </c>
      <c r="AQ566" s="183" t="s">
        <v>18</v>
      </c>
      <c r="AR566" s="187" t="s">
        <v>17</v>
      </c>
      <c r="AS566" s="188" t="s">
        <v>18</v>
      </c>
      <c r="AT566" s="183" t="s">
        <v>17</v>
      </c>
      <c r="AU566" s="184" t="s">
        <v>18</v>
      </c>
      <c r="AV566" s="185" t="s">
        <v>17</v>
      </c>
      <c r="AW566" s="186" t="s">
        <v>18</v>
      </c>
      <c r="AX566" s="183" t="s">
        <v>17</v>
      </c>
      <c r="AY566" s="184" t="s">
        <v>18</v>
      </c>
      <c r="AZ566" s="185" t="s">
        <v>17</v>
      </c>
      <c r="BA566" s="186" t="s">
        <v>18</v>
      </c>
      <c r="BB566" s="183" t="s">
        <v>17</v>
      </c>
      <c r="BC566" s="184" t="s">
        <v>18</v>
      </c>
      <c r="BD566" s="185" t="s">
        <v>17</v>
      </c>
      <c r="BE566" s="183" t="s">
        <v>18</v>
      </c>
      <c r="BF566" s="189" t="s">
        <v>17</v>
      </c>
      <c r="BG566" s="190" t="s">
        <v>18</v>
      </c>
      <c r="BI566" s="182"/>
      <c r="BJ566" s="183" t="s">
        <v>17</v>
      </c>
      <c r="BK566" s="184" t="s">
        <v>18</v>
      </c>
      <c r="BL566" s="185" t="s">
        <v>17</v>
      </c>
      <c r="BM566" s="186" t="s">
        <v>18</v>
      </c>
      <c r="BN566" s="183" t="s">
        <v>17</v>
      </c>
      <c r="BO566" s="184" t="s">
        <v>18</v>
      </c>
      <c r="BP566" s="185" t="s">
        <v>17</v>
      </c>
      <c r="BQ566" s="186" t="s">
        <v>18</v>
      </c>
      <c r="BR566" s="183" t="s">
        <v>17</v>
      </c>
      <c r="BS566" s="184" t="s">
        <v>18</v>
      </c>
      <c r="BT566" s="185" t="s">
        <v>17</v>
      </c>
      <c r="BU566" s="183" t="s">
        <v>18</v>
      </c>
      <c r="BV566" s="187" t="s">
        <v>17</v>
      </c>
      <c r="BW566" s="188" t="s">
        <v>18</v>
      </c>
      <c r="BX566" s="183" t="s">
        <v>17</v>
      </c>
      <c r="BY566" s="184" t="s">
        <v>18</v>
      </c>
      <c r="BZ566" s="185" t="s">
        <v>17</v>
      </c>
      <c r="CA566" s="186" t="s">
        <v>18</v>
      </c>
      <c r="CB566" s="183" t="s">
        <v>17</v>
      </c>
      <c r="CC566" s="184" t="s">
        <v>18</v>
      </c>
      <c r="CD566" s="185" t="s">
        <v>17</v>
      </c>
      <c r="CE566" s="186" t="s">
        <v>18</v>
      </c>
      <c r="CF566" s="183" t="s">
        <v>17</v>
      </c>
      <c r="CG566" s="184" t="s">
        <v>18</v>
      </c>
      <c r="CH566" s="185" t="s">
        <v>17</v>
      </c>
      <c r="CI566" s="183" t="s">
        <v>18</v>
      </c>
      <c r="CJ566" s="187" t="s">
        <v>17</v>
      </c>
      <c r="CK566" s="188" t="s">
        <v>18</v>
      </c>
    </row>
    <row r="567" spans="1:89" ht="13.5" thickTop="1" x14ac:dyDescent="0.2">
      <c r="A567" s="192" t="s">
        <v>19</v>
      </c>
      <c r="B567" s="193"/>
      <c r="C567" s="194"/>
      <c r="D567" s="195"/>
      <c r="E567" s="196"/>
      <c r="F567" s="193"/>
      <c r="G567" s="197"/>
      <c r="H567" s="195"/>
      <c r="I567" s="196"/>
      <c r="J567" s="193"/>
      <c r="K567" s="197"/>
      <c r="L567" s="195"/>
      <c r="M567" s="193"/>
      <c r="N567" s="198"/>
      <c r="O567" s="199"/>
      <c r="P567" s="193"/>
      <c r="Q567" s="197"/>
      <c r="R567" s="195"/>
      <c r="S567" s="196"/>
      <c r="T567" s="193"/>
      <c r="U567" s="197"/>
      <c r="V567" s="195"/>
      <c r="W567" s="196"/>
      <c r="X567" s="193"/>
      <c r="Y567" s="197"/>
      <c r="Z567" s="195"/>
      <c r="AA567" s="193"/>
      <c r="AB567" s="220">
        <f t="shared" ref="AB567:AB590" si="834">B567+D567+F567+H567+J567+L567+N567+P567+R567+T567+V567+X567+Z567</f>
        <v>0</v>
      </c>
      <c r="AC567" s="201">
        <f>C567+E567+G567+I567+K567+M567+O567+Q567+S567+U567+W567+Y567+AA567</f>
        <v>0</v>
      </c>
      <c r="AE567" s="202" t="str">
        <f>$AE$9</f>
        <v>07:00 - 07:59</v>
      </c>
      <c r="AF567" s="193">
        <f>SUMIF($A$9:$A$32,$AE567,B$567:B$590)</f>
        <v>5896</v>
      </c>
      <c r="AG567" s="194">
        <f t="shared" ref="AG567:BE569" si="835">SUMIF($A$9:$A$32,$AE567,C$567:C$590)</f>
        <v>1006</v>
      </c>
      <c r="AH567" s="195">
        <f t="shared" si="835"/>
        <v>2098</v>
      </c>
      <c r="AI567" s="196">
        <f t="shared" si="835"/>
        <v>1372</v>
      </c>
      <c r="AJ567" s="193">
        <f t="shared" si="835"/>
        <v>1117</v>
      </c>
      <c r="AK567" s="197">
        <f t="shared" si="835"/>
        <v>700</v>
      </c>
      <c r="AL567" s="195">
        <f t="shared" si="835"/>
        <v>1421</v>
      </c>
      <c r="AM567" s="196">
        <f t="shared" si="835"/>
        <v>1582</v>
      </c>
      <c r="AN567" s="193">
        <f t="shared" si="835"/>
        <v>509</v>
      </c>
      <c r="AO567" s="197">
        <f t="shared" si="835"/>
        <v>1017</v>
      </c>
      <c r="AP567" s="195">
        <f t="shared" si="835"/>
        <v>549</v>
      </c>
      <c r="AQ567" s="193">
        <f t="shared" si="835"/>
        <v>2403</v>
      </c>
      <c r="AR567" s="198">
        <f t="shared" si="835"/>
        <v>1911</v>
      </c>
      <c r="AS567" s="199">
        <f t="shared" si="835"/>
        <v>3142</v>
      </c>
      <c r="AT567" s="193">
        <f t="shared" si="835"/>
        <v>1830</v>
      </c>
      <c r="AU567" s="197">
        <f t="shared" si="835"/>
        <v>1514</v>
      </c>
      <c r="AV567" s="195">
        <f t="shared" si="835"/>
        <v>1950</v>
      </c>
      <c r="AW567" s="196">
        <f t="shared" si="835"/>
        <v>1685</v>
      </c>
      <c r="AX567" s="193">
        <f t="shared" si="835"/>
        <v>397</v>
      </c>
      <c r="AY567" s="197">
        <f t="shared" si="835"/>
        <v>1849</v>
      </c>
      <c r="AZ567" s="195">
        <f t="shared" si="835"/>
        <v>1108</v>
      </c>
      <c r="BA567" s="196">
        <f t="shared" si="835"/>
        <v>3134</v>
      </c>
      <c r="BB567" s="193">
        <f t="shared" si="835"/>
        <v>1562</v>
      </c>
      <c r="BC567" s="197">
        <f t="shared" si="835"/>
        <v>1875</v>
      </c>
      <c r="BD567" s="195">
        <f t="shared" si="835"/>
        <v>5289</v>
      </c>
      <c r="BE567" s="193">
        <f t="shared" si="835"/>
        <v>2717</v>
      </c>
      <c r="BF567" s="200">
        <f>AF567+AH567+AJ567+AL567+AN567+AP567+AR567+AT567+AV567+AX567+AZ567+BB567+BD567</f>
        <v>25637</v>
      </c>
      <c r="BG567" s="201">
        <f>AG567+AI567+AK567+AM567+AO567+AQ567+AS567+AU567+AW567+AY567+BA567+BC567+BE567</f>
        <v>23996</v>
      </c>
      <c r="BI567" s="192" t="s">
        <v>19</v>
      </c>
      <c r="BJ567" s="204">
        <f t="shared" ref="BJ567:CK567" si="836">B567/B591</f>
        <v>0</v>
      </c>
      <c r="BK567" s="205">
        <f t="shared" si="836"/>
        <v>0</v>
      </c>
      <c r="BL567" s="206">
        <f t="shared" si="836"/>
        <v>0</v>
      </c>
      <c r="BM567" s="207">
        <f t="shared" si="836"/>
        <v>0</v>
      </c>
      <c r="BN567" s="204">
        <f t="shared" si="836"/>
        <v>0</v>
      </c>
      <c r="BO567" s="205">
        <f t="shared" si="836"/>
        <v>0</v>
      </c>
      <c r="BP567" s="206">
        <f t="shared" si="836"/>
        <v>0</v>
      </c>
      <c r="BQ567" s="207">
        <f t="shared" si="836"/>
        <v>0</v>
      </c>
      <c r="BR567" s="204">
        <f t="shared" si="836"/>
        <v>0</v>
      </c>
      <c r="BS567" s="205">
        <f t="shared" si="836"/>
        <v>0</v>
      </c>
      <c r="BT567" s="206">
        <f t="shared" si="836"/>
        <v>0</v>
      </c>
      <c r="BU567" s="204">
        <f t="shared" si="836"/>
        <v>0</v>
      </c>
      <c r="BV567" s="208">
        <f t="shared" si="836"/>
        <v>0</v>
      </c>
      <c r="BW567" s="209">
        <f t="shared" si="836"/>
        <v>0</v>
      </c>
      <c r="BX567" s="204">
        <f t="shared" si="836"/>
        <v>0</v>
      </c>
      <c r="BY567" s="205">
        <f t="shared" si="836"/>
        <v>0</v>
      </c>
      <c r="BZ567" s="206">
        <f t="shared" si="836"/>
        <v>0</v>
      </c>
      <c r="CA567" s="207">
        <f t="shared" si="836"/>
        <v>0</v>
      </c>
      <c r="CB567" s="204">
        <f t="shared" si="836"/>
        <v>0</v>
      </c>
      <c r="CC567" s="205">
        <f t="shared" si="836"/>
        <v>0</v>
      </c>
      <c r="CD567" s="206">
        <f t="shared" si="836"/>
        <v>0</v>
      </c>
      <c r="CE567" s="207">
        <f t="shared" si="836"/>
        <v>0</v>
      </c>
      <c r="CF567" s="204">
        <f t="shared" si="836"/>
        <v>0</v>
      </c>
      <c r="CG567" s="205">
        <f t="shared" si="836"/>
        <v>0</v>
      </c>
      <c r="CH567" s="206">
        <f t="shared" si="836"/>
        <v>0</v>
      </c>
      <c r="CI567" s="204">
        <f t="shared" si="836"/>
        <v>0</v>
      </c>
      <c r="CJ567" s="210">
        <f t="shared" si="836"/>
        <v>0</v>
      </c>
      <c r="CK567" s="211">
        <f t="shared" si="836"/>
        <v>0</v>
      </c>
    </row>
    <row r="568" spans="1:89" x14ac:dyDescent="0.2">
      <c r="A568" s="212" t="s">
        <v>21</v>
      </c>
      <c r="B568" s="213">
        <v>639</v>
      </c>
      <c r="C568" s="214">
        <v>0</v>
      </c>
      <c r="D568" s="215">
        <v>184</v>
      </c>
      <c r="E568" s="216">
        <v>0</v>
      </c>
      <c r="F568" s="213">
        <v>104</v>
      </c>
      <c r="G568" s="217">
        <v>0</v>
      </c>
      <c r="H568" s="215">
        <v>285</v>
      </c>
      <c r="I568" s="216">
        <v>7</v>
      </c>
      <c r="J568" s="213">
        <v>9</v>
      </c>
      <c r="K568" s="217">
        <v>3</v>
      </c>
      <c r="L568" s="215">
        <v>9</v>
      </c>
      <c r="M568" s="213">
        <v>16</v>
      </c>
      <c r="N568" s="218">
        <v>48</v>
      </c>
      <c r="O568" s="219">
        <v>25</v>
      </c>
      <c r="P568" s="213">
        <v>25</v>
      </c>
      <c r="Q568" s="217">
        <v>1</v>
      </c>
      <c r="R568" s="215">
        <v>9</v>
      </c>
      <c r="S568" s="216">
        <v>0</v>
      </c>
      <c r="T568" s="213">
        <v>0</v>
      </c>
      <c r="U568" s="217">
        <v>0</v>
      </c>
      <c r="V568" s="215">
        <v>0</v>
      </c>
      <c r="W568" s="216">
        <v>0</v>
      </c>
      <c r="X568" s="213">
        <v>0</v>
      </c>
      <c r="Y568" s="217">
        <v>0</v>
      </c>
      <c r="Z568" s="215">
        <v>0</v>
      </c>
      <c r="AA568" s="213">
        <v>0</v>
      </c>
      <c r="AB568" s="220">
        <f t="shared" si="834"/>
        <v>1312</v>
      </c>
      <c r="AC568" s="221">
        <f t="shared" ref="AC568:AC587" si="837">C568+E568+G568+I568+K568+M568+O568+Q568+S568+U568+W568+Y568+AA568</f>
        <v>52</v>
      </c>
      <c r="AE568" s="212" t="str">
        <f>$AE$10</f>
        <v>08:00 - 08:59</v>
      </c>
      <c r="AF568" s="193">
        <f>SUMIF($A$9:$A$32,$AE568,B$567:B$590)</f>
        <v>6030</v>
      </c>
      <c r="AG568" s="214">
        <f t="shared" si="835"/>
        <v>1220</v>
      </c>
      <c r="AH568" s="215">
        <f t="shared" si="835"/>
        <v>1738</v>
      </c>
      <c r="AI568" s="216">
        <f t="shared" si="835"/>
        <v>1544</v>
      </c>
      <c r="AJ568" s="213">
        <f t="shared" si="835"/>
        <v>918</v>
      </c>
      <c r="AK568" s="217">
        <f t="shared" si="835"/>
        <v>732</v>
      </c>
      <c r="AL568" s="215">
        <f t="shared" si="835"/>
        <v>1288</v>
      </c>
      <c r="AM568" s="216">
        <f t="shared" si="835"/>
        <v>2325</v>
      </c>
      <c r="AN568" s="213">
        <f t="shared" si="835"/>
        <v>430</v>
      </c>
      <c r="AO568" s="217">
        <f t="shared" si="835"/>
        <v>1089</v>
      </c>
      <c r="AP568" s="215">
        <f t="shared" si="835"/>
        <v>559</v>
      </c>
      <c r="AQ568" s="213">
        <f t="shared" si="835"/>
        <v>2917</v>
      </c>
      <c r="AR568" s="218">
        <f t="shared" si="835"/>
        <v>1571</v>
      </c>
      <c r="AS568" s="219">
        <f t="shared" si="835"/>
        <v>3608</v>
      </c>
      <c r="AT568" s="213">
        <f t="shared" si="835"/>
        <v>1392</v>
      </c>
      <c r="AU568" s="217">
        <f t="shared" si="835"/>
        <v>1666</v>
      </c>
      <c r="AV568" s="215">
        <f t="shared" si="835"/>
        <v>1777</v>
      </c>
      <c r="AW568" s="216">
        <f t="shared" si="835"/>
        <v>1464</v>
      </c>
      <c r="AX568" s="213">
        <f t="shared" si="835"/>
        <v>319</v>
      </c>
      <c r="AY568" s="217">
        <f t="shared" si="835"/>
        <v>1695</v>
      </c>
      <c r="AZ568" s="215">
        <f t="shared" si="835"/>
        <v>917</v>
      </c>
      <c r="BA568" s="216">
        <f t="shared" si="835"/>
        <v>2632</v>
      </c>
      <c r="BB568" s="213">
        <f t="shared" si="835"/>
        <v>1388</v>
      </c>
      <c r="BC568" s="217">
        <f t="shared" si="835"/>
        <v>1834</v>
      </c>
      <c r="BD568" s="215">
        <f t="shared" si="835"/>
        <v>4279</v>
      </c>
      <c r="BE568" s="213">
        <f t="shared" si="835"/>
        <v>2751</v>
      </c>
      <c r="BF568" s="220">
        <f>SUM(AF568,AH568,AJ568,AL568,AN568,AP568,AR568,AT568,AV568,AX568,AZ568,BB568,BD568)</f>
        <v>22606</v>
      </c>
      <c r="BG568" s="221">
        <f>SUM(AG568,AI568,AK568,AM568,AO568,AQ568,AS568,AU568,AW568,AY568,BA568,BC568,BE568)</f>
        <v>25477</v>
      </c>
      <c r="BI568" s="212" t="s">
        <v>21</v>
      </c>
      <c r="BJ568" s="204">
        <f t="shared" ref="BJ568:CK568" si="838">B568/B591</f>
        <v>1.0769178913307267E-2</v>
      </c>
      <c r="BK568" s="205">
        <f t="shared" si="838"/>
        <v>0</v>
      </c>
      <c r="BL568" s="206">
        <f t="shared" si="838"/>
        <v>7.3041959429955144E-3</v>
      </c>
      <c r="BM568" s="207">
        <f t="shared" si="838"/>
        <v>0</v>
      </c>
      <c r="BN568" s="204">
        <f t="shared" si="838"/>
        <v>8.0883496655778497E-3</v>
      </c>
      <c r="BO568" s="205">
        <f t="shared" si="838"/>
        <v>0</v>
      </c>
      <c r="BP568" s="206">
        <f t="shared" si="838"/>
        <v>9.7395940127127326E-3</v>
      </c>
      <c r="BQ568" s="207">
        <f t="shared" si="838"/>
        <v>1.6244314489928524E-4</v>
      </c>
      <c r="BR568" s="204">
        <f t="shared" si="838"/>
        <v>1.2979521199884627E-3</v>
      </c>
      <c r="BS568" s="205">
        <f t="shared" si="838"/>
        <v>3.479471120389701E-4</v>
      </c>
      <c r="BT568" s="206">
        <f t="shared" si="838"/>
        <v>7.1208165202943266E-4</v>
      </c>
      <c r="BU568" s="204">
        <f t="shared" si="838"/>
        <v>6.707751645495325E-4</v>
      </c>
      <c r="BV568" s="208">
        <f t="shared" si="838"/>
        <v>1.7515051997810619E-3</v>
      </c>
      <c r="BW568" s="209">
        <f t="shared" si="838"/>
        <v>6.6538911955711698E-4</v>
      </c>
      <c r="BX568" s="204">
        <f t="shared" si="838"/>
        <v>1.4125889931065657E-3</v>
      </c>
      <c r="BY568" s="205">
        <f t="shared" si="838"/>
        <v>4.6221400508435407E-5</v>
      </c>
      <c r="BZ568" s="206">
        <f t="shared" si="838"/>
        <v>4.0838551592703513E-4</v>
      </c>
      <c r="CA568" s="207">
        <f t="shared" si="838"/>
        <v>0</v>
      </c>
      <c r="CB568" s="204">
        <f t="shared" si="838"/>
        <v>0</v>
      </c>
      <c r="CC568" s="205">
        <f t="shared" si="838"/>
        <v>0</v>
      </c>
      <c r="CD568" s="206">
        <f t="shared" si="838"/>
        <v>0</v>
      </c>
      <c r="CE568" s="207">
        <f t="shared" si="838"/>
        <v>0</v>
      </c>
      <c r="CF568" s="204">
        <f t="shared" si="838"/>
        <v>0</v>
      </c>
      <c r="CG568" s="205">
        <f t="shared" si="838"/>
        <v>0</v>
      </c>
      <c r="CH568" s="206">
        <f t="shared" si="838"/>
        <v>0</v>
      </c>
      <c r="CI568" s="204">
        <f t="shared" si="838"/>
        <v>0</v>
      </c>
      <c r="CJ568" s="210">
        <f t="shared" si="838"/>
        <v>3.9431015258480527E-3</v>
      </c>
      <c r="CK568" s="211">
        <f t="shared" si="838"/>
        <v>1.5647191930863485E-4</v>
      </c>
    </row>
    <row r="569" spans="1:89" ht="13.5" thickBot="1" x14ac:dyDescent="0.25">
      <c r="A569" s="202" t="s">
        <v>23</v>
      </c>
      <c r="B569" s="222">
        <v>3503</v>
      </c>
      <c r="C569" s="223">
        <v>1</v>
      </c>
      <c r="D569" s="224">
        <v>1362</v>
      </c>
      <c r="E569" s="225">
        <v>1</v>
      </c>
      <c r="F569" s="222">
        <v>501</v>
      </c>
      <c r="G569" s="226">
        <v>26</v>
      </c>
      <c r="H569" s="224">
        <v>1309</v>
      </c>
      <c r="I569" s="225">
        <v>209</v>
      </c>
      <c r="J569" s="222">
        <v>102</v>
      </c>
      <c r="K569" s="226">
        <v>72</v>
      </c>
      <c r="L569" s="224">
        <v>72</v>
      </c>
      <c r="M569" s="222">
        <v>478</v>
      </c>
      <c r="N569" s="227">
        <v>506</v>
      </c>
      <c r="O569" s="228">
        <v>594</v>
      </c>
      <c r="P569" s="222">
        <v>298</v>
      </c>
      <c r="Q569" s="226">
        <v>398</v>
      </c>
      <c r="R569" s="224">
        <v>504</v>
      </c>
      <c r="S569" s="225">
        <v>492</v>
      </c>
      <c r="T569" s="222">
        <v>65</v>
      </c>
      <c r="U569" s="226">
        <v>327</v>
      </c>
      <c r="V569" s="224">
        <v>260</v>
      </c>
      <c r="W569" s="225">
        <v>762</v>
      </c>
      <c r="X569" s="222">
        <v>367</v>
      </c>
      <c r="Y569" s="226">
        <v>531</v>
      </c>
      <c r="Z569" s="224">
        <v>1390</v>
      </c>
      <c r="AA569" s="222">
        <v>650</v>
      </c>
      <c r="AB569" s="220">
        <f t="shared" si="834"/>
        <v>10239</v>
      </c>
      <c r="AC569" s="221">
        <f t="shared" si="837"/>
        <v>4541</v>
      </c>
      <c r="AE569" s="202" t="str">
        <f>$AE$11</f>
        <v>09:00 - 09:59</v>
      </c>
      <c r="AF569" s="193">
        <f>SUMIF($A$9:$A$32,$AE569,B$567:B$590)</f>
        <v>5042</v>
      </c>
      <c r="AG569" s="223">
        <f t="shared" si="835"/>
        <v>1286</v>
      </c>
      <c r="AH569" s="224">
        <f t="shared" si="835"/>
        <v>1698</v>
      </c>
      <c r="AI569" s="225">
        <f t="shared" si="835"/>
        <v>1110</v>
      </c>
      <c r="AJ569" s="222">
        <f t="shared" si="835"/>
        <v>768</v>
      </c>
      <c r="AK569" s="226">
        <f t="shared" si="835"/>
        <v>574</v>
      </c>
      <c r="AL569" s="224">
        <f t="shared" si="835"/>
        <v>1644</v>
      </c>
      <c r="AM569" s="225">
        <f t="shared" si="835"/>
        <v>1981</v>
      </c>
      <c r="AN569" s="222">
        <f t="shared" si="835"/>
        <v>364</v>
      </c>
      <c r="AO569" s="226">
        <f t="shared" si="835"/>
        <v>1162</v>
      </c>
      <c r="AP569" s="224">
        <f t="shared" si="835"/>
        <v>493</v>
      </c>
      <c r="AQ569" s="222">
        <f t="shared" si="835"/>
        <v>2710</v>
      </c>
      <c r="AR569" s="227">
        <f t="shared" si="835"/>
        <v>1510</v>
      </c>
      <c r="AS569" s="228">
        <f t="shared" si="835"/>
        <v>3346</v>
      </c>
      <c r="AT569" s="222">
        <f t="shared" si="835"/>
        <v>905</v>
      </c>
      <c r="AU569" s="226">
        <f t="shared" si="835"/>
        <v>1638</v>
      </c>
      <c r="AV569" s="224">
        <f t="shared" si="835"/>
        <v>1698</v>
      </c>
      <c r="AW569" s="225">
        <f t="shared" si="835"/>
        <v>1574</v>
      </c>
      <c r="AX569" s="222">
        <f t="shared" si="835"/>
        <v>331</v>
      </c>
      <c r="AY569" s="226">
        <f t="shared" si="835"/>
        <v>1260</v>
      </c>
      <c r="AZ569" s="224">
        <f t="shared" si="835"/>
        <v>845</v>
      </c>
      <c r="BA569" s="225">
        <f t="shared" si="835"/>
        <v>2768</v>
      </c>
      <c r="BB569" s="222">
        <f t="shared" si="835"/>
        <v>1209</v>
      </c>
      <c r="BC569" s="226">
        <f t="shared" si="835"/>
        <v>1384</v>
      </c>
      <c r="BD569" s="224">
        <f t="shared" si="835"/>
        <v>4041</v>
      </c>
      <c r="BE569" s="222">
        <f t="shared" si="835"/>
        <v>2304</v>
      </c>
      <c r="BF569" s="220">
        <f>SUM(AF569,AH569,AJ569,AL569,AN569,AP569,AR569,AT569,AV569,AX569,AZ569,BB569,BD569)</f>
        <v>20548</v>
      </c>
      <c r="BG569" s="221">
        <f>SUM(AG569,AI569,AK569,AM569,AO569,AQ569,AS569,AU569,AW569,AY569,BA569,BC569,BE569)</f>
        <v>23097</v>
      </c>
      <c r="BI569" s="202" t="s">
        <v>23</v>
      </c>
      <c r="BJ569" s="204">
        <f t="shared" ref="BJ569:CK569" si="839">B569/B591</f>
        <v>5.9036672509100711E-2</v>
      </c>
      <c r="BK569" s="205">
        <f t="shared" si="839"/>
        <v>2.8418779129248607E-5</v>
      </c>
      <c r="BL569" s="206">
        <f t="shared" si="839"/>
        <v>5.4066928664999403E-2</v>
      </c>
      <c r="BM569" s="207">
        <f t="shared" si="839"/>
        <v>4.8185804462005495E-5</v>
      </c>
      <c r="BN569" s="204">
        <f t="shared" si="839"/>
        <v>3.8964069062062526E-2</v>
      </c>
      <c r="BO569" s="205">
        <f t="shared" si="839"/>
        <v>2.9957368360410187E-3</v>
      </c>
      <c r="BP569" s="206">
        <f t="shared" si="839"/>
        <v>4.4733784430319189E-2</v>
      </c>
      <c r="BQ569" s="207">
        <f t="shared" si="839"/>
        <v>4.8500881834215165E-3</v>
      </c>
      <c r="BR569" s="204">
        <f t="shared" si="839"/>
        <v>1.471012402653591E-2</v>
      </c>
      <c r="BS569" s="205">
        <f t="shared" si="839"/>
        <v>8.350730688935281E-3</v>
      </c>
      <c r="BT569" s="206">
        <f t="shared" si="839"/>
        <v>5.6966532162354613E-3</v>
      </c>
      <c r="BU569" s="204">
        <f t="shared" si="839"/>
        <v>2.0039408040917285E-2</v>
      </c>
      <c r="BV569" s="208">
        <f t="shared" si="839"/>
        <v>1.8463783981025359E-2</v>
      </c>
      <c r="BW569" s="209">
        <f t="shared" si="839"/>
        <v>1.5809645480677099E-2</v>
      </c>
      <c r="BX569" s="204">
        <f t="shared" si="839"/>
        <v>1.6838060797830262E-2</v>
      </c>
      <c r="BY569" s="205">
        <f t="shared" si="839"/>
        <v>1.839611740235729E-2</v>
      </c>
      <c r="BZ569" s="206">
        <f t="shared" si="839"/>
        <v>2.2869588891913966E-2</v>
      </c>
      <c r="CA569" s="207">
        <f t="shared" si="839"/>
        <v>2.0010574693943954E-2</v>
      </c>
      <c r="CB569" s="204">
        <f t="shared" si="839"/>
        <v>6.6204929720920756E-3</v>
      </c>
      <c r="CC569" s="205">
        <f t="shared" si="839"/>
        <v>2.631155455423238E-2</v>
      </c>
      <c r="CD569" s="206">
        <f t="shared" si="839"/>
        <v>9.7597597597597601E-3</v>
      </c>
      <c r="CE569" s="207">
        <f t="shared" si="839"/>
        <v>2.4675366730351995E-2</v>
      </c>
      <c r="CF569" s="204">
        <f t="shared" si="839"/>
        <v>1.4114298900084608E-2</v>
      </c>
      <c r="CG569" s="205">
        <f t="shared" si="839"/>
        <v>3.2189621726479149E-2</v>
      </c>
      <c r="CH569" s="206">
        <f t="shared" si="839"/>
        <v>2.4423671633398931E-2</v>
      </c>
      <c r="CI569" s="204">
        <f t="shared" si="839"/>
        <v>1.339046598821639E-2</v>
      </c>
      <c r="CJ569" s="210">
        <f t="shared" si="839"/>
        <v>3.0772421130455953E-2</v>
      </c>
      <c r="CK569" s="211">
        <f t="shared" si="839"/>
        <v>1.366421126116367E-2</v>
      </c>
    </row>
    <row r="570" spans="1:89" ht="14.25" thickTop="1" thickBot="1" x14ac:dyDescent="0.25">
      <c r="A570" s="212" t="s">
        <v>25</v>
      </c>
      <c r="B570" s="213">
        <v>7097</v>
      </c>
      <c r="C570" s="214">
        <v>657</v>
      </c>
      <c r="D570" s="215">
        <v>2317</v>
      </c>
      <c r="E570" s="216">
        <v>728</v>
      </c>
      <c r="F570" s="213">
        <v>1010</v>
      </c>
      <c r="G570" s="217">
        <v>285</v>
      </c>
      <c r="H570" s="215">
        <v>1099</v>
      </c>
      <c r="I570" s="216">
        <v>1166</v>
      </c>
      <c r="J570" s="213">
        <v>277</v>
      </c>
      <c r="K570" s="217">
        <v>454</v>
      </c>
      <c r="L570" s="215">
        <v>367</v>
      </c>
      <c r="M570" s="213">
        <v>1313</v>
      </c>
      <c r="N570" s="218">
        <v>1206</v>
      </c>
      <c r="O570" s="219">
        <v>1931</v>
      </c>
      <c r="P570" s="213">
        <v>1016</v>
      </c>
      <c r="Q570" s="217">
        <v>1102</v>
      </c>
      <c r="R570" s="215">
        <v>1283</v>
      </c>
      <c r="S570" s="216">
        <v>1341</v>
      </c>
      <c r="T570" s="213">
        <v>261</v>
      </c>
      <c r="U570" s="217">
        <v>1137</v>
      </c>
      <c r="V570" s="215">
        <v>782</v>
      </c>
      <c r="W570" s="216">
        <v>1983</v>
      </c>
      <c r="X570" s="213">
        <v>1145</v>
      </c>
      <c r="Y570" s="217">
        <v>1313</v>
      </c>
      <c r="Z570" s="215">
        <v>3250</v>
      </c>
      <c r="AA570" s="213">
        <v>1706</v>
      </c>
      <c r="AB570" s="220">
        <f t="shared" si="834"/>
        <v>21110</v>
      </c>
      <c r="AC570" s="221">
        <f t="shared" si="837"/>
        <v>15116</v>
      </c>
      <c r="AE570" s="229" t="s">
        <v>26</v>
      </c>
      <c r="AF570" s="230">
        <f t="shared" ref="AF570:BG570" si="840">SUM(AF567:AF569)</f>
        <v>16968</v>
      </c>
      <c r="AG570" s="231">
        <f t="shared" si="840"/>
        <v>3512</v>
      </c>
      <c r="AH570" s="230">
        <f t="shared" si="840"/>
        <v>5534</v>
      </c>
      <c r="AI570" s="231">
        <f t="shared" si="840"/>
        <v>4026</v>
      </c>
      <c r="AJ570" s="230">
        <f t="shared" si="840"/>
        <v>2803</v>
      </c>
      <c r="AK570" s="231">
        <f t="shared" si="840"/>
        <v>2006</v>
      </c>
      <c r="AL570" s="230">
        <f t="shared" si="840"/>
        <v>4353</v>
      </c>
      <c r="AM570" s="231">
        <f t="shared" si="840"/>
        <v>5888</v>
      </c>
      <c r="AN570" s="230">
        <f t="shared" si="840"/>
        <v>1303</v>
      </c>
      <c r="AO570" s="231">
        <f t="shared" si="840"/>
        <v>3268</v>
      </c>
      <c r="AP570" s="230">
        <f t="shared" si="840"/>
        <v>1601</v>
      </c>
      <c r="AQ570" s="231">
        <f t="shared" si="840"/>
        <v>8030</v>
      </c>
      <c r="AR570" s="230">
        <f t="shared" si="840"/>
        <v>4992</v>
      </c>
      <c r="AS570" s="231">
        <f t="shared" si="840"/>
        <v>10096</v>
      </c>
      <c r="AT570" s="230">
        <f t="shared" si="840"/>
        <v>4127</v>
      </c>
      <c r="AU570" s="231">
        <f t="shared" si="840"/>
        <v>4818</v>
      </c>
      <c r="AV570" s="230">
        <f t="shared" si="840"/>
        <v>5425</v>
      </c>
      <c r="AW570" s="231">
        <f t="shared" si="840"/>
        <v>4723</v>
      </c>
      <c r="AX570" s="230">
        <f t="shared" si="840"/>
        <v>1047</v>
      </c>
      <c r="AY570" s="231">
        <f t="shared" si="840"/>
        <v>4804</v>
      </c>
      <c r="AZ570" s="230">
        <f t="shared" si="840"/>
        <v>2870</v>
      </c>
      <c r="BA570" s="231">
        <f t="shared" si="840"/>
        <v>8534</v>
      </c>
      <c r="BB570" s="230">
        <f t="shared" si="840"/>
        <v>4159</v>
      </c>
      <c r="BC570" s="231">
        <f t="shared" si="840"/>
        <v>5093</v>
      </c>
      <c r="BD570" s="230">
        <f t="shared" si="840"/>
        <v>13609</v>
      </c>
      <c r="BE570" s="231">
        <f t="shared" si="840"/>
        <v>7772</v>
      </c>
      <c r="BF570" s="232">
        <f t="shared" si="840"/>
        <v>68791</v>
      </c>
      <c r="BG570" s="233">
        <f t="shared" si="840"/>
        <v>72570</v>
      </c>
      <c r="BI570" s="212" t="s">
        <v>25</v>
      </c>
      <c r="BJ570" s="204">
        <f t="shared" ref="BJ570:CK570" si="841">B570/B591</f>
        <v>0.11960698395577726</v>
      </c>
      <c r="BK570" s="205">
        <f t="shared" si="841"/>
        <v>1.8671137887916335E-2</v>
      </c>
      <c r="BL570" s="206">
        <f t="shared" si="841"/>
        <v>9.1977293477829389E-2</v>
      </c>
      <c r="BM570" s="207">
        <f t="shared" si="841"/>
        <v>3.5079265648339998E-2</v>
      </c>
      <c r="BN570" s="204">
        <f t="shared" si="841"/>
        <v>7.8550318867631044E-2</v>
      </c>
      <c r="BO570" s="205">
        <f t="shared" si="841"/>
        <v>3.2837884548911164E-2</v>
      </c>
      <c r="BP570" s="206">
        <f t="shared" si="841"/>
        <v>3.755724147358349E-2</v>
      </c>
      <c r="BQ570" s="207">
        <f t="shared" si="841"/>
        <v>2.7058386707509513E-2</v>
      </c>
      <c r="BR570" s="204">
        <f t="shared" si="841"/>
        <v>3.994808191520046E-2</v>
      </c>
      <c r="BS570" s="205">
        <f t="shared" si="841"/>
        <v>5.2655996288564141E-2</v>
      </c>
      <c r="BT570" s="206">
        <f t="shared" si="841"/>
        <v>2.9037107366089089E-2</v>
      </c>
      <c r="BU570" s="204">
        <f t="shared" si="841"/>
        <v>5.5045486940846017E-2</v>
      </c>
      <c r="BV570" s="208">
        <f t="shared" si="841"/>
        <v>4.4006568144499179E-2</v>
      </c>
      <c r="BW570" s="209">
        <f t="shared" si="841"/>
        <v>5.1394655594591721E-2</v>
      </c>
      <c r="BX570" s="204">
        <f t="shared" si="841"/>
        <v>5.740761667985083E-2</v>
      </c>
      <c r="BY570" s="205">
        <f t="shared" si="841"/>
        <v>5.0935983360295818E-2</v>
      </c>
      <c r="BZ570" s="206">
        <f t="shared" si="841"/>
        <v>5.8217624103820677E-2</v>
      </c>
      <c r="CA570" s="207">
        <f t="shared" si="841"/>
        <v>5.4541017610932607E-2</v>
      </c>
      <c r="CB570" s="204">
        <f t="shared" si="841"/>
        <v>2.6583825626400489E-2</v>
      </c>
      <c r="CC570" s="205">
        <f t="shared" si="841"/>
        <v>9.1486964917927266E-2</v>
      </c>
      <c r="CD570" s="206">
        <f t="shared" si="841"/>
        <v>2.9354354354354354E-2</v>
      </c>
      <c r="CE570" s="207">
        <f t="shared" si="841"/>
        <v>6.4214241766782157E-2</v>
      </c>
      <c r="CF570" s="204">
        <f t="shared" si="841"/>
        <v>4.403507422505961E-2</v>
      </c>
      <c r="CG570" s="205">
        <f t="shared" si="841"/>
        <v>7.9595053346265765E-2</v>
      </c>
      <c r="CH570" s="206">
        <f t="shared" si="841"/>
        <v>5.7105707056508297E-2</v>
      </c>
      <c r="CI570" s="204">
        <f t="shared" si="841"/>
        <v>3.5144823039841788E-2</v>
      </c>
      <c r="CJ570" s="210">
        <f t="shared" si="841"/>
        <v>6.3444263117875294E-2</v>
      </c>
      <c r="CK570" s="211">
        <f t="shared" si="841"/>
        <v>4.5485183312871623E-2</v>
      </c>
    </row>
    <row r="571" spans="1:89" ht="13.5" thickTop="1" x14ac:dyDescent="0.2">
      <c r="A571" s="202" t="s">
        <v>20</v>
      </c>
      <c r="B571" s="222">
        <v>5896</v>
      </c>
      <c r="C571" s="223">
        <v>1006</v>
      </c>
      <c r="D571" s="224">
        <v>2098</v>
      </c>
      <c r="E571" s="225">
        <v>1372</v>
      </c>
      <c r="F571" s="222">
        <v>1117</v>
      </c>
      <c r="G571" s="226">
        <v>700</v>
      </c>
      <c r="H571" s="224">
        <v>1421</v>
      </c>
      <c r="I571" s="225">
        <v>1582</v>
      </c>
      <c r="J571" s="222">
        <v>509</v>
      </c>
      <c r="K571" s="226">
        <v>1017</v>
      </c>
      <c r="L571" s="224">
        <v>549</v>
      </c>
      <c r="M571" s="222">
        <v>2403</v>
      </c>
      <c r="N571" s="227">
        <v>1911</v>
      </c>
      <c r="O571" s="228">
        <v>3142</v>
      </c>
      <c r="P571" s="222">
        <v>1830</v>
      </c>
      <c r="Q571" s="226">
        <v>1514</v>
      </c>
      <c r="R571" s="224">
        <v>1950</v>
      </c>
      <c r="S571" s="225">
        <v>1685</v>
      </c>
      <c r="T571" s="222">
        <v>397</v>
      </c>
      <c r="U571" s="226">
        <v>1849</v>
      </c>
      <c r="V571" s="224">
        <v>1108</v>
      </c>
      <c r="W571" s="225">
        <v>3134</v>
      </c>
      <c r="X571" s="222">
        <v>1562</v>
      </c>
      <c r="Y571" s="226">
        <v>1875</v>
      </c>
      <c r="Z571" s="224">
        <v>5289</v>
      </c>
      <c r="AA571" s="222">
        <v>2717</v>
      </c>
      <c r="AB571" s="220">
        <f t="shared" si="834"/>
        <v>25637</v>
      </c>
      <c r="AC571" s="221">
        <f t="shared" si="837"/>
        <v>23996</v>
      </c>
      <c r="BI571" s="202" t="s">
        <v>20</v>
      </c>
      <c r="BJ571" s="204">
        <f t="shared" ref="BJ571:CK571" si="842">B571/B591</f>
        <v>9.9366320614803827E-2</v>
      </c>
      <c r="BK571" s="205">
        <f t="shared" si="842"/>
        <v>2.85892918040241E-2</v>
      </c>
      <c r="BL571" s="206">
        <f t="shared" si="842"/>
        <v>8.3283712436981461E-2</v>
      </c>
      <c r="BM571" s="207">
        <f t="shared" si="842"/>
        <v>6.6110923721871537E-2</v>
      </c>
      <c r="BN571" s="204">
        <f t="shared" si="842"/>
        <v>8.6871986312023641E-2</v>
      </c>
      <c r="BO571" s="205">
        <f t="shared" si="842"/>
        <v>8.0654453278027421E-2</v>
      </c>
      <c r="BP571" s="206">
        <f t="shared" si="842"/>
        <v>4.8561274007244894E-2</v>
      </c>
      <c r="BQ571" s="207">
        <f t="shared" si="842"/>
        <v>3.6712150747238464E-2</v>
      </c>
      <c r="BR571" s="204">
        <f t="shared" si="842"/>
        <v>7.3406403230458606E-2</v>
      </c>
      <c r="BS571" s="205">
        <f t="shared" si="842"/>
        <v>0.11795407098121086</v>
      </c>
      <c r="BT571" s="206">
        <f t="shared" si="842"/>
        <v>4.3436980773795396E-2</v>
      </c>
      <c r="BU571" s="204">
        <f t="shared" si="842"/>
        <v>0.10074204502578292</v>
      </c>
      <c r="BV571" s="208">
        <f t="shared" si="842"/>
        <v>6.9731800766283519E-2</v>
      </c>
      <c r="BW571" s="209">
        <f t="shared" si="842"/>
        <v>8.3626104545938468E-2</v>
      </c>
      <c r="BX571" s="204">
        <f t="shared" si="842"/>
        <v>0.10340151429540061</v>
      </c>
      <c r="BY571" s="205">
        <f t="shared" si="842"/>
        <v>6.9979200369771205E-2</v>
      </c>
      <c r="BZ571" s="206">
        <f t="shared" si="842"/>
        <v>8.8483528450857607E-2</v>
      </c>
      <c r="CA571" s="207">
        <f t="shared" si="842"/>
        <v>6.8532151136779601E-2</v>
      </c>
      <c r="CB571" s="204">
        <f t="shared" si="842"/>
        <v>4.0435933998777755E-2</v>
      </c>
      <c r="CC571" s="205">
        <f t="shared" si="842"/>
        <v>0.14877695526231091</v>
      </c>
      <c r="CD571" s="206">
        <f t="shared" si="842"/>
        <v>4.1591591591591592E-2</v>
      </c>
      <c r="CE571" s="207">
        <f t="shared" si="842"/>
        <v>0.10148635083060782</v>
      </c>
      <c r="CF571" s="204">
        <f t="shared" si="842"/>
        <v>6.007230213060534E-2</v>
      </c>
      <c r="CG571" s="205">
        <f t="shared" si="842"/>
        <v>0.11366391852570321</v>
      </c>
      <c r="CH571" s="206">
        <f t="shared" si="842"/>
        <v>9.2932949114422264E-2</v>
      </c>
      <c r="CI571" s="204">
        <f t="shared" si="842"/>
        <v>5.5972147830744508E-2</v>
      </c>
      <c r="CJ571" s="210">
        <f t="shared" si="842"/>
        <v>7.7049766629700089E-2</v>
      </c>
      <c r="CK571" s="211">
        <f t="shared" si="842"/>
        <v>7.2205772610192342E-2</v>
      </c>
    </row>
    <row r="572" spans="1:89" ht="13.5" thickBot="1" x14ac:dyDescent="0.25">
      <c r="A572" s="212" t="s">
        <v>22</v>
      </c>
      <c r="B572" s="213">
        <v>6030</v>
      </c>
      <c r="C572" s="214">
        <v>1220</v>
      </c>
      <c r="D572" s="215">
        <v>1738</v>
      </c>
      <c r="E572" s="216">
        <v>1544</v>
      </c>
      <c r="F572" s="213">
        <v>918</v>
      </c>
      <c r="G572" s="217">
        <v>732</v>
      </c>
      <c r="H572" s="215">
        <v>1288</v>
      </c>
      <c r="I572" s="216">
        <v>2325</v>
      </c>
      <c r="J572" s="213">
        <v>430</v>
      </c>
      <c r="K572" s="217">
        <v>1089</v>
      </c>
      <c r="L572" s="215">
        <v>559</v>
      </c>
      <c r="M572" s="213">
        <v>2917</v>
      </c>
      <c r="N572" s="218">
        <v>1571</v>
      </c>
      <c r="O572" s="219">
        <v>3608</v>
      </c>
      <c r="P572" s="213">
        <v>1392</v>
      </c>
      <c r="Q572" s="217">
        <v>1666</v>
      </c>
      <c r="R572" s="215">
        <v>1777</v>
      </c>
      <c r="S572" s="216">
        <v>1464</v>
      </c>
      <c r="T572" s="213">
        <v>319</v>
      </c>
      <c r="U572" s="217">
        <v>1695</v>
      </c>
      <c r="V572" s="215">
        <v>917</v>
      </c>
      <c r="W572" s="216">
        <v>2632</v>
      </c>
      <c r="X572" s="213">
        <v>1388</v>
      </c>
      <c r="Y572" s="217">
        <v>1834</v>
      </c>
      <c r="Z572" s="215">
        <v>4279</v>
      </c>
      <c r="AA572" s="213">
        <v>2751</v>
      </c>
      <c r="AB572" s="220">
        <f t="shared" si="834"/>
        <v>22606</v>
      </c>
      <c r="AC572" s="221">
        <f t="shared" si="837"/>
        <v>25477</v>
      </c>
      <c r="AE572" s="175" t="s">
        <v>27</v>
      </c>
      <c r="BI572" s="212" t="s">
        <v>22</v>
      </c>
      <c r="BJ572" s="204">
        <f t="shared" ref="BJ572:CK572" si="843">B572/B591</f>
        <v>0.1016246460833221</v>
      </c>
      <c r="BK572" s="205">
        <f t="shared" si="843"/>
        <v>3.46709105376833E-2</v>
      </c>
      <c r="BL572" s="206">
        <f t="shared" si="843"/>
        <v>6.8992894287642409E-2</v>
      </c>
      <c r="BM572" s="207">
        <f t="shared" si="843"/>
        <v>7.4398882089336482E-2</v>
      </c>
      <c r="BN572" s="204">
        <f t="shared" si="843"/>
        <v>7.1395240317312175E-2</v>
      </c>
      <c r="BO572" s="205">
        <f t="shared" si="843"/>
        <v>8.434151399930867E-2</v>
      </c>
      <c r="BP572" s="206">
        <f t="shared" si="843"/>
        <v>4.4016130134645615E-2</v>
      </c>
      <c r="BQ572" s="207">
        <f t="shared" si="843"/>
        <v>5.3954330270119741E-2</v>
      </c>
      <c r="BR572" s="204">
        <f t="shared" si="843"/>
        <v>6.2013267955004329E-2</v>
      </c>
      <c r="BS572" s="205">
        <f t="shared" si="843"/>
        <v>0.12630480167014613</v>
      </c>
      <c r="BT572" s="206">
        <f t="shared" si="843"/>
        <v>4.4228182609383652E-2</v>
      </c>
      <c r="BU572" s="204">
        <f t="shared" si="843"/>
        <v>0.12229069718693665</v>
      </c>
      <c r="BV572" s="208">
        <f t="shared" si="843"/>
        <v>5.7325305601167671E-2</v>
      </c>
      <c r="BW572" s="209">
        <f t="shared" si="843"/>
        <v>9.6028957734483125E-2</v>
      </c>
      <c r="BX572" s="204">
        <f t="shared" si="843"/>
        <v>7.8652955136173583E-2</v>
      </c>
      <c r="BY572" s="205">
        <f t="shared" si="843"/>
        <v>7.700485324705339E-2</v>
      </c>
      <c r="BZ572" s="206">
        <f t="shared" si="843"/>
        <v>8.0633451311371271E-2</v>
      </c>
      <c r="CA572" s="207">
        <f t="shared" si="843"/>
        <v>5.9543661284418598E-2</v>
      </c>
      <c r="CB572" s="204">
        <f t="shared" si="843"/>
        <v>3.2491342432267263E-2</v>
      </c>
      <c r="CC572" s="205">
        <f t="shared" si="843"/>
        <v>0.13638558094625039</v>
      </c>
      <c r="CD572" s="206">
        <f t="shared" si="843"/>
        <v>3.4421921921921922E-2</v>
      </c>
      <c r="CE572" s="207">
        <f t="shared" si="843"/>
        <v>8.5230400569929726E-2</v>
      </c>
      <c r="CF572" s="204">
        <f t="shared" si="843"/>
        <v>5.3380509191600645E-2</v>
      </c>
      <c r="CG572" s="205">
        <f t="shared" si="843"/>
        <v>0.11117846750727449</v>
      </c>
      <c r="CH572" s="206">
        <f t="shared" si="843"/>
        <v>7.5186252459938152E-2</v>
      </c>
      <c r="CI572" s="204">
        <f t="shared" si="843"/>
        <v>5.667257220551275E-2</v>
      </c>
      <c r="CJ572" s="210">
        <f t="shared" si="843"/>
        <v>6.7940360589421545E-2</v>
      </c>
      <c r="CK572" s="211">
        <f t="shared" si="843"/>
        <v>7.6662213235117113E-2</v>
      </c>
    </row>
    <row r="573" spans="1:89" ht="14.25" thickTop="1" thickBot="1" x14ac:dyDescent="0.25">
      <c r="A573" s="202" t="s">
        <v>24</v>
      </c>
      <c r="B573" s="222">
        <v>5042</v>
      </c>
      <c r="C573" s="223">
        <v>1286</v>
      </c>
      <c r="D573" s="224">
        <v>1698</v>
      </c>
      <c r="E573" s="225">
        <v>1110</v>
      </c>
      <c r="F573" s="222">
        <v>768</v>
      </c>
      <c r="G573" s="226">
        <v>574</v>
      </c>
      <c r="H573" s="224">
        <v>1644</v>
      </c>
      <c r="I573" s="225">
        <v>1981</v>
      </c>
      <c r="J573" s="222">
        <v>364</v>
      </c>
      <c r="K573" s="226">
        <v>1162</v>
      </c>
      <c r="L573" s="224">
        <v>493</v>
      </c>
      <c r="M573" s="222">
        <v>2710</v>
      </c>
      <c r="N573" s="227">
        <v>1510</v>
      </c>
      <c r="O573" s="228">
        <v>3346</v>
      </c>
      <c r="P573" s="222">
        <v>905</v>
      </c>
      <c r="Q573" s="226">
        <v>1638</v>
      </c>
      <c r="R573" s="224">
        <v>1698</v>
      </c>
      <c r="S573" s="225">
        <v>1574</v>
      </c>
      <c r="T573" s="222">
        <v>331</v>
      </c>
      <c r="U573" s="226">
        <v>1260</v>
      </c>
      <c r="V573" s="224">
        <v>845</v>
      </c>
      <c r="W573" s="225">
        <v>2768</v>
      </c>
      <c r="X573" s="222">
        <v>1209</v>
      </c>
      <c r="Y573" s="226">
        <v>1384</v>
      </c>
      <c r="Z573" s="224">
        <v>4041</v>
      </c>
      <c r="AA573" s="222">
        <v>2304</v>
      </c>
      <c r="AB573" s="220">
        <f t="shared" si="834"/>
        <v>20548</v>
      </c>
      <c r="AC573" s="221">
        <f t="shared" si="837"/>
        <v>23097</v>
      </c>
      <c r="AE573" s="176" t="s">
        <v>2</v>
      </c>
      <c r="AF573" s="177" t="s">
        <v>3</v>
      </c>
      <c r="AG573" s="178"/>
      <c r="AH573" s="177" t="s">
        <v>4</v>
      </c>
      <c r="AI573" s="178"/>
      <c r="AJ573" s="177" t="s">
        <v>5</v>
      </c>
      <c r="AK573" s="178"/>
      <c r="AL573" s="177" t="s">
        <v>6</v>
      </c>
      <c r="AM573" s="178"/>
      <c r="AN573" s="177" t="s">
        <v>7</v>
      </c>
      <c r="AO573" s="178"/>
      <c r="AP573" s="177" t="s">
        <v>8</v>
      </c>
      <c r="AQ573" s="178"/>
      <c r="AR573" s="177" t="s">
        <v>9</v>
      </c>
      <c r="AS573" s="178"/>
      <c r="AT573" s="177" t="s">
        <v>10</v>
      </c>
      <c r="AU573" s="178"/>
      <c r="AV573" s="177" t="s">
        <v>11</v>
      </c>
      <c r="AW573" s="178"/>
      <c r="AX573" s="177" t="s">
        <v>12</v>
      </c>
      <c r="AY573" s="178"/>
      <c r="AZ573" s="177" t="s">
        <v>13</v>
      </c>
      <c r="BA573" s="178"/>
      <c r="BB573" s="177" t="s">
        <v>14</v>
      </c>
      <c r="BC573" s="178"/>
      <c r="BD573" s="177" t="s">
        <v>15</v>
      </c>
      <c r="BE573" s="178"/>
      <c r="BF573" s="179" t="s">
        <v>16</v>
      </c>
      <c r="BG573" s="180"/>
      <c r="BI573" s="202" t="s">
        <v>24</v>
      </c>
      <c r="BJ573" s="204">
        <f t="shared" ref="BJ573:CK573" si="844">B573/B591</f>
        <v>8.4973709046784418E-2</v>
      </c>
      <c r="BK573" s="205">
        <f t="shared" si="844"/>
        <v>3.6546549960213712E-2</v>
      </c>
      <c r="BL573" s="206">
        <f t="shared" si="844"/>
        <v>6.7405025604382524E-2</v>
      </c>
      <c r="BM573" s="207">
        <f t="shared" si="844"/>
        <v>5.3486242952826099E-2</v>
      </c>
      <c r="BN573" s="204">
        <f t="shared" si="844"/>
        <v>5.9729351376574896E-2</v>
      </c>
      <c r="BO573" s="205">
        <f t="shared" si="844"/>
        <v>6.6136651687982481E-2</v>
      </c>
      <c r="BP573" s="206">
        <f t="shared" si="844"/>
        <v>5.618207914701661E-2</v>
      </c>
      <c r="BQ573" s="207">
        <f t="shared" si="844"/>
        <v>4.5971410006497723E-2</v>
      </c>
      <c r="BR573" s="204">
        <f t="shared" si="844"/>
        <v>5.2494952408422266E-2</v>
      </c>
      <c r="BS573" s="205">
        <f t="shared" si="844"/>
        <v>0.13477151472976107</v>
      </c>
      <c r="BT573" s="206">
        <f t="shared" si="844"/>
        <v>3.9006250494501148E-2</v>
      </c>
      <c r="BU573" s="204">
        <f t="shared" si="844"/>
        <v>0.11361254349557708</v>
      </c>
      <c r="BV573" s="208">
        <f t="shared" si="844"/>
        <v>5.5099434409779234E-2</v>
      </c>
      <c r="BW573" s="209">
        <f t="shared" si="844"/>
        <v>8.9055679761524537E-2</v>
      </c>
      <c r="BX573" s="204">
        <f t="shared" si="844"/>
        <v>5.1135721550457681E-2</v>
      </c>
      <c r="BY573" s="205">
        <f t="shared" si="844"/>
        <v>7.5710654032817196E-2</v>
      </c>
      <c r="BZ573" s="206">
        <f t="shared" si="844"/>
        <v>7.7048734004900629E-2</v>
      </c>
      <c r="CA573" s="207">
        <f t="shared" si="844"/>
        <v>6.4017570260706883E-2</v>
      </c>
      <c r="CB573" s="204">
        <f t="shared" si="844"/>
        <v>3.3713587288653493E-2</v>
      </c>
      <c r="CC573" s="205">
        <f t="shared" si="844"/>
        <v>0.10138397167685871</v>
      </c>
      <c r="CD573" s="206">
        <f t="shared" si="844"/>
        <v>3.1719219219219219E-2</v>
      </c>
      <c r="CE573" s="207">
        <f t="shared" si="844"/>
        <v>8.9634403030989934E-2</v>
      </c>
      <c r="CF573" s="204">
        <f t="shared" si="844"/>
        <v>4.6496423352049843E-2</v>
      </c>
      <c r="CG573" s="205">
        <f t="shared" si="844"/>
        <v>8.3899127061105722E-2</v>
      </c>
      <c r="CH573" s="206">
        <f t="shared" si="844"/>
        <v>7.1004357604723081E-2</v>
      </c>
      <c r="CI573" s="204">
        <f t="shared" si="844"/>
        <v>4.7464051749000868E-2</v>
      </c>
      <c r="CJ573" s="210">
        <f t="shared" si="844"/>
        <v>6.1755221153297089E-2</v>
      </c>
      <c r="CK573" s="211">
        <f t="shared" si="844"/>
        <v>6.950061385137575E-2</v>
      </c>
    </row>
    <row r="574" spans="1:89" ht="15" thickTop="1" thickBot="1" x14ac:dyDescent="0.3">
      <c r="A574" s="212" t="s">
        <v>28</v>
      </c>
      <c r="B574" s="213">
        <v>3733</v>
      </c>
      <c r="C574" s="214">
        <v>1085</v>
      </c>
      <c r="D574" s="215">
        <v>1619</v>
      </c>
      <c r="E574" s="216">
        <v>1018</v>
      </c>
      <c r="F574" s="213">
        <v>767</v>
      </c>
      <c r="G574" s="217">
        <v>549</v>
      </c>
      <c r="H574" s="215">
        <v>1847</v>
      </c>
      <c r="I574" s="216">
        <v>1975</v>
      </c>
      <c r="J574" s="213">
        <v>353</v>
      </c>
      <c r="K574" s="217">
        <v>801</v>
      </c>
      <c r="L574" s="215">
        <v>533</v>
      </c>
      <c r="M574" s="213">
        <v>1717</v>
      </c>
      <c r="N574" s="218">
        <v>1292</v>
      </c>
      <c r="O574" s="219">
        <v>2506</v>
      </c>
      <c r="P574" s="213">
        <v>870</v>
      </c>
      <c r="Q574" s="217">
        <v>1232</v>
      </c>
      <c r="R574" s="215">
        <v>1282</v>
      </c>
      <c r="S574" s="216">
        <v>1351</v>
      </c>
      <c r="T574" s="213">
        <v>377</v>
      </c>
      <c r="U574" s="217">
        <v>811</v>
      </c>
      <c r="V574" s="215">
        <v>796</v>
      </c>
      <c r="W574" s="216">
        <v>2361</v>
      </c>
      <c r="X574" s="213">
        <v>1111</v>
      </c>
      <c r="Y574" s="217">
        <v>1103</v>
      </c>
      <c r="Z574" s="215">
        <v>3439</v>
      </c>
      <c r="AA574" s="213">
        <v>2214</v>
      </c>
      <c r="AB574" s="220">
        <f t="shared" si="834"/>
        <v>18019</v>
      </c>
      <c r="AC574" s="221">
        <f t="shared" si="837"/>
        <v>18723</v>
      </c>
      <c r="AE574" s="182"/>
      <c r="AF574" s="183" t="s">
        <v>17</v>
      </c>
      <c r="AG574" s="184" t="s">
        <v>18</v>
      </c>
      <c r="AH574" s="185" t="s">
        <v>17</v>
      </c>
      <c r="AI574" s="186" t="s">
        <v>18</v>
      </c>
      <c r="AJ574" s="183" t="s">
        <v>17</v>
      </c>
      <c r="AK574" s="184" t="s">
        <v>18</v>
      </c>
      <c r="AL574" s="185" t="s">
        <v>17</v>
      </c>
      <c r="AM574" s="186" t="s">
        <v>18</v>
      </c>
      <c r="AN574" s="183" t="s">
        <v>17</v>
      </c>
      <c r="AO574" s="184" t="s">
        <v>18</v>
      </c>
      <c r="AP574" s="185" t="s">
        <v>17</v>
      </c>
      <c r="AQ574" s="183" t="s">
        <v>18</v>
      </c>
      <c r="AR574" s="187" t="s">
        <v>17</v>
      </c>
      <c r="AS574" s="188" t="s">
        <v>18</v>
      </c>
      <c r="AT574" s="183" t="s">
        <v>17</v>
      </c>
      <c r="AU574" s="184" t="s">
        <v>18</v>
      </c>
      <c r="AV574" s="185" t="s">
        <v>17</v>
      </c>
      <c r="AW574" s="186" t="s">
        <v>18</v>
      </c>
      <c r="AX574" s="183" t="s">
        <v>17</v>
      </c>
      <c r="AY574" s="184" t="s">
        <v>18</v>
      </c>
      <c r="AZ574" s="185" t="s">
        <v>17</v>
      </c>
      <c r="BA574" s="186" t="s">
        <v>18</v>
      </c>
      <c r="BB574" s="183" t="s">
        <v>17</v>
      </c>
      <c r="BC574" s="184" t="s">
        <v>18</v>
      </c>
      <c r="BD574" s="185" t="s">
        <v>17</v>
      </c>
      <c r="BE574" s="183" t="s">
        <v>18</v>
      </c>
      <c r="BF574" s="189" t="s">
        <v>17</v>
      </c>
      <c r="BG574" s="190" t="s">
        <v>18</v>
      </c>
      <c r="BI574" s="212" t="s">
        <v>28</v>
      </c>
      <c r="BJ574" s="204">
        <f t="shared" ref="BJ574:CK574" si="845">B574/B591</f>
        <v>6.2912902790885808E-2</v>
      </c>
      <c r="BK574" s="205">
        <f t="shared" si="845"/>
        <v>3.0834375355234738E-2</v>
      </c>
      <c r="BL574" s="206">
        <f t="shared" si="845"/>
        <v>6.4268984954944222E-2</v>
      </c>
      <c r="BM574" s="207">
        <f t="shared" si="845"/>
        <v>4.9053148942321594E-2</v>
      </c>
      <c r="BN574" s="204">
        <f t="shared" si="845"/>
        <v>5.9651578783636645E-2</v>
      </c>
      <c r="BO574" s="205">
        <f t="shared" si="845"/>
        <v>6.3256135499481503E-2</v>
      </c>
      <c r="BP574" s="206">
        <f t="shared" si="845"/>
        <v>6.3119404005194446E-2</v>
      </c>
      <c r="BQ574" s="207">
        <f t="shared" si="845"/>
        <v>4.5832173025155479E-2</v>
      </c>
      <c r="BR574" s="204">
        <f t="shared" si="845"/>
        <v>5.0908566483991925E-2</v>
      </c>
      <c r="BS574" s="205">
        <f t="shared" si="845"/>
        <v>9.2901878914405017E-2</v>
      </c>
      <c r="BT574" s="206">
        <f t="shared" si="845"/>
        <v>4.2171057836854181E-2</v>
      </c>
      <c r="BU574" s="204">
        <f t="shared" si="845"/>
        <v>7.1982559845721716E-2</v>
      </c>
      <c r="BV574" s="208">
        <f t="shared" si="845"/>
        <v>4.7144681627440246E-2</v>
      </c>
      <c r="BW574" s="209">
        <f t="shared" si="845"/>
        <v>6.6698605344405415E-2</v>
      </c>
      <c r="BX574" s="204">
        <f t="shared" si="845"/>
        <v>4.9158096960108484E-2</v>
      </c>
      <c r="BY574" s="205">
        <f t="shared" si="845"/>
        <v>5.6944765426392423E-2</v>
      </c>
      <c r="BZ574" s="206">
        <f t="shared" si="845"/>
        <v>5.8172247935384336E-2</v>
      </c>
      <c r="CA574" s="207">
        <f t="shared" si="845"/>
        <v>5.4947736608776998E-2</v>
      </c>
      <c r="CB574" s="204">
        <f t="shared" si="845"/>
        <v>3.8398859238134041E-2</v>
      </c>
      <c r="CC574" s="205">
        <f t="shared" si="845"/>
        <v>6.5255873833279687E-2</v>
      </c>
      <c r="CD574" s="206">
        <f t="shared" si="845"/>
        <v>2.9879879879879879E-2</v>
      </c>
      <c r="CE574" s="207">
        <f t="shared" si="845"/>
        <v>7.6454778018846536E-2</v>
      </c>
      <c r="CF574" s="204">
        <f t="shared" si="845"/>
        <v>4.2727482501346052E-2</v>
      </c>
      <c r="CG574" s="205">
        <f t="shared" si="845"/>
        <v>6.6864694471387001E-2</v>
      </c>
      <c r="CH574" s="206">
        <f t="shared" si="845"/>
        <v>6.0426623559179084E-2</v>
      </c>
      <c r="CI574" s="204">
        <f t="shared" si="845"/>
        <v>4.5609987227555521E-2</v>
      </c>
      <c r="CJ574" s="210">
        <f t="shared" si="845"/>
        <v>5.4154532312695167E-2</v>
      </c>
      <c r="CK574" s="211">
        <f t="shared" si="845"/>
        <v>5.6338918177222502E-2</v>
      </c>
    </row>
    <row r="575" spans="1:89" ht="13.5" thickTop="1" x14ac:dyDescent="0.2">
      <c r="A575" s="202" t="s">
        <v>29</v>
      </c>
      <c r="B575" s="235">
        <v>3767</v>
      </c>
      <c r="C575" s="223">
        <v>1342</v>
      </c>
      <c r="D575" s="224">
        <v>1740</v>
      </c>
      <c r="E575" s="225">
        <v>805</v>
      </c>
      <c r="F575" s="222">
        <v>756</v>
      </c>
      <c r="G575" s="226">
        <v>502</v>
      </c>
      <c r="H575" s="224">
        <v>2066</v>
      </c>
      <c r="I575" s="225">
        <v>2123</v>
      </c>
      <c r="J575" s="222">
        <v>404</v>
      </c>
      <c r="K575" s="226">
        <v>666</v>
      </c>
      <c r="L575" s="224">
        <v>474</v>
      </c>
      <c r="M575" s="222">
        <v>1433</v>
      </c>
      <c r="N575" s="227">
        <v>1379</v>
      </c>
      <c r="O575" s="236">
        <v>2203</v>
      </c>
      <c r="P575" s="222">
        <v>899</v>
      </c>
      <c r="Q575" s="226">
        <v>1035</v>
      </c>
      <c r="R575" s="224">
        <v>1276</v>
      </c>
      <c r="S575" s="225">
        <v>1207</v>
      </c>
      <c r="T575" s="222">
        <v>435</v>
      </c>
      <c r="U575" s="226">
        <v>609</v>
      </c>
      <c r="V575" s="224">
        <v>907</v>
      </c>
      <c r="W575" s="237">
        <v>2169</v>
      </c>
      <c r="X575" s="222">
        <v>993</v>
      </c>
      <c r="Y575" s="226">
        <v>810</v>
      </c>
      <c r="Z575" s="224">
        <v>3065</v>
      </c>
      <c r="AA575" s="222">
        <v>2848</v>
      </c>
      <c r="AB575" s="220">
        <f t="shared" si="834"/>
        <v>18161</v>
      </c>
      <c r="AC575" s="221">
        <f t="shared" si="837"/>
        <v>17752</v>
      </c>
      <c r="AE575" s="202" t="str">
        <f>$AE$17</f>
        <v>17:00 - 17:59</v>
      </c>
      <c r="AF575" s="193">
        <f t="shared" ref="AF575:AO577" si="846">SUMIF($A$9:$A$32,$AE575,B$567:B$590)</f>
        <v>2530</v>
      </c>
      <c r="AG575" s="194">
        <f t="shared" si="846"/>
        <v>3880</v>
      </c>
      <c r="AH575" s="195">
        <f t="shared" si="846"/>
        <v>1793</v>
      </c>
      <c r="AI575" s="196">
        <f t="shared" si="846"/>
        <v>1790</v>
      </c>
      <c r="AJ575" s="193">
        <f t="shared" si="846"/>
        <v>1132</v>
      </c>
      <c r="AK575" s="197">
        <f t="shared" si="846"/>
        <v>641</v>
      </c>
      <c r="AL575" s="195">
        <f t="shared" si="846"/>
        <v>2316</v>
      </c>
      <c r="AM575" s="196">
        <f t="shared" si="846"/>
        <v>4015</v>
      </c>
      <c r="AN575" s="193">
        <f t="shared" si="846"/>
        <v>799</v>
      </c>
      <c r="AO575" s="197">
        <f t="shared" si="846"/>
        <v>296</v>
      </c>
      <c r="AP575" s="195">
        <f t="shared" ref="AP575:AY577" si="847">SUMIF($A$9:$A$32,$AE575,L$567:L$590)</f>
        <v>1558</v>
      </c>
      <c r="AQ575" s="193">
        <f t="shared" si="847"/>
        <v>1054</v>
      </c>
      <c r="AR575" s="198">
        <f t="shared" si="847"/>
        <v>2419</v>
      </c>
      <c r="AS575" s="199">
        <f t="shared" si="847"/>
        <v>2052</v>
      </c>
      <c r="AT575" s="193">
        <f t="shared" si="847"/>
        <v>1410</v>
      </c>
      <c r="AU575" s="197">
        <f t="shared" si="847"/>
        <v>1327</v>
      </c>
      <c r="AV575" s="195">
        <f t="shared" si="847"/>
        <v>1537</v>
      </c>
      <c r="AW575" s="196">
        <f t="shared" si="847"/>
        <v>1819</v>
      </c>
      <c r="AX575" s="193">
        <f t="shared" si="847"/>
        <v>1052</v>
      </c>
      <c r="AY575" s="197">
        <f t="shared" si="847"/>
        <v>423</v>
      </c>
      <c r="AZ575" s="195">
        <f t="shared" ref="AZ575:BE577" si="848">SUMIF($A$9:$A$32,$AE575,V$567:V$590)</f>
        <v>2569</v>
      </c>
      <c r="BA575" s="196">
        <f t="shared" si="848"/>
        <v>1585</v>
      </c>
      <c r="BB575" s="193">
        <f t="shared" si="848"/>
        <v>3130</v>
      </c>
      <c r="BC575" s="197">
        <f t="shared" si="848"/>
        <v>720</v>
      </c>
      <c r="BD575" s="195">
        <f t="shared" si="848"/>
        <v>4098</v>
      </c>
      <c r="BE575" s="193">
        <f t="shared" si="848"/>
        <v>3576</v>
      </c>
      <c r="BF575" s="200">
        <f>AF575+AH575+AJ575+AL575+AN575+AP575+AR575+AT575+AV575+AX575+AZ575+BB575+BD575</f>
        <v>26343</v>
      </c>
      <c r="BG575" s="201">
        <f>AG575+AI575+AK575+AM575+AO575+AQ575+AS575+AU575+AW575+AY575+BA575+BC575+BE575</f>
        <v>23178</v>
      </c>
      <c r="BI575" s="202" t="s">
        <v>29</v>
      </c>
      <c r="BJ575" s="204">
        <f t="shared" ref="BJ575:CK575" si="849">B575/B591</f>
        <v>6.3485910745584462E-2</v>
      </c>
      <c r="BK575" s="205">
        <f t="shared" si="849"/>
        <v>3.8138001591451628E-2</v>
      </c>
      <c r="BL575" s="206">
        <f t="shared" si="849"/>
        <v>6.9072287721805403E-2</v>
      </c>
      <c r="BM575" s="207">
        <f t="shared" si="849"/>
        <v>3.8789572591914422E-2</v>
      </c>
      <c r="BN575" s="204">
        <f t="shared" si="849"/>
        <v>5.8796080261315914E-2</v>
      </c>
      <c r="BO575" s="205">
        <f t="shared" si="849"/>
        <v>5.7840765065099664E-2</v>
      </c>
      <c r="BP575" s="206">
        <f t="shared" si="849"/>
        <v>7.0603513088647388E-2</v>
      </c>
      <c r="BQ575" s="207">
        <f t="shared" si="849"/>
        <v>4.926668523159751E-2</v>
      </c>
      <c r="BR575" s="204">
        <f t="shared" si="849"/>
        <v>5.8263628497259877E-2</v>
      </c>
      <c r="BS575" s="205">
        <f t="shared" si="849"/>
        <v>7.724425887265135E-2</v>
      </c>
      <c r="BT575" s="206">
        <f t="shared" si="849"/>
        <v>3.7502967006883457E-2</v>
      </c>
      <c r="BU575" s="204">
        <f t="shared" si="849"/>
        <v>6.0076300674967512E-2</v>
      </c>
      <c r="BV575" s="208">
        <f t="shared" si="849"/>
        <v>5.0319284802043424E-2</v>
      </c>
      <c r="BW575" s="209">
        <f t="shared" si="849"/>
        <v>5.863408921537315E-2</v>
      </c>
      <c r="BX575" s="204">
        <f t="shared" si="849"/>
        <v>5.0796700192112104E-2</v>
      </c>
      <c r="BY575" s="205">
        <f t="shared" si="849"/>
        <v>4.7839149526230647E-2</v>
      </c>
      <c r="BZ575" s="206">
        <f t="shared" si="849"/>
        <v>5.7899990924766311E-2</v>
      </c>
      <c r="CA575" s="207">
        <f t="shared" si="849"/>
        <v>4.9090983039817793E-2</v>
      </c>
      <c r="CB575" s="204">
        <f t="shared" si="849"/>
        <v>4.4306376044000811E-2</v>
      </c>
      <c r="CC575" s="205">
        <f t="shared" si="849"/>
        <v>4.9002252977148372E-2</v>
      </c>
      <c r="CD575" s="206">
        <f t="shared" si="849"/>
        <v>3.4046546546546548E-2</v>
      </c>
      <c r="CE575" s="207">
        <f t="shared" si="849"/>
        <v>7.0237362779702731E-2</v>
      </c>
      <c r="CF575" s="204">
        <f t="shared" si="849"/>
        <v>3.8189370048457807E-2</v>
      </c>
      <c r="CG575" s="205">
        <f t="shared" si="849"/>
        <v>4.9102812803103781E-2</v>
      </c>
      <c r="CH575" s="206">
        <f t="shared" si="849"/>
        <v>5.3855074500983972E-2</v>
      </c>
      <c r="CI575" s="204">
        <f t="shared" si="849"/>
        <v>5.8670841745292739E-2</v>
      </c>
      <c r="CJ575" s="210">
        <f t="shared" si="849"/>
        <v>5.4581300922962254E-2</v>
      </c>
      <c r="CK575" s="211">
        <f t="shared" si="849"/>
        <v>5.3417105991670877E-2</v>
      </c>
    </row>
    <row r="576" spans="1:89" x14ac:dyDescent="0.2">
      <c r="A576" s="212" t="s">
        <v>31</v>
      </c>
      <c r="B576" s="238">
        <v>3535</v>
      </c>
      <c r="C576" s="214">
        <v>1210</v>
      </c>
      <c r="D576" s="215">
        <v>1534</v>
      </c>
      <c r="E576" s="216">
        <v>841</v>
      </c>
      <c r="F576" s="213">
        <v>741</v>
      </c>
      <c r="G576" s="217">
        <v>406</v>
      </c>
      <c r="H576" s="215">
        <v>2012</v>
      </c>
      <c r="I576" s="216">
        <v>1981</v>
      </c>
      <c r="J576" s="213">
        <v>382</v>
      </c>
      <c r="K576" s="214">
        <v>494</v>
      </c>
      <c r="L576" s="215">
        <v>580</v>
      </c>
      <c r="M576" s="213">
        <v>1792</v>
      </c>
      <c r="N576" s="218">
        <v>1467</v>
      </c>
      <c r="O576" s="239">
        <v>2383</v>
      </c>
      <c r="P576" s="213">
        <v>848</v>
      </c>
      <c r="Q576" s="214">
        <v>1169</v>
      </c>
      <c r="R576" s="215">
        <v>1237</v>
      </c>
      <c r="S576" s="216">
        <v>1243</v>
      </c>
      <c r="T576" s="224">
        <v>450</v>
      </c>
      <c r="U576" s="213">
        <v>717</v>
      </c>
      <c r="V576" s="215">
        <v>912</v>
      </c>
      <c r="W576" s="240">
        <v>2192</v>
      </c>
      <c r="X576" s="213">
        <v>1018</v>
      </c>
      <c r="Y576" s="217">
        <v>881</v>
      </c>
      <c r="Z576" s="215">
        <v>3101</v>
      </c>
      <c r="AA576" s="213">
        <v>2587</v>
      </c>
      <c r="AB576" s="220">
        <f t="shared" si="834"/>
        <v>17817</v>
      </c>
      <c r="AC576" s="221">
        <f t="shared" si="837"/>
        <v>17896</v>
      </c>
      <c r="AE576" s="212" t="str">
        <f>$AE$18</f>
        <v>18:00 - 18:59</v>
      </c>
      <c r="AF576" s="193">
        <f t="shared" si="846"/>
        <v>2435</v>
      </c>
      <c r="AG576" s="214">
        <f t="shared" si="846"/>
        <v>4117</v>
      </c>
      <c r="AH576" s="215">
        <f t="shared" si="846"/>
        <v>1779</v>
      </c>
      <c r="AI576" s="216">
        <f t="shared" si="846"/>
        <v>1929</v>
      </c>
      <c r="AJ576" s="213">
        <f t="shared" si="846"/>
        <v>919</v>
      </c>
      <c r="AK576" s="217">
        <f t="shared" si="846"/>
        <v>610</v>
      </c>
      <c r="AL576" s="215">
        <f t="shared" si="846"/>
        <v>2413</v>
      </c>
      <c r="AM576" s="216">
        <f t="shared" si="846"/>
        <v>4148</v>
      </c>
      <c r="AN576" s="213">
        <f t="shared" si="846"/>
        <v>666</v>
      </c>
      <c r="AO576" s="217">
        <f t="shared" si="846"/>
        <v>290</v>
      </c>
      <c r="AP576" s="215">
        <f t="shared" si="847"/>
        <v>1729</v>
      </c>
      <c r="AQ576" s="213">
        <f t="shared" si="847"/>
        <v>978</v>
      </c>
      <c r="AR576" s="218">
        <f t="shared" si="847"/>
        <v>2533</v>
      </c>
      <c r="AS576" s="219">
        <f t="shared" si="847"/>
        <v>2173</v>
      </c>
      <c r="AT576" s="213">
        <f t="shared" si="847"/>
        <v>1351</v>
      </c>
      <c r="AU576" s="217">
        <f t="shared" si="847"/>
        <v>1722</v>
      </c>
      <c r="AV576" s="215">
        <f t="shared" si="847"/>
        <v>1516</v>
      </c>
      <c r="AW576" s="216">
        <f t="shared" si="847"/>
        <v>2121</v>
      </c>
      <c r="AX576" s="213">
        <f t="shared" si="847"/>
        <v>1203</v>
      </c>
      <c r="AY576" s="217">
        <f t="shared" si="847"/>
        <v>433</v>
      </c>
      <c r="AZ576" s="215">
        <f t="shared" si="848"/>
        <v>3006</v>
      </c>
      <c r="BA576" s="216">
        <f t="shared" si="848"/>
        <v>1431</v>
      </c>
      <c r="BB576" s="213">
        <f t="shared" si="848"/>
        <v>2951</v>
      </c>
      <c r="BC576" s="217">
        <f t="shared" si="848"/>
        <v>862</v>
      </c>
      <c r="BD576" s="215">
        <f t="shared" si="848"/>
        <v>4209</v>
      </c>
      <c r="BE576" s="213">
        <f t="shared" si="848"/>
        <v>4758</v>
      </c>
      <c r="BF576" s="220">
        <f>SUM(AF576,AH576,AJ576,AL576,AN576,AP576,AR576,AT576,AV576,AX576,AZ576,BB576,BD576)</f>
        <v>26710</v>
      </c>
      <c r="BG576" s="221">
        <f>SUM(AG576,AI576,AK576,AM576,AO576,AQ576,AS576,AU576,AW576,AY576,BA576,BC576,BE576)</f>
        <v>25572</v>
      </c>
      <c r="BI576" s="212" t="s">
        <v>31</v>
      </c>
      <c r="BJ576" s="204">
        <f t="shared" ref="BJ576:CK576" si="850">B576/B591</f>
        <v>5.9575974113522986E-2</v>
      </c>
      <c r="BK576" s="205">
        <f t="shared" si="850"/>
        <v>3.4386722746390812E-2</v>
      </c>
      <c r="BL576" s="206">
        <f t="shared" si="850"/>
        <v>6.0894764003016952E-2</v>
      </c>
      <c r="BM576" s="207">
        <f t="shared" si="850"/>
        <v>4.0524261552546618E-2</v>
      </c>
      <c r="BN576" s="204">
        <f t="shared" si="850"/>
        <v>5.7629491367242186E-2</v>
      </c>
      <c r="BO576" s="205">
        <f t="shared" si="850"/>
        <v>4.6779582901255903E-2</v>
      </c>
      <c r="BP576" s="206">
        <f t="shared" si="850"/>
        <v>6.875811632834393E-2</v>
      </c>
      <c r="BQ576" s="207">
        <f t="shared" si="850"/>
        <v>4.5971410006497723E-2</v>
      </c>
      <c r="BR576" s="204">
        <f t="shared" si="850"/>
        <v>5.5090856648399189E-2</v>
      </c>
      <c r="BS576" s="205">
        <f t="shared" si="850"/>
        <v>5.7295291115750407E-2</v>
      </c>
      <c r="BT576" s="206">
        <f t="shared" si="850"/>
        <v>4.5889706464118996E-2</v>
      </c>
      <c r="BU576" s="204">
        <f t="shared" si="850"/>
        <v>7.5126818429547645E-2</v>
      </c>
      <c r="BV576" s="208">
        <f t="shared" si="850"/>
        <v>5.3530377668308704E-2</v>
      </c>
      <c r="BW576" s="209">
        <f t="shared" si="850"/>
        <v>6.3424890876184387E-2</v>
      </c>
      <c r="BX576" s="204">
        <f t="shared" si="850"/>
        <v>4.7915018646174708E-2</v>
      </c>
      <c r="BY576" s="205">
        <f t="shared" si="850"/>
        <v>5.4032817194360989E-2</v>
      </c>
      <c r="BZ576" s="206">
        <f t="shared" si="850"/>
        <v>5.6130320355749164E-2</v>
      </c>
      <c r="CA576" s="207">
        <f t="shared" si="850"/>
        <v>5.0555171432057594E-2</v>
      </c>
      <c r="CB576" s="204">
        <f t="shared" si="850"/>
        <v>4.5834182114483604E-2</v>
      </c>
      <c r="CC576" s="205">
        <f t="shared" si="850"/>
        <v>5.7692307692307696E-2</v>
      </c>
      <c r="CD576" s="206">
        <f t="shared" si="850"/>
        <v>3.4234234234234232E-2</v>
      </c>
      <c r="CE576" s="207">
        <f t="shared" si="850"/>
        <v>7.0982157313558503E-2</v>
      </c>
      <c r="CF576" s="204">
        <f t="shared" si="850"/>
        <v>3.9150834551188368E-2</v>
      </c>
      <c r="CG576" s="205">
        <f t="shared" si="850"/>
        <v>5.3406886517943744E-2</v>
      </c>
      <c r="CH576" s="206">
        <f t="shared" si="850"/>
        <v>5.4487630025302221E-2</v>
      </c>
      <c r="CI576" s="204">
        <f t="shared" si="850"/>
        <v>5.3294054633101232E-2</v>
      </c>
      <c r="CJ576" s="210">
        <f t="shared" si="850"/>
        <v>5.3547438937526483E-2</v>
      </c>
      <c r="CK576" s="211">
        <f t="shared" si="850"/>
        <v>5.3850412845140944E-2</v>
      </c>
    </row>
    <row r="577" spans="1:89" ht="13.5" thickBot="1" x14ac:dyDescent="0.25">
      <c r="A577" s="202" t="s">
        <v>33</v>
      </c>
      <c r="B577" s="235">
        <v>3038</v>
      </c>
      <c r="C577" s="223">
        <v>1704</v>
      </c>
      <c r="D577" s="224">
        <v>1224</v>
      </c>
      <c r="E577" s="225">
        <v>887</v>
      </c>
      <c r="F577" s="222">
        <v>674</v>
      </c>
      <c r="G577" s="226">
        <v>503</v>
      </c>
      <c r="H577" s="224">
        <v>1927</v>
      </c>
      <c r="I577" s="225">
        <v>2317</v>
      </c>
      <c r="J577" s="222">
        <v>387</v>
      </c>
      <c r="K577" s="223">
        <v>465</v>
      </c>
      <c r="L577" s="224">
        <v>494</v>
      </c>
      <c r="M577" s="222">
        <v>1424</v>
      </c>
      <c r="N577" s="227">
        <v>1523</v>
      </c>
      <c r="O577" s="236">
        <v>1977</v>
      </c>
      <c r="P577" s="222">
        <v>859</v>
      </c>
      <c r="Q577" s="223">
        <v>1078</v>
      </c>
      <c r="R577" s="224">
        <v>1178</v>
      </c>
      <c r="S577" s="225">
        <v>1390</v>
      </c>
      <c r="T577" s="222">
        <v>490</v>
      </c>
      <c r="U577" s="226">
        <v>680</v>
      </c>
      <c r="V577" s="224">
        <v>1114</v>
      </c>
      <c r="W577" s="237">
        <v>1718</v>
      </c>
      <c r="X577" s="222">
        <v>1003</v>
      </c>
      <c r="Y577" s="226">
        <v>785</v>
      </c>
      <c r="Z577" s="224">
        <v>2895</v>
      </c>
      <c r="AA577" s="222">
        <v>2816</v>
      </c>
      <c r="AB577" s="220">
        <f t="shared" si="834"/>
        <v>16806</v>
      </c>
      <c r="AC577" s="221">
        <f t="shared" si="837"/>
        <v>17744</v>
      </c>
      <c r="AE577" s="202" t="str">
        <f>$AE$19</f>
        <v>19:00 - 19:59</v>
      </c>
      <c r="AF577" s="193">
        <f t="shared" si="846"/>
        <v>2657</v>
      </c>
      <c r="AG577" s="223">
        <f t="shared" si="846"/>
        <v>3984</v>
      </c>
      <c r="AH577" s="224">
        <f t="shared" si="846"/>
        <v>1306</v>
      </c>
      <c r="AI577" s="225">
        <f t="shared" si="846"/>
        <v>1503</v>
      </c>
      <c r="AJ577" s="222">
        <f t="shared" si="846"/>
        <v>663</v>
      </c>
      <c r="AK577" s="226">
        <f t="shared" si="846"/>
        <v>496</v>
      </c>
      <c r="AL577" s="224">
        <f t="shared" si="846"/>
        <v>1961</v>
      </c>
      <c r="AM577" s="225">
        <f t="shared" si="846"/>
        <v>3471</v>
      </c>
      <c r="AN577" s="222">
        <f t="shared" si="846"/>
        <v>402</v>
      </c>
      <c r="AO577" s="226">
        <f t="shared" si="846"/>
        <v>269</v>
      </c>
      <c r="AP577" s="224">
        <f t="shared" si="847"/>
        <v>1102</v>
      </c>
      <c r="AQ577" s="222">
        <f t="shared" si="847"/>
        <v>890</v>
      </c>
      <c r="AR577" s="227">
        <f t="shared" si="847"/>
        <v>2072</v>
      </c>
      <c r="AS577" s="228">
        <f t="shared" si="847"/>
        <v>2190</v>
      </c>
      <c r="AT577" s="222">
        <f t="shared" si="847"/>
        <v>1147</v>
      </c>
      <c r="AU577" s="226">
        <f t="shared" si="847"/>
        <v>1767</v>
      </c>
      <c r="AV577" s="224">
        <f t="shared" si="847"/>
        <v>1241</v>
      </c>
      <c r="AW577" s="225">
        <f t="shared" si="847"/>
        <v>1966</v>
      </c>
      <c r="AX577" s="222">
        <f t="shared" si="847"/>
        <v>893</v>
      </c>
      <c r="AY577" s="226">
        <f t="shared" si="847"/>
        <v>386</v>
      </c>
      <c r="AZ577" s="224">
        <f t="shared" si="848"/>
        <v>2494</v>
      </c>
      <c r="BA577" s="225">
        <f t="shared" si="848"/>
        <v>1494</v>
      </c>
      <c r="BB577" s="222">
        <f t="shared" si="848"/>
        <v>2248</v>
      </c>
      <c r="BC577" s="226">
        <f t="shared" si="848"/>
        <v>864</v>
      </c>
      <c r="BD577" s="224">
        <f t="shared" si="848"/>
        <v>3373</v>
      </c>
      <c r="BE577" s="222">
        <f t="shared" si="848"/>
        <v>4735</v>
      </c>
      <c r="BF577" s="220">
        <f>SUM(AF577,AH577,AJ577,AL577,AN577,AP577,AR577,AT577,AV577,AX577,AZ577,BB577,BD577)</f>
        <v>21559</v>
      </c>
      <c r="BG577" s="221">
        <f>SUM(AG577,AI577,AK577,AM577,AO577,AQ577,AS577,AU577,AW577,AY577,BA577,BC577,BE577)</f>
        <v>24015</v>
      </c>
      <c r="BI577" s="202" t="s">
        <v>33</v>
      </c>
      <c r="BJ577" s="204">
        <f t="shared" ref="BJ577:CK577" si="851">B577/B591</f>
        <v>5.1199946069839561E-2</v>
      </c>
      <c r="BK577" s="205">
        <f t="shared" si="851"/>
        <v>4.842559963623963E-2</v>
      </c>
      <c r="BL577" s="206">
        <f t="shared" si="851"/>
        <v>4.8588781707752771E-2</v>
      </c>
      <c r="BM577" s="207">
        <f t="shared" si="851"/>
        <v>4.2740808557798875E-2</v>
      </c>
      <c r="BN577" s="204">
        <f t="shared" si="851"/>
        <v>5.2418727640379532E-2</v>
      </c>
      <c r="BO577" s="205">
        <f t="shared" si="851"/>
        <v>5.7955985712639706E-2</v>
      </c>
      <c r="BP577" s="206">
        <f t="shared" si="851"/>
        <v>6.5853325131569954E-2</v>
      </c>
      <c r="BQ577" s="207">
        <f t="shared" si="851"/>
        <v>5.3768680961663415E-2</v>
      </c>
      <c r="BR577" s="204">
        <f t="shared" si="851"/>
        <v>5.5811941159503893E-2</v>
      </c>
      <c r="BS577" s="205">
        <f t="shared" si="851"/>
        <v>5.3931802366040359E-2</v>
      </c>
      <c r="BT577" s="206">
        <f t="shared" si="851"/>
        <v>3.9085370678059971E-2</v>
      </c>
      <c r="BU577" s="204">
        <f t="shared" si="851"/>
        <v>5.9698989644908398E-2</v>
      </c>
      <c r="BV577" s="208">
        <f t="shared" si="851"/>
        <v>5.5573800401386611E-2</v>
      </c>
      <c r="BW577" s="209">
        <f t="shared" si="851"/>
        <v>5.261897157457681E-2</v>
      </c>
      <c r="BX577" s="204">
        <f t="shared" si="851"/>
        <v>4.8536557803141596E-2</v>
      </c>
      <c r="BY577" s="205">
        <f t="shared" si="851"/>
        <v>4.9826669748093369E-2</v>
      </c>
      <c r="BZ577" s="206">
        <f t="shared" si="851"/>
        <v>5.3453126418005266E-2</v>
      </c>
      <c r="CA577" s="207">
        <f t="shared" si="851"/>
        <v>5.6533940700370114E-2</v>
      </c>
      <c r="CB577" s="204">
        <f t="shared" si="851"/>
        <v>4.9908331635771033E-2</v>
      </c>
      <c r="CC577" s="205">
        <f t="shared" si="851"/>
        <v>5.4715159317669779E-2</v>
      </c>
      <c r="CD577" s="206">
        <f t="shared" si="851"/>
        <v>4.1816816816816815E-2</v>
      </c>
      <c r="CE577" s="207">
        <f t="shared" si="851"/>
        <v>5.563291344192222E-2</v>
      </c>
      <c r="CF577" s="204">
        <f t="shared" si="851"/>
        <v>3.8573955849550035E-2</v>
      </c>
      <c r="CG577" s="205">
        <f t="shared" si="851"/>
        <v>4.7587293889427743E-2</v>
      </c>
      <c r="CH577" s="206">
        <f t="shared" si="851"/>
        <v>5.0868006747258929E-2</v>
      </c>
      <c r="CI577" s="204">
        <f t="shared" si="851"/>
        <v>5.8011618804334392E-2</v>
      </c>
      <c r="CJ577" s="210">
        <f t="shared" si="851"/>
        <v>5.0508966648934735E-2</v>
      </c>
      <c r="CK577" s="211">
        <f t="shared" si="851"/>
        <v>5.3393033388700321E-2</v>
      </c>
    </row>
    <row r="578" spans="1:89" ht="14.25" thickTop="1" thickBot="1" x14ac:dyDescent="0.25">
      <c r="A578" s="212" t="s">
        <v>35</v>
      </c>
      <c r="B578" s="238">
        <v>2442</v>
      </c>
      <c r="C578" s="214">
        <v>1355</v>
      </c>
      <c r="D578" s="215">
        <v>1132</v>
      </c>
      <c r="E578" s="216">
        <v>916</v>
      </c>
      <c r="F578" s="213">
        <v>678</v>
      </c>
      <c r="G578" s="217">
        <v>477</v>
      </c>
      <c r="H578" s="215">
        <v>1865</v>
      </c>
      <c r="I578" s="216">
        <v>2079</v>
      </c>
      <c r="J578" s="213">
        <v>390</v>
      </c>
      <c r="K578" s="214">
        <v>390</v>
      </c>
      <c r="L578" s="215">
        <v>692</v>
      </c>
      <c r="M578" s="213">
        <v>1121</v>
      </c>
      <c r="N578" s="218">
        <v>1534</v>
      </c>
      <c r="O578" s="239">
        <v>1930</v>
      </c>
      <c r="P578" s="213">
        <v>948</v>
      </c>
      <c r="Q578" s="214">
        <v>1089</v>
      </c>
      <c r="R578" s="215">
        <v>1013</v>
      </c>
      <c r="S578" s="216">
        <v>1449</v>
      </c>
      <c r="T578" s="213">
        <v>584</v>
      </c>
      <c r="U578" s="217">
        <v>555</v>
      </c>
      <c r="V578" s="215">
        <v>1499</v>
      </c>
      <c r="W578" s="240">
        <v>1693</v>
      </c>
      <c r="X578" s="213">
        <v>1172</v>
      </c>
      <c r="Y578" s="217">
        <v>717</v>
      </c>
      <c r="Z578" s="215">
        <v>3038</v>
      </c>
      <c r="AA578" s="213">
        <v>2633</v>
      </c>
      <c r="AB578" s="220">
        <f t="shared" si="834"/>
        <v>16987</v>
      </c>
      <c r="AC578" s="221">
        <f t="shared" si="837"/>
        <v>16404</v>
      </c>
      <c r="AE578" s="229" t="s">
        <v>26</v>
      </c>
      <c r="AF578" s="230">
        <f t="shared" ref="AF578:BG578" si="852">SUM(AF575:AF577)</f>
        <v>7622</v>
      </c>
      <c r="AG578" s="231">
        <f t="shared" si="852"/>
        <v>11981</v>
      </c>
      <c r="AH578" s="230">
        <f t="shared" si="852"/>
        <v>4878</v>
      </c>
      <c r="AI578" s="231">
        <f t="shared" si="852"/>
        <v>5222</v>
      </c>
      <c r="AJ578" s="230">
        <f t="shared" si="852"/>
        <v>2714</v>
      </c>
      <c r="AK578" s="231">
        <f t="shared" si="852"/>
        <v>1747</v>
      </c>
      <c r="AL578" s="230">
        <f t="shared" si="852"/>
        <v>6690</v>
      </c>
      <c r="AM578" s="231">
        <f t="shared" si="852"/>
        <v>11634</v>
      </c>
      <c r="AN578" s="230">
        <f t="shared" si="852"/>
        <v>1867</v>
      </c>
      <c r="AO578" s="231">
        <f t="shared" si="852"/>
        <v>855</v>
      </c>
      <c r="AP578" s="230">
        <f t="shared" si="852"/>
        <v>4389</v>
      </c>
      <c r="AQ578" s="231">
        <f t="shared" si="852"/>
        <v>2922</v>
      </c>
      <c r="AR578" s="230">
        <f t="shared" si="852"/>
        <v>7024</v>
      </c>
      <c r="AS578" s="231">
        <f t="shared" si="852"/>
        <v>6415</v>
      </c>
      <c r="AT578" s="230">
        <f t="shared" si="852"/>
        <v>3908</v>
      </c>
      <c r="AU578" s="231">
        <f t="shared" si="852"/>
        <v>4816</v>
      </c>
      <c r="AV578" s="230">
        <f t="shared" si="852"/>
        <v>4294</v>
      </c>
      <c r="AW578" s="231">
        <f t="shared" si="852"/>
        <v>5906</v>
      </c>
      <c r="AX578" s="230">
        <f t="shared" si="852"/>
        <v>3148</v>
      </c>
      <c r="AY578" s="231">
        <f t="shared" si="852"/>
        <v>1242</v>
      </c>
      <c r="AZ578" s="230">
        <f t="shared" si="852"/>
        <v>8069</v>
      </c>
      <c r="BA578" s="231">
        <f t="shared" si="852"/>
        <v>4510</v>
      </c>
      <c r="BB578" s="230">
        <f t="shared" si="852"/>
        <v>8329</v>
      </c>
      <c r="BC578" s="231">
        <f t="shared" si="852"/>
        <v>2446</v>
      </c>
      <c r="BD578" s="230">
        <f t="shared" si="852"/>
        <v>11680</v>
      </c>
      <c r="BE578" s="231">
        <f t="shared" si="852"/>
        <v>13069</v>
      </c>
      <c r="BF578" s="232">
        <f t="shared" si="852"/>
        <v>74612</v>
      </c>
      <c r="BG578" s="233">
        <f t="shared" si="852"/>
        <v>72765</v>
      </c>
      <c r="BI578" s="212" t="s">
        <v>35</v>
      </c>
      <c r="BJ578" s="204">
        <f t="shared" ref="BJ578:CK578" si="853">B578/B591</f>
        <v>4.1155453687474718E-2</v>
      </c>
      <c r="BK578" s="205">
        <f t="shared" si="853"/>
        <v>3.8507445720131865E-2</v>
      </c>
      <c r="BL578" s="206">
        <f t="shared" si="853"/>
        <v>4.4936683736255013E-2</v>
      </c>
      <c r="BM578" s="207">
        <f t="shared" si="853"/>
        <v>4.4138196887197029E-2</v>
      </c>
      <c r="BN578" s="204">
        <f t="shared" si="853"/>
        <v>5.2729818012132522E-2</v>
      </c>
      <c r="BO578" s="205">
        <f t="shared" si="853"/>
        <v>5.4960248876598686E-2</v>
      </c>
      <c r="BP578" s="206">
        <f t="shared" si="853"/>
        <v>6.3734536258628932E-2</v>
      </c>
      <c r="BQ578" s="207">
        <f t="shared" si="853"/>
        <v>4.8245614035087717E-2</v>
      </c>
      <c r="BR578" s="204">
        <f t="shared" si="853"/>
        <v>5.6244591866166711E-2</v>
      </c>
      <c r="BS578" s="205">
        <f t="shared" si="853"/>
        <v>4.5233124565066112E-2</v>
      </c>
      <c r="BT578" s="206">
        <f t="shared" si="853"/>
        <v>5.4751167022707492E-2</v>
      </c>
      <c r="BU578" s="204">
        <f t="shared" si="853"/>
        <v>4.6996184966251624E-2</v>
      </c>
      <c r="BV578" s="208">
        <f t="shared" si="853"/>
        <v>5.5975187009669768E-2</v>
      </c>
      <c r="BW578" s="209">
        <f t="shared" si="853"/>
        <v>5.1368040029809429E-2</v>
      </c>
      <c r="BX578" s="204">
        <f t="shared" si="853"/>
        <v>5.3565374618600975E-2</v>
      </c>
      <c r="BY578" s="205">
        <f t="shared" si="853"/>
        <v>5.0335105153686159E-2</v>
      </c>
      <c r="BZ578" s="206">
        <f t="shared" si="853"/>
        <v>4.5966058626009616E-2</v>
      </c>
      <c r="CA578" s="207">
        <f t="shared" si="853"/>
        <v>5.8933582787652011E-2</v>
      </c>
      <c r="CB578" s="204">
        <f t="shared" si="853"/>
        <v>5.9482583010796494E-2</v>
      </c>
      <c r="CC578" s="205">
        <f t="shared" si="853"/>
        <v>4.4657225619568718E-2</v>
      </c>
      <c r="CD578" s="206">
        <f t="shared" si="853"/>
        <v>5.6268768768768768E-2</v>
      </c>
      <c r="CE578" s="207">
        <f t="shared" si="853"/>
        <v>5.4823354165992037E-2</v>
      </c>
      <c r="CF578" s="204">
        <f t="shared" si="853"/>
        <v>4.5073455888008616E-2</v>
      </c>
      <c r="CG578" s="205">
        <f t="shared" si="853"/>
        <v>4.3465082444228906E-2</v>
      </c>
      <c r="CH578" s="206">
        <f t="shared" si="853"/>
        <v>5.3380657857745289E-2</v>
      </c>
      <c r="CI578" s="204">
        <f t="shared" si="853"/>
        <v>5.4241687610728853E-2</v>
      </c>
      <c r="CJ578" s="210">
        <f t="shared" si="853"/>
        <v>5.1052946356387852E-2</v>
      </c>
      <c r="CK578" s="211">
        <f t="shared" si="853"/>
        <v>4.9360872391131655E-2</v>
      </c>
    </row>
    <row r="579" spans="1:89" ht="13.5" thickTop="1" x14ac:dyDescent="0.2">
      <c r="A579" s="202" t="s">
        <v>36</v>
      </c>
      <c r="B579" s="235">
        <v>2002</v>
      </c>
      <c r="C579" s="223">
        <v>2282</v>
      </c>
      <c r="D579" s="224">
        <v>1058</v>
      </c>
      <c r="E579" s="225">
        <v>1247</v>
      </c>
      <c r="F579" s="222">
        <v>606</v>
      </c>
      <c r="G579" s="226">
        <v>477</v>
      </c>
      <c r="H579" s="224">
        <v>1942</v>
      </c>
      <c r="I579" s="225">
        <v>2931</v>
      </c>
      <c r="J579" s="222">
        <v>471</v>
      </c>
      <c r="K579" s="223">
        <v>367</v>
      </c>
      <c r="L579" s="224">
        <v>992</v>
      </c>
      <c r="M579" s="222">
        <v>1022</v>
      </c>
      <c r="N579" s="227">
        <v>1800</v>
      </c>
      <c r="O579" s="236">
        <v>1765</v>
      </c>
      <c r="P579" s="222">
        <v>1073</v>
      </c>
      <c r="Q579" s="223">
        <v>1122</v>
      </c>
      <c r="R579" s="224">
        <v>1268</v>
      </c>
      <c r="S579" s="225">
        <v>1483</v>
      </c>
      <c r="T579" s="222">
        <v>750</v>
      </c>
      <c r="U579" s="226">
        <v>437</v>
      </c>
      <c r="V579" s="224">
        <v>1961</v>
      </c>
      <c r="W579" s="237">
        <v>1346</v>
      </c>
      <c r="X579" s="222">
        <v>1614</v>
      </c>
      <c r="Y579" s="226">
        <v>607</v>
      </c>
      <c r="Z579" s="224">
        <v>3115</v>
      </c>
      <c r="AA579" s="222">
        <v>2700</v>
      </c>
      <c r="AB579" s="220">
        <f t="shared" si="834"/>
        <v>18652</v>
      </c>
      <c r="AC579" s="221">
        <f t="shared" si="837"/>
        <v>17786</v>
      </c>
      <c r="BI579" s="202" t="s">
        <v>36</v>
      </c>
      <c r="BJ579" s="204">
        <f t="shared" ref="BJ579:CK579" si="854">B579/B591</f>
        <v>3.3740056626668465E-2</v>
      </c>
      <c r="BK579" s="205">
        <f t="shared" si="854"/>
        <v>6.4851653972945317E-2</v>
      </c>
      <c r="BL579" s="206">
        <f t="shared" si="854"/>
        <v>4.1999126672224205E-2</v>
      </c>
      <c r="BM579" s="207">
        <f t="shared" si="854"/>
        <v>6.0087698164120851E-2</v>
      </c>
      <c r="BN579" s="204">
        <f t="shared" si="854"/>
        <v>4.7130191320578628E-2</v>
      </c>
      <c r="BO579" s="205">
        <f t="shared" si="854"/>
        <v>5.4960248876598686E-2</v>
      </c>
      <c r="BP579" s="206">
        <f t="shared" si="854"/>
        <v>6.6365935342765359E-2</v>
      </c>
      <c r="BQ579" s="207">
        <f t="shared" si="854"/>
        <v>6.8017265385686435E-2</v>
      </c>
      <c r="BR579" s="204">
        <f t="shared" si="854"/>
        <v>6.792616094606288E-2</v>
      </c>
      <c r="BS579" s="205">
        <f t="shared" si="854"/>
        <v>4.2565530039434009E-2</v>
      </c>
      <c r="BT579" s="206">
        <f t="shared" si="854"/>
        <v>7.8487222090355246E-2</v>
      </c>
      <c r="BU579" s="204">
        <f t="shared" si="854"/>
        <v>4.2845763635601393E-2</v>
      </c>
      <c r="BV579" s="208">
        <f t="shared" si="854"/>
        <v>6.5681444991789822E-2</v>
      </c>
      <c r="BW579" s="209">
        <f t="shared" si="854"/>
        <v>4.6976471840732462E-2</v>
      </c>
      <c r="BX579" s="204">
        <f t="shared" si="854"/>
        <v>6.0628319584133804E-2</v>
      </c>
      <c r="BY579" s="205">
        <f t="shared" si="854"/>
        <v>5.1860411370464522E-2</v>
      </c>
      <c r="BZ579" s="206">
        <f t="shared" si="854"/>
        <v>5.7536981577275617E-2</v>
      </c>
      <c r="CA579" s="207">
        <f t="shared" si="854"/>
        <v>6.0316427380322932E-2</v>
      </c>
      <c r="CB579" s="204">
        <f t="shared" si="854"/>
        <v>7.6390303524139336E-2</v>
      </c>
      <c r="CC579" s="205">
        <f t="shared" si="854"/>
        <v>3.5162536208561315E-2</v>
      </c>
      <c r="CD579" s="206">
        <f t="shared" si="854"/>
        <v>7.3611111111111113E-2</v>
      </c>
      <c r="CE579" s="207">
        <f t="shared" si="854"/>
        <v>4.3586671416081087E-2</v>
      </c>
      <c r="CF579" s="204">
        <f t="shared" si="854"/>
        <v>6.20721482962849E-2</v>
      </c>
      <c r="CG579" s="205">
        <f t="shared" si="854"/>
        <v>3.6796799224054315E-2</v>
      </c>
      <c r="CH579" s="206">
        <f t="shared" si="854"/>
        <v>5.4733623840314875E-2</v>
      </c>
      <c r="CI579" s="204">
        <f t="shared" si="854"/>
        <v>5.562193564336039E-2</v>
      </c>
      <c r="CJ579" s="210">
        <f t="shared" si="854"/>
        <v>5.6056958582406918E-2</v>
      </c>
      <c r="CK579" s="211">
        <f t="shared" si="854"/>
        <v>5.3519414554295756E-2</v>
      </c>
    </row>
    <row r="580" spans="1:89" x14ac:dyDescent="0.2">
      <c r="A580" s="212" t="s">
        <v>37</v>
      </c>
      <c r="B580" s="238">
        <v>2210</v>
      </c>
      <c r="C580" s="214">
        <v>2676</v>
      </c>
      <c r="D580" s="215">
        <v>1404</v>
      </c>
      <c r="E580" s="216">
        <v>1264</v>
      </c>
      <c r="F580" s="213">
        <v>844</v>
      </c>
      <c r="G580" s="217">
        <v>472</v>
      </c>
      <c r="H580" s="215">
        <v>1836</v>
      </c>
      <c r="I580" s="216">
        <v>3724</v>
      </c>
      <c r="J580" s="213">
        <v>536</v>
      </c>
      <c r="K580" s="214">
        <v>310</v>
      </c>
      <c r="L580" s="215">
        <v>1166</v>
      </c>
      <c r="M580" s="213">
        <v>1020</v>
      </c>
      <c r="N580" s="218">
        <v>2104</v>
      </c>
      <c r="O580" s="239">
        <v>2004</v>
      </c>
      <c r="P580" s="213">
        <v>1152</v>
      </c>
      <c r="Q580" s="214">
        <v>1052</v>
      </c>
      <c r="R580" s="215">
        <v>1443</v>
      </c>
      <c r="S580" s="216">
        <v>1498</v>
      </c>
      <c r="T580" s="213">
        <v>965</v>
      </c>
      <c r="U580" s="217">
        <v>380</v>
      </c>
      <c r="V580" s="215">
        <v>2561</v>
      </c>
      <c r="W580" s="240">
        <v>1247</v>
      </c>
      <c r="X580" s="213">
        <v>2308</v>
      </c>
      <c r="Y580" s="217">
        <v>664</v>
      </c>
      <c r="Z580" s="215">
        <v>3846</v>
      </c>
      <c r="AA580" s="213">
        <v>3648</v>
      </c>
      <c r="AB580" s="220">
        <f t="shared" si="834"/>
        <v>22375</v>
      </c>
      <c r="AC580" s="221">
        <f t="shared" si="837"/>
        <v>19959</v>
      </c>
      <c r="BI580" s="212" t="s">
        <v>37</v>
      </c>
      <c r="BJ580" s="204">
        <f t="shared" ref="BJ580:CK580" si="855">B580/B591</f>
        <v>3.7245517055413242E-2</v>
      </c>
      <c r="BK580" s="205">
        <f t="shared" si="855"/>
        <v>7.6048652949869275E-2</v>
      </c>
      <c r="BL580" s="206">
        <f t="shared" si="855"/>
        <v>5.5734190782422297E-2</v>
      </c>
      <c r="BM580" s="207">
        <f t="shared" si="855"/>
        <v>6.0906856839974946E-2</v>
      </c>
      <c r="BN580" s="204">
        <f t="shared" si="855"/>
        <v>6.564006843988178E-2</v>
      </c>
      <c r="BO580" s="205">
        <f t="shared" si="855"/>
        <v>5.4384145638898491E-2</v>
      </c>
      <c r="BP580" s="206">
        <f t="shared" si="855"/>
        <v>6.2743489850317816E-2</v>
      </c>
      <c r="BQ580" s="207">
        <f t="shared" si="855"/>
        <v>8.6419753086419748E-2</v>
      </c>
      <c r="BR580" s="204">
        <f t="shared" si="855"/>
        <v>7.7300259590423998E-2</v>
      </c>
      <c r="BS580" s="205">
        <f t="shared" si="855"/>
        <v>3.5954534910693572E-2</v>
      </c>
      <c r="BT580" s="206">
        <f t="shared" si="855"/>
        <v>9.2254134029590942E-2</v>
      </c>
      <c r="BU580" s="204">
        <f t="shared" si="855"/>
        <v>4.2761916740032699E-2</v>
      </c>
      <c r="BV580" s="208">
        <f t="shared" si="855"/>
        <v>7.6774311257069877E-2</v>
      </c>
      <c r="BW580" s="209">
        <f t="shared" si="855"/>
        <v>5.3337591823698502E-2</v>
      </c>
      <c r="BX580" s="204">
        <f t="shared" si="855"/>
        <v>6.5092100802350547E-2</v>
      </c>
      <c r="BY580" s="205">
        <f t="shared" si="855"/>
        <v>4.8624913334874044E-2</v>
      </c>
      <c r="BZ580" s="206">
        <f t="shared" si="855"/>
        <v>6.5477811053634635E-2</v>
      </c>
      <c r="CA580" s="207">
        <f t="shared" si="855"/>
        <v>6.0926505877089518E-2</v>
      </c>
      <c r="CB580" s="204">
        <f t="shared" si="855"/>
        <v>9.8288857201059274E-2</v>
      </c>
      <c r="CC580" s="205">
        <f t="shared" si="855"/>
        <v>3.057611844222723E-2</v>
      </c>
      <c r="CD580" s="206">
        <f t="shared" si="855"/>
        <v>9.6133633633633628E-2</v>
      </c>
      <c r="CE580" s="207">
        <f t="shared" si="855"/>
        <v>4.0380816683397561E-2</v>
      </c>
      <c r="CF580" s="204">
        <f t="shared" si="855"/>
        <v>8.8762402892085229E-2</v>
      </c>
      <c r="CG580" s="205">
        <f t="shared" si="855"/>
        <v>4.0252182347235696E-2</v>
      </c>
      <c r="CH580" s="206">
        <f t="shared" si="855"/>
        <v>6.7578015181332579E-2</v>
      </c>
      <c r="CI580" s="204">
        <f t="shared" si="855"/>
        <v>7.515141526925137E-2</v>
      </c>
      <c r="CJ580" s="210">
        <f t="shared" si="855"/>
        <v>6.7246110244550433E-2</v>
      </c>
      <c r="CK580" s="211">
        <f t="shared" si="855"/>
        <v>6.00581353361739E-2</v>
      </c>
    </row>
    <row r="581" spans="1:89" x14ac:dyDescent="0.2">
      <c r="A581" s="202" t="s">
        <v>30</v>
      </c>
      <c r="B581" s="235">
        <v>2530</v>
      </c>
      <c r="C581" s="223">
        <v>3880</v>
      </c>
      <c r="D581" s="224">
        <v>1793</v>
      </c>
      <c r="E581" s="225">
        <v>1790</v>
      </c>
      <c r="F581" s="222">
        <v>1132</v>
      </c>
      <c r="G581" s="226">
        <v>641</v>
      </c>
      <c r="H581" s="224">
        <v>2316</v>
      </c>
      <c r="I581" s="225">
        <v>4015</v>
      </c>
      <c r="J581" s="222">
        <v>799</v>
      </c>
      <c r="K581" s="223">
        <v>296</v>
      </c>
      <c r="L581" s="224">
        <v>1558</v>
      </c>
      <c r="M581" s="222">
        <v>1054</v>
      </c>
      <c r="N581" s="227">
        <v>2419</v>
      </c>
      <c r="O581" s="236">
        <v>2052</v>
      </c>
      <c r="P581" s="222">
        <v>1410</v>
      </c>
      <c r="Q581" s="223">
        <v>1327</v>
      </c>
      <c r="R581" s="224">
        <v>1537</v>
      </c>
      <c r="S581" s="225">
        <v>1819</v>
      </c>
      <c r="T581" s="222">
        <v>1052</v>
      </c>
      <c r="U581" s="226">
        <v>423</v>
      </c>
      <c r="V581" s="224">
        <v>2569</v>
      </c>
      <c r="W581" s="237">
        <v>1585</v>
      </c>
      <c r="X581" s="222">
        <v>3130</v>
      </c>
      <c r="Y581" s="226">
        <v>720</v>
      </c>
      <c r="Z581" s="224">
        <v>4098</v>
      </c>
      <c r="AA581" s="222">
        <v>3576</v>
      </c>
      <c r="AB581" s="220">
        <f t="shared" si="834"/>
        <v>26343</v>
      </c>
      <c r="AC581" s="221">
        <f t="shared" si="837"/>
        <v>23178</v>
      </c>
      <c r="BI581" s="202" t="s">
        <v>30</v>
      </c>
      <c r="BJ581" s="204">
        <f t="shared" ref="BJ581:CK581" si="856">B581/B591</f>
        <v>4.2638533099635972E-2</v>
      </c>
      <c r="BK581" s="205">
        <f t="shared" si="856"/>
        <v>0.1102648630214846</v>
      </c>
      <c r="BL581" s="206">
        <f t="shared" si="856"/>
        <v>7.1176213727124765E-2</v>
      </c>
      <c r="BM581" s="207">
        <f t="shared" si="856"/>
        <v>8.6252589986989828E-2</v>
      </c>
      <c r="BN581" s="204">
        <f t="shared" si="856"/>
        <v>8.8038575206097369E-2</v>
      </c>
      <c r="BO581" s="205">
        <f t="shared" si="856"/>
        <v>7.3856435073165111E-2</v>
      </c>
      <c r="BP581" s="206">
        <f t="shared" si="856"/>
        <v>7.9147016608570847E-2</v>
      </c>
      <c r="BQ581" s="207">
        <f t="shared" si="856"/>
        <v>9.3172746681518606E-2</v>
      </c>
      <c r="BR581" s="204">
        <f t="shared" si="856"/>
        <v>0.1152293048745313</v>
      </c>
      <c r="BS581" s="205">
        <f t="shared" si="856"/>
        <v>3.4330781721178379E-2</v>
      </c>
      <c r="BT581" s="206">
        <f t="shared" si="856"/>
        <v>0.12326924598465068</v>
      </c>
      <c r="BU581" s="204">
        <f t="shared" si="856"/>
        <v>4.4187313964700457E-2</v>
      </c>
      <c r="BV581" s="208">
        <f t="shared" si="856"/>
        <v>8.8268564130633095E-2</v>
      </c>
      <c r="BW581" s="209">
        <f t="shared" si="856"/>
        <v>5.4615138933248167E-2</v>
      </c>
      <c r="BX581" s="204">
        <f t="shared" si="856"/>
        <v>7.9670019211210308E-2</v>
      </c>
      <c r="BY581" s="205">
        <f t="shared" si="856"/>
        <v>6.1335798474693781E-2</v>
      </c>
      <c r="BZ581" s="206">
        <f t="shared" si="856"/>
        <v>6.974317088665033E-2</v>
      </c>
      <c r="CA581" s="207">
        <f t="shared" si="856"/>
        <v>7.3982185707894416E-2</v>
      </c>
      <c r="CB581" s="204">
        <f t="shared" si="856"/>
        <v>0.10715013240985945</v>
      </c>
      <c r="CC581" s="205">
        <f t="shared" si="856"/>
        <v>3.4036047634373998E-2</v>
      </c>
      <c r="CD581" s="206">
        <f t="shared" si="856"/>
        <v>9.643393393393393E-2</v>
      </c>
      <c r="CE581" s="207">
        <f t="shared" si="856"/>
        <v>5.1326058093973642E-2</v>
      </c>
      <c r="CF581" s="204">
        <f t="shared" si="856"/>
        <v>0.12037535574186602</v>
      </c>
      <c r="CG581" s="205">
        <f t="shared" si="856"/>
        <v>4.3646944713870033E-2</v>
      </c>
      <c r="CH581" s="206">
        <f t="shared" si="856"/>
        <v>7.2005903851560304E-2</v>
      </c>
      <c r="CI581" s="204">
        <f t="shared" si="856"/>
        <v>7.3668163652095095E-2</v>
      </c>
      <c r="CJ581" s="210">
        <f t="shared" si="856"/>
        <v>7.9171588030042109E-2</v>
      </c>
      <c r="CK581" s="211">
        <f t="shared" si="856"/>
        <v>6.9744348956452665E-2</v>
      </c>
    </row>
    <row r="582" spans="1:89" x14ac:dyDescent="0.2">
      <c r="A582" s="212" t="s">
        <v>32</v>
      </c>
      <c r="B582" s="238">
        <v>2435</v>
      </c>
      <c r="C582" s="214">
        <v>4117</v>
      </c>
      <c r="D582" s="215">
        <v>1779</v>
      </c>
      <c r="E582" s="216">
        <v>1929</v>
      </c>
      <c r="F582" s="213">
        <v>919</v>
      </c>
      <c r="G582" s="217">
        <v>610</v>
      </c>
      <c r="H582" s="215">
        <v>2413</v>
      </c>
      <c r="I582" s="216">
        <v>4148</v>
      </c>
      <c r="J582" s="213">
        <v>666</v>
      </c>
      <c r="K582" s="214">
        <v>290</v>
      </c>
      <c r="L582" s="215">
        <v>1729</v>
      </c>
      <c r="M582" s="213">
        <v>978</v>
      </c>
      <c r="N582" s="218">
        <v>2533</v>
      </c>
      <c r="O582" s="239">
        <v>2173</v>
      </c>
      <c r="P582" s="213">
        <v>1351</v>
      </c>
      <c r="Q582" s="214">
        <v>1722</v>
      </c>
      <c r="R582" s="215">
        <v>1516</v>
      </c>
      <c r="S582" s="216">
        <v>2121</v>
      </c>
      <c r="T582" s="213">
        <v>1203</v>
      </c>
      <c r="U582" s="217">
        <v>433</v>
      </c>
      <c r="V582" s="215">
        <v>3006</v>
      </c>
      <c r="W582" s="240">
        <v>1431</v>
      </c>
      <c r="X582" s="213">
        <v>2951</v>
      </c>
      <c r="Y582" s="217">
        <v>862</v>
      </c>
      <c r="Z582" s="215">
        <v>4209</v>
      </c>
      <c r="AA582" s="213">
        <v>4758</v>
      </c>
      <c r="AB582" s="220">
        <f t="shared" si="834"/>
        <v>26710</v>
      </c>
      <c r="AC582" s="221">
        <f t="shared" si="837"/>
        <v>25572</v>
      </c>
      <c r="BI582" s="212" t="s">
        <v>32</v>
      </c>
      <c r="BJ582" s="204">
        <f t="shared" ref="BJ582:CK582" si="857">B582/B591</f>
        <v>4.1037481461507347E-2</v>
      </c>
      <c r="BK582" s="205">
        <f t="shared" si="857"/>
        <v>0.11700011367511652</v>
      </c>
      <c r="BL582" s="206">
        <f t="shared" si="857"/>
        <v>7.0620459687983805E-2</v>
      </c>
      <c r="BM582" s="207">
        <f t="shared" si="857"/>
        <v>9.29504168072086E-2</v>
      </c>
      <c r="BN582" s="204">
        <f t="shared" si="857"/>
        <v>7.1473012910250433E-2</v>
      </c>
      <c r="BO582" s="205">
        <f t="shared" si="857"/>
        <v>7.0284594999423897E-2</v>
      </c>
      <c r="BP582" s="206">
        <f t="shared" si="857"/>
        <v>8.2461895974301147E-2</v>
      </c>
      <c r="BQ582" s="207">
        <f t="shared" si="857"/>
        <v>9.6259166434605026E-2</v>
      </c>
      <c r="BR582" s="204">
        <f t="shared" si="857"/>
        <v>9.6048456879146232E-2</v>
      </c>
      <c r="BS582" s="205">
        <f t="shared" si="857"/>
        <v>3.3634887497100439E-2</v>
      </c>
      <c r="BT582" s="206">
        <f t="shared" si="857"/>
        <v>0.13679879737320991</v>
      </c>
      <c r="BU582" s="204">
        <f t="shared" si="857"/>
        <v>4.1001131933090178E-2</v>
      </c>
      <c r="BV582" s="208">
        <f t="shared" si="857"/>
        <v>9.2428388980113116E-2</v>
      </c>
      <c r="BW582" s="209">
        <f t="shared" si="857"/>
        <v>5.7835622271904613E-2</v>
      </c>
      <c r="BX582" s="204">
        <f t="shared" si="857"/>
        <v>7.6336309187478815E-2</v>
      </c>
      <c r="BY582" s="205">
        <f t="shared" si="857"/>
        <v>7.9593251675525764E-2</v>
      </c>
      <c r="BZ582" s="206">
        <f t="shared" si="857"/>
        <v>6.8790271349487245E-2</v>
      </c>
      <c r="CA582" s="207">
        <f t="shared" si="857"/>
        <v>8.6265099442794979E-2</v>
      </c>
      <c r="CB582" s="204">
        <f t="shared" si="857"/>
        <v>0.1225300468527195</v>
      </c>
      <c r="CC582" s="205">
        <f t="shared" si="857"/>
        <v>3.4840682330222077E-2</v>
      </c>
      <c r="CD582" s="206">
        <f t="shared" si="857"/>
        <v>0.11283783783783784</v>
      </c>
      <c r="CE582" s="207">
        <f t="shared" si="857"/>
        <v>4.633917295424371E-2</v>
      </c>
      <c r="CF582" s="204">
        <f t="shared" si="857"/>
        <v>0.1134912699023152</v>
      </c>
      <c r="CG582" s="205">
        <f t="shared" si="857"/>
        <v>5.2255092143549953E-2</v>
      </c>
      <c r="CH582" s="206">
        <f t="shared" si="857"/>
        <v>7.3956283384874894E-2</v>
      </c>
      <c r="CI582" s="204">
        <f t="shared" si="857"/>
        <v>9.8018211033743974E-2</v>
      </c>
      <c r="CJ582" s="210">
        <f t="shared" si="857"/>
        <v>8.0274574508690147E-2</v>
      </c>
      <c r="CK582" s="211">
        <f t="shared" si="857"/>
        <v>7.6948075395392501E-2</v>
      </c>
    </row>
    <row r="583" spans="1:89" x14ac:dyDescent="0.2">
      <c r="A583" s="202" t="s">
        <v>34</v>
      </c>
      <c r="B583" s="235">
        <v>2657</v>
      </c>
      <c r="C583" s="223">
        <v>3984</v>
      </c>
      <c r="D583" s="224">
        <v>1306</v>
      </c>
      <c r="E583" s="225">
        <v>1503</v>
      </c>
      <c r="F583" s="222">
        <v>663</v>
      </c>
      <c r="G583" s="226">
        <v>496</v>
      </c>
      <c r="H583" s="224">
        <v>1961</v>
      </c>
      <c r="I583" s="225">
        <v>3471</v>
      </c>
      <c r="J583" s="222">
        <v>402</v>
      </c>
      <c r="K583" s="223">
        <v>269</v>
      </c>
      <c r="L583" s="224">
        <v>1102</v>
      </c>
      <c r="M583" s="222">
        <v>890</v>
      </c>
      <c r="N583" s="227">
        <v>2072</v>
      </c>
      <c r="O583" s="236">
        <v>2190</v>
      </c>
      <c r="P583" s="222">
        <v>1147</v>
      </c>
      <c r="Q583" s="223">
        <v>1767</v>
      </c>
      <c r="R583" s="224">
        <v>1241</v>
      </c>
      <c r="S583" s="225">
        <v>1966</v>
      </c>
      <c r="T583" s="222">
        <v>893</v>
      </c>
      <c r="U583" s="226">
        <v>386</v>
      </c>
      <c r="V583" s="224">
        <v>2494</v>
      </c>
      <c r="W583" s="237">
        <v>1494</v>
      </c>
      <c r="X583" s="222">
        <v>2248</v>
      </c>
      <c r="Y583" s="226">
        <v>864</v>
      </c>
      <c r="Z583" s="224">
        <v>3373</v>
      </c>
      <c r="AA583" s="222">
        <v>4735</v>
      </c>
      <c r="AB583" s="220">
        <f t="shared" si="834"/>
        <v>21559</v>
      </c>
      <c r="AC583" s="221">
        <f t="shared" si="837"/>
        <v>24015</v>
      </c>
      <c r="BI583" s="202" t="s">
        <v>34</v>
      </c>
      <c r="BJ583" s="204">
        <f t="shared" ref="BJ583:CK583" si="858">B583/B591</f>
        <v>4.4778886342186866E-2</v>
      </c>
      <c r="BK583" s="205">
        <f t="shared" si="858"/>
        <v>0.11322041605092645</v>
      </c>
      <c r="BL583" s="206">
        <f t="shared" si="858"/>
        <v>5.184391250843555E-2</v>
      </c>
      <c r="BM583" s="207">
        <f t="shared" si="858"/>
        <v>7.2423264106394256E-2</v>
      </c>
      <c r="BN583" s="204">
        <f t="shared" si="858"/>
        <v>5.1563229118058794E-2</v>
      </c>
      <c r="BO583" s="205">
        <f t="shared" si="858"/>
        <v>5.7149441179859428E-2</v>
      </c>
      <c r="BP583" s="206">
        <f t="shared" si="858"/>
        <v>6.7015241610279538E-2</v>
      </c>
      <c r="BQ583" s="207">
        <f t="shared" si="858"/>
        <v>8.0548593706488439E-2</v>
      </c>
      <c r="BR583" s="204">
        <f t="shared" si="858"/>
        <v>5.7975194692817998E-2</v>
      </c>
      <c r="BS583" s="205">
        <f t="shared" si="858"/>
        <v>3.1199257712827649E-2</v>
      </c>
      <c r="BT583" s="206">
        <f t="shared" si="858"/>
        <v>8.7190442281826097E-2</v>
      </c>
      <c r="BU583" s="204">
        <f t="shared" si="858"/>
        <v>3.7311868528067747E-2</v>
      </c>
      <c r="BV583" s="208">
        <f t="shared" si="858"/>
        <v>7.5606641123882504E-2</v>
      </c>
      <c r="BW583" s="209">
        <f t="shared" si="858"/>
        <v>5.828808687320345E-2</v>
      </c>
      <c r="BX583" s="204">
        <f t="shared" si="858"/>
        <v>6.4809583003729229E-2</v>
      </c>
      <c r="BY583" s="205">
        <f t="shared" si="858"/>
        <v>8.1673214698405355E-2</v>
      </c>
      <c r="BZ583" s="206">
        <f t="shared" si="858"/>
        <v>5.6311825029494507E-2</v>
      </c>
      <c r="CA583" s="207">
        <f t="shared" si="858"/>
        <v>7.9960954976206935E-2</v>
      </c>
      <c r="CB583" s="204">
        <f t="shared" si="858"/>
        <v>9.0955388062741907E-2</v>
      </c>
      <c r="CC583" s="205">
        <f t="shared" si="858"/>
        <v>3.1058899259736081E-2</v>
      </c>
      <c r="CD583" s="206">
        <f t="shared" si="858"/>
        <v>9.3618618618618615E-2</v>
      </c>
      <c r="CE583" s="207">
        <f t="shared" si="858"/>
        <v>4.8379262329587773E-2</v>
      </c>
      <c r="CF583" s="204">
        <f t="shared" si="858"/>
        <v>8.6454888085531881E-2</v>
      </c>
      <c r="CG583" s="205">
        <f t="shared" si="858"/>
        <v>5.2376333656644035E-2</v>
      </c>
      <c r="CH583" s="206">
        <f t="shared" si="858"/>
        <v>5.9266938431262302E-2</v>
      </c>
      <c r="CI583" s="204">
        <f t="shared" si="858"/>
        <v>9.7544394544930163E-2</v>
      </c>
      <c r="CJ583" s="210">
        <f t="shared" si="858"/>
        <v>6.4793693441888844E-2</v>
      </c>
      <c r="CK583" s="211">
        <f t="shared" si="858"/>
        <v>7.2262945042247423E-2</v>
      </c>
    </row>
    <row r="584" spans="1:89" x14ac:dyDescent="0.2">
      <c r="A584" s="212" t="s">
        <v>38</v>
      </c>
      <c r="B584" s="238">
        <v>2375</v>
      </c>
      <c r="C584" s="214">
        <v>4040</v>
      </c>
      <c r="D584" s="215">
        <v>989</v>
      </c>
      <c r="E584" s="216">
        <v>2136</v>
      </c>
      <c r="F584" s="213">
        <v>479</v>
      </c>
      <c r="G584" s="217">
        <v>650</v>
      </c>
      <c r="H584" s="215">
        <v>1564</v>
      </c>
      <c r="I584" s="216">
        <v>3903</v>
      </c>
      <c r="J584" s="213">
        <v>283</v>
      </c>
      <c r="K584" s="214">
        <v>269</v>
      </c>
      <c r="L584" s="215">
        <v>843</v>
      </c>
      <c r="M584" s="213">
        <v>919</v>
      </c>
      <c r="N584" s="218">
        <v>1497</v>
      </c>
      <c r="O584" s="239">
        <v>2088</v>
      </c>
      <c r="P584" s="213">
        <v>928</v>
      </c>
      <c r="Q584" s="214">
        <v>1490</v>
      </c>
      <c r="R584" s="215">
        <v>1020</v>
      </c>
      <c r="S584" s="216">
        <v>1466</v>
      </c>
      <c r="T584" s="213">
        <v>676</v>
      </c>
      <c r="U584" s="217">
        <v>428</v>
      </c>
      <c r="V584" s="215">
        <v>2613</v>
      </c>
      <c r="W584" s="240">
        <v>1312</v>
      </c>
      <c r="X584" s="213">
        <v>1629</v>
      </c>
      <c r="Y584" s="217">
        <v>830</v>
      </c>
      <c r="Z584" s="215">
        <v>2522</v>
      </c>
      <c r="AA584" s="213">
        <v>3061</v>
      </c>
      <c r="AB584" s="220">
        <f t="shared" si="834"/>
        <v>17418</v>
      </c>
      <c r="AC584" s="221">
        <f t="shared" si="837"/>
        <v>22592</v>
      </c>
      <c r="BI584" s="212" t="s">
        <v>38</v>
      </c>
      <c r="BJ584" s="204">
        <f t="shared" ref="BJ584:CK584" si="859">B584/B591</f>
        <v>4.0026290953215589E-2</v>
      </c>
      <c r="BK584" s="205">
        <f t="shared" si="859"/>
        <v>0.11481186768216438</v>
      </c>
      <c r="BL584" s="206">
        <f t="shared" si="859"/>
        <v>3.9260053193600888E-2</v>
      </c>
      <c r="BM584" s="207">
        <f t="shared" si="859"/>
        <v>0.10292487833084374</v>
      </c>
      <c r="BN584" s="204">
        <f t="shared" si="859"/>
        <v>3.7253072017421063E-2</v>
      </c>
      <c r="BO584" s="205">
        <f t="shared" si="859"/>
        <v>7.4893420901025465E-2</v>
      </c>
      <c r="BP584" s="206">
        <f t="shared" si="859"/>
        <v>5.3448158020641102E-2</v>
      </c>
      <c r="BQ584" s="207">
        <f t="shared" si="859"/>
        <v>9.0573656363130042E-2</v>
      </c>
      <c r="BR584" s="204">
        <f t="shared" si="859"/>
        <v>4.0813383328526104E-2</v>
      </c>
      <c r="BS584" s="205">
        <f t="shared" si="859"/>
        <v>3.1199257712827649E-2</v>
      </c>
      <c r="BT584" s="206">
        <f t="shared" si="859"/>
        <v>6.6698314740090192E-2</v>
      </c>
      <c r="BU584" s="204">
        <f t="shared" si="859"/>
        <v>3.8527648513813774E-2</v>
      </c>
      <c r="BV584" s="208">
        <f t="shared" si="859"/>
        <v>5.4625068418171864E-2</v>
      </c>
      <c r="BW584" s="209">
        <f t="shared" si="859"/>
        <v>5.5573299265410409E-2</v>
      </c>
      <c r="BX584" s="204">
        <f t="shared" si="859"/>
        <v>5.2435303424115717E-2</v>
      </c>
      <c r="BY584" s="205">
        <f t="shared" si="859"/>
        <v>6.8869886757568749E-2</v>
      </c>
      <c r="BZ584" s="206">
        <f t="shared" si="859"/>
        <v>4.6283691805063983E-2</v>
      </c>
      <c r="CA584" s="207">
        <f t="shared" si="859"/>
        <v>5.9625005083987472E-2</v>
      </c>
      <c r="CB584" s="204">
        <f t="shared" si="859"/>
        <v>6.8853126909757589E-2</v>
      </c>
      <c r="CC584" s="205">
        <f t="shared" si="859"/>
        <v>3.4438364982298034E-2</v>
      </c>
      <c r="CD584" s="206">
        <f t="shared" si="859"/>
        <v>9.8085585585585583E-2</v>
      </c>
      <c r="CE584" s="207">
        <f t="shared" si="859"/>
        <v>4.2485670800816035E-2</v>
      </c>
      <c r="CF584" s="204">
        <f t="shared" si="859"/>
        <v>6.2649026997923241E-2</v>
      </c>
      <c r="CG584" s="205">
        <f t="shared" si="859"/>
        <v>5.0315227934044617E-2</v>
      </c>
      <c r="CH584" s="206">
        <f t="shared" si="859"/>
        <v>4.4314028675850436E-2</v>
      </c>
      <c r="CI584" s="204">
        <f t="shared" si="859"/>
        <v>6.3058794446046729E-2</v>
      </c>
      <c r="CJ584" s="210">
        <f t="shared" si="859"/>
        <v>5.2348279250930926E-2</v>
      </c>
      <c r="CK584" s="211">
        <f t="shared" si="859"/>
        <v>6.7981030788859198E-2</v>
      </c>
    </row>
    <row r="585" spans="1:89" x14ac:dyDescent="0.2">
      <c r="A585" s="202" t="s">
        <v>39</v>
      </c>
      <c r="B585" s="235">
        <v>405</v>
      </c>
      <c r="C585" s="223">
        <v>2221</v>
      </c>
      <c r="D585" s="224">
        <v>204</v>
      </c>
      <c r="E585" s="225">
        <v>1168</v>
      </c>
      <c r="F585" s="222">
        <v>177</v>
      </c>
      <c r="G585" s="226">
        <v>395</v>
      </c>
      <c r="H585" s="224">
        <v>452</v>
      </c>
      <c r="I585" s="225">
        <v>2137</v>
      </c>
      <c r="J585" s="222">
        <v>148</v>
      </c>
      <c r="K585" s="223">
        <v>151</v>
      </c>
      <c r="L585" s="224">
        <v>360</v>
      </c>
      <c r="M585" s="222">
        <v>543</v>
      </c>
      <c r="N585" s="227">
        <v>913</v>
      </c>
      <c r="O585" s="236">
        <v>1448</v>
      </c>
      <c r="P585" s="222">
        <v>604</v>
      </c>
      <c r="Q585" s="223">
        <v>1119</v>
      </c>
      <c r="R585" s="224">
        <v>714</v>
      </c>
      <c r="S585" s="225">
        <v>965</v>
      </c>
      <c r="T585" s="222">
        <v>523</v>
      </c>
      <c r="U585" s="226">
        <v>295</v>
      </c>
      <c r="V585" s="224">
        <v>2243</v>
      </c>
      <c r="W585" s="237">
        <v>1028</v>
      </c>
      <c r="X585" s="222">
        <v>1054</v>
      </c>
      <c r="Y585" s="226">
        <v>704</v>
      </c>
      <c r="Z585" s="224">
        <v>1961</v>
      </c>
      <c r="AA585" s="222">
        <v>2722</v>
      </c>
      <c r="AB585" s="220">
        <f t="shared" si="834"/>
        <v>9758</v>
      </c>
      <c r="AC585" s="221">
        <f t="shared" si="837"/>
        <v>14896</v>
      </c>
      <c r="BI585" s="202" t="s">
        <v>39</v>
      </c>
      <c r="BJ585" s="204">
        <f t="shared" ref="BJ585:CK585" si="860">B585/B591</f>
        <v>6.8255359309693942E-3</v>
      </c>
      <c r="BK585" s="205">
        <f t="shared" si="860"/>
        <v>6.3118108446061152E-2</v>
      </c>
      <c r="BL585" s="206">
        <f t="shared" si="860"/>
        <v>8.0981302846254606E-3</v>
      </c>
      <c r="BM585" s="207">
        <f t="shared" si="860"/>
        <v>5.6281019611622414E-2</v>
      </c>
      <c r="BN585" s="204">
        <f t="shared" si="860"/>
        <v>1.3765748950069996E-2</v>
      </c>
      <c r="BO585" s="205">
        <f t="shared" si="860"/>
        <v>4.5512155778315473E-2</v>
      </c>
      <c r="BP585" s="206">
        <f t="shared" si="860"/>
        <v>1.5446654364021598E-2</v>
      </c>
      <c r="BQ585" s="207">
        <f t="shared" si="860"/>
        <v>4.959157152139608E-2</v>
      </c>
      <c r="BR585" s="204">
        <f t="shared" si="860"/>
        <v>2.1344101528699165E-2</v>
      </c>
      <c r="BS585" s="205">
        <f t="shared" si="860"/>
        <v>1.7513337972628159E-2</v>
      </c>
      <c r="BT585" s="206">
        <f t="shared" si="860"/>
        <v>2.8483266081177308E-2</v>
      </c>
      <c r="BU585" s="204">
        <f t="shared" si="860"/>
        <v>2.2764432146899761E-2</v>
      </c>
      <c r="BV585" s="208">
        <f t="shared" si="860"/>
        <v>3.3315088487502281E-2</v>
      </c>
      <c r="BW585" s="209">
        <f t="shared" si="860"/>
        <v>3.8539337804748219E-2</v>
      </c>
      <c r="BX585" s="204">
        <f t="shared" si="860"/>
        <v>3.4128150073454627E-2</v>
      </c>
      <c r="BY585" s="205">
        <f t="shared" si="860"/>
        <v>5.1721747168939222E-2</v>
      </c>
      <c r="BZ585" s="206">
        <f t="shared" si="860"/>
        <v>3.2398584263544784E-2</v>
      </c>
      <c r="CA585" s="207">
        <f t="shared" si="860"/>
        <v>3.9248383291983567E-2</v>
      </c>
      <c r="CB585" s="204">
        <f t="shared" si="860"/>
        <v>5.3269504990833161E-2</v>
      </c>
      <c r="CC585" s="205">
        <f t="shared" si="860"/>
        <v>2.3736723527518506E-2</v>
      </c>
      <c r="CD585" s="206">
        <f t="shared" si="860"/>
        <v>8.4196696696696702E-2</v>
      </c>
      <c r="CE585" s="207">
        <f t="shared" si="860"/>
        <v>3.3289077426249147E-2</v>
      </c>
      <c r="CF585" s="204">
        <f t="shared" si="860"/>
        <v>4.0535343435120379E-2</v>
      </c>
      <c r="CG585" s="205">
        <f t="shared" si="860"/>
        <v>4.2677012609117361E-2</v>
      </c>
      <c r="CH585" s="206">
        <f t="shared" si="860"/>
        <v>3.4456705088557776E-2</v>
      </c>
      <c r="CI585" s="204">
        <f t="shared" si="860"/>
        <v>5.6075151415269253E-2</v>
      </c>
      <c r="CJ585" s="210">
        <f t="shared" si="860"/>
        <v>2.9326817598494891E-2</v>
      </c>
      <c r="CK585" s="211">
        <f t="shared" si="860"/>
        <v>4.4823186731181242E-2</v>
      </c>
    </row>
    <row r="586" spans="1:89" x14ac:dyDescent="0.2">
      <c r="A586" s="212" t="s">
        <v>40</v>
      </c>
      <c r="B586" s="238">
        <v>0</v>
      </c>
      <c r="C586" s="214">
        <v>1122</v>
      </c>
      <c r="D586" s="215">
        <v>12</v>
      </c>
      <c r="E586" s="216">
        <v>494</v>
      </c>
      <c r="F586" s="213">
        <v>4</v>
      </c>
      <c r="G586" s="217">
        <v>184</v>
      </c>
      <c r="H586" s="215">
        <v>15</v>
      </c>
      <c r="I586" s="216">
        <v>1018</v>
      </c>
      <c r="J586" s="213">
        <v>22</v>
      </c>
      <c r="K586" s="214">
        <v>57</v>
      </c>
      <c r="L586" s="215">
        <v>67</v>
      </c>
      <c r="M586" s="213">
        <v>103</v>
      </c>
      <c r="N586" s="218">
        <v>120</v>
      </c>
      <c r="O586" s="239">
        <v>207</v>
      </c>
      <c r="P586" s="213">
        <v>143</v>
      </c>
      <c r="Q586" s="214">
        <v>114</v>
      </c>
      <c r="R586" s="215">
        <v>92</v>
      </c>
      <c r="S586" s="216">
        <v>73</v>
      </c>
      <c r="T586" s="213">
        <v>47</v>
      </c>
      <c r="U586" s="217">
        <v>6</v>
      </c>
      <c r="V586" s="215">
        <v>53</v>
      </c>
      <c r="W586" s="240">
        <v>26</v>
      </c>
      <c r="X586" s="213">
        <v>100</v>
      </c>
      <c r="Y586" s="217">
        <v>12</v>
      </c>
      <c r="Z586" s="215">
        <v>1</v>
      </c>
      <c r="AA586" s="213">
        <v>116</v>
      </c>
      <c r="AB586" s="220">
        <f t="shared" si="834"/>
        <v>676</v>
      </c>
      <c r="AC586" s="221">
        <f t="shared" si="837"/>
        <v>3532</v>
      </c>
      <c r="BI586" s="212" t="s">
        <v>40</v>
      </c>
      <c r="BJ586" s="204">
        <f t="shared" ref="BJ586:CK586" si="861">B586/B591</f>
        <v>0</v>
      </c>
      <c r="BK586" s="205">
        <f t="shared" si="861"/>
        <v>3.1885870183016939E-2</v>
      </c>
      <c r="BL586" s="206">
        <f t="shared" si="861"/>
        <v>4.7636060497796833E-4</v>
      </c>
      <c r="BM586" s="207">
        <f t="shared" si="861"/>
        <v>2.3803787404230715E-2</v>
      </c>
      <c r="BN586" s="204">
        <f t="shared" si="861"/>
        <v>3.1109037175299425E-4</v>
      </c>
      <c r="BO586" s="205">
        <f t="shared" si="861"/>
        <v>2.1200599147367209E-2</v>
      </c>
      <c r="BP586" s="206">
        <f t="shared" si="861"/>
        <v>5.1261021119540701E-4</v>
      </c>
      <c r="BQ586" s="207">
        <f t="shared" si="861"/>
        <v>2.3623874501067482E-2</v>
      </c>
      <c r="BR586" s="204">
        <f t="shared" si="861"/>
        <v>3.1727718488606866E-3</v>
      </c>
      <c r="BS586" s="205">
        <f t="shared" si="861"/>
        <v>6.6109951287404312E-3</v>
      </c>
      <c r="BT586" s="206">
        <f t="shared" si="861"/>
        <v>5.3010522984413321E-3</v>
      </c>
      <c r="BU586" s="204">
        <f t="shared" si="861"/>
        <v>4.3181151217876156E-3</v>
      </c>
      <c r="BV586" s="208">
        <f t="shared" si="861"/>
        <v>4.3787629994526548E-3</v>
      </c>
      <c r="BW586" s="209">
        <f t="shared" si="861"/>
        <v>5.5094219099329289E-3</v>
      </c>
      <c r="BX586" s="204">
        <f t="shared" si="861"/>
        <v>8.0800090405695555E-3</v>
      </c>
      <c r="BY586" s="205">
        <f t="shared" si="861"/>
        <v>5.2692396579616359E-3</v>
      </c>
      <c r="BZ586" s="206">
        <f t="shared" si="861"/>
        <v>4.1746074961430254E-3</v>
      </c>
      <c r="CA586" s="207">
        <f t="shared" si="861"/>
        <v>2.9690486842640419E-3</v>
      </c>
      <c r="CB586" s="204">
        <f t="shared" si="861"/>
        <v>4.7871256875127314E-3</v>
      </c>
      <c r="CC586" s="205">
        <f t="shared" si="861"/>
        <v>4.8278081750885096E-4</v>
      </c>
      <c r="CD586" s="206">
        <f t="shared" si="861"/>
        <v>1.9894894894894894E-3</v>
      </c>
      <c r="CE586" s="207">
        <f t="shared" si="861"/>
        <v>8.4194164696739092E-4</v>
      </c>
      <c r="CF586" s="204">
        <f t="shared" si="861"/>
        <v>3.8458580109222368E-3</v>
      </c>
      <c r="CG586" s="205">
        <f t="shared" si="861"/>
        <v>7.2744907856450052E-4</v>
      </c>
      <c r="CH586" s="206">
        <f t="shared" si="861"/>
        <v>1.7570986786617936E-5</v>
      </c>
      <c r="CI586" s="204">
        <f t="shared" si="861"/>
        <v>2.389683160974002E-3</v>
      </c>
      <c r="CJ586" s="210">
        <f t="shared" si="861"/>
        <v>2.0316590178912223E-3</v>
      </c>
      <c r="CK586" s="211">
        <f t="shared" si="861"/>
        <v>1.062805421150189E-2</v>
      </c>
    </row>
    <row r="587" spans="1:89" x14ac:dyDescent="0.2">
      <c r="A587" s="202" t="s">
        <v>41</v>
      </c>
      <c r="B587" s="235">
        <v>0</v>
      </c>
      <c r="C587" s="223">
        <v>0</v>
      </c>
      <c r="D587" s="224">
        <v>0</v>
      </c>
      <c r="E587" s="225">
        <v>0</v>
      </c>
      <c r="F587" s="222">
        <v>0</v>
      </c>
      <c r="G587" s="226">
        <v>0</v>
      </c>
      <c r="H587" s="224">
        <v>0</v>
      </c>
      <c r="I587" s="225">
        <v>0</v>
      </c>
      <c r="J587" s="222">
        <v>0</v>
      </c>
      <c r="K587" s="226">
        <v>0</v>
      </c>
      <c r="L587" s="224">
        <v>0</v>
      </c>
      <c r="M587" s="222">
        <v>0</v>
      </c>
      <c r="N587" s="227">
        <v>0</v>
      </c>
      <c r="O587" s="236">
        <v>0</v>
      </c>
      <c r="P587" s="222">
        <v>0</v>
      </c>
      <c r="Q587" s="226">
        <v>0</v>
      </c>
      <c r="R587" s="224">
        <v>0</v>
      </c>
      <c r="S587" s="225">
        <v>0</v>
      </c>
      <c r="T587" s="222">
        <v>0</v>
      </c>
      <c r="U587" s="226">
        <v>0</v>
      </c>
      <c r="V587" s="224">
        <v>0</v>
      </c>
      <c r="W587" s="225">
        <v>0</v>
      </c>
      <c r="X587" s="222">
        <v>0</v>
      </c>
      <c r="Y587" s="226">
        <v>0</v>
      </c>
      <c r="Z587" s="224">
        <v>0</v>
      </c>
      <c r="AA587" s="222">
        <v>0</v>
      </c>
      <c r="AB587" s="220">
        <f t="shared" si="834"/>
        <v>0</v>
      </c>
      <c r="AC587" s="221">
        <f t="shared" si="837"/>
        <v>0</v>
      </c>
      <c r="BI587" s="202" t="s">
        <v>41</v>
      </c>
      <c r="BJ587" s="204">
        <f t="shared" ref="BJ587:CK587" si="862">B587/B591</f>
        <v>0</v>
      </c>
      <c r="BK587" s="205">
        <f t="shared" si="862"/>
        <v>0</v>
      </c>
      <c r="BL587" s="206">
        <f t="shared" si="862"/>
        <v>0</v>
      </c>
      <c r="BM587" s="207">
        <f t="shared" si="862"/>
        <v>0</v>
      </c>
      <c r="BN587" s="204">
        <f t="shared" si="862"/>
        <v>0</v>
      </c>
      <c r="BO587" s="205">
        <f t="shared" si="862"/>
        <v>0</v>
      </c>
      <c r="BP587" s="206">
        <f t="shared" si="862"/>
        <v>0</v>
      </c>
      <c r="BQ587" s="207">
        <f t="shared" si="862"/>
        <v>0</v>
      </c>
      <c r="BR587" s="204">
        <f t="shared" si="862"/>
        <v>0</v>
      </c>
      <c r="BS587" s="205">
        <f t="shared" si="862"/>
        <v>0</v>
      </c>
      <c r="BT587" s="206">
        <f t="shared" si="862"/>
        <v>0</v>
      </c>
      <c r="BU587" s="204">
        <f t="shared" si="862"/>
        <v>0</v>
      </c>
      <c r="BV587" s="208">
        <f t="shared" si="862"/>
        <v>0</v>
      </c>
      <c r="BW587" s="209">
        <f t="shared" si="862"/>
        <v>0</v>
      </c>
      <c r="BX587" s="204">
        <f t="shared" si="862"/>
        <v>0</v>
      </c>
      <c r="BY587" s="205">
        <f t="shared" si="862"/>
        <v>0</v>
      </c>
      <c r="BZ587" s="206">
        <f t="shared" si="862"/>
        <v>0</v>
      </c>
      <c r="CA587" s="207">
        <f t="shared" si="862"/>
        <v>0</v>
      </c>
      <c r="CB587" s="204">
        <f t="shared" si="862"/>
        <v>0</v>
      </c>
      <c r="CC587" s="205">
        <f t="shared" si="862"/>
        <v>0</v>
      </c>
      <c r="CD587" s="206">
        <f t="shared" si="862"/>
        <v>0</v>
      </c>
      <c r="CE587" s="207">
        <f t="shared" si="862"/>
        <v>0</v>
      </c>
      <c r="CF587" s="204">
        <f t="shared" si="862"/>
        <v>0</v>
      </c>
      <c r="CG587" s="205">
        <f t="shared" si="862"/>
        <v>0</v>
      </c>
      <c r="CH587" s="206">
        <f t="shared" si="862"/>
        <v>0</v>
      </c>
      <c r="CI587" s="204">
        <f t="shared" si="862"/>
        <v>0</v>
      </c>
      <c r="CJ587" s="210">
        <f t="shared" si="862"/>
        <v>0</v>
      </c>
      <c r="CK587" s="211">
        <f t="shared" si="862"/>
        <v>0</v>
      </c>
    </row>
    <row r="588" spans="1:89" x14ac:dyDescent="0.2">
      <c r="A588" s="212" t="s">
        <v>42</v>
      </c>
      <c r="B588" s="238">
        <v>0</v>
      </c>
      <c r="C588" s="214">
        <v>0</v>
      </c>
      <c r="D588" s="215">
        <v>0</v>
      </c>
      <c r="E588" s="216">
        <v>0</v>
      </c>
      <c r="F588" s="213">
        <v>0</v>
      </c>
      <c r="G588" s="217">
        <v>0</v>
      </c>
      <c r="H588" s="215">
        <v>0</v>
      </c>
      <c r="I588" s="216">
        <v>0</v>
      </c>
      <c r="J588" s="213">
        <v>0</v>
      </c>
      <c r="K588" s="217">
        <v>0</v>
      </c>
      <c r="L588" s="215">
        <v>0</v>
      </c>
      <c r="M588" s="213">
        <v>0</v>
      </c>
      <c r="N588" s="218">
        <v>0</v>
      </c>
      <c r="O588" s="219">
        <v>0</v>
      </c>
      <c r="P588" s="213">
        <v>0</v>
      </c>
      <c r="Q588" s="217">
        <v>0</v>
      </c>
      <c r="R588" s="215">
        <v>0</v>
      </c>
      <c r="S588" s="216">
        <v>0</v>
      </c>
      <c r="T588" s="213">
        <v>0</v>
      </c>
      <c r="U588" s="217">
        <v>0</v>
      </c>
      <c r="V588" s="215">
        <v>0</v>
      </c>
      <c r="W588" s="216">
        <v>0</v>
      </c>
      <c r="X588" s="213">
        <v>0</v>
      </c>
      <c r="Y588" s="217">
        <v>0</v>
      </c>
      <c r="Z588" s="215">
        <v>0</v>
      </c>
      <c r="AA588" s="213">
        <v>0</v>
      </c>
      <c r="AB588" s="220">
        <f t="shared" si="834"/>
        <v>0</v>
      </c>
      <c r="AC588" s="221">
        <f t="shared" ref="AC588" si="863">C588+E588+G588+I588+K588+M588+O588+Q588+S588+U588+W588+Y588+AA588</f>
        <v>0</v>
      </c>
      <c r="BI588" s="212" t="s">
        <v>42</v>
      </c>
      <c r="BJ588" s="204">
        <f t="shared" ref="BJ588:CK588" si="864">B588/B591</f>
        <v>0</v>
      </c>
      <c r="BK588" s="205">
        <f t="shared" si="864"/>
        <v>0</v>
      </c>
      <c r="BL588" s="206">
        <f t="shared" si="864"/>
        <v>0</v>
      </c>
      <c r="BM588" s="207">
        <f t="shared" si="864"/>
        <v>0</v>
      </c>
      <c r="BN588" s="204">
        <f t="shared" si="864"/>
        <v>0</v>
      </c>
      <c r="BO588" s="205">
        <f t="shared" si="864"/>
        <v>0</v>
      </c>
      <c r="BP588" s="206">
        <f t="shared" si="864"/>
        <v>0</v>
      </c>
      <c r="BQ588" s="207">
        <f t="shared" si="864"/>
        <v>0</v>
      </c>
      <c r="BR588" s="204">
        <f t="shared" si="864"/>
        <v>0</v>
      </c>
      <c r="BS588" s="205">
        <f t="shared" si="864"/>
        <v>0</v>
      </c>
      <c r="BT588" s="206">
        <f t="shared" si="864"/>
        <v>0</v>
      </c>
      <c r="BU588" s="204">
        <f t="shared" si="864"/>
        <v>0</v>
      </c>
      <c r="BV588" s="208">
        <f t="shared" si="864"/>
        <v>0</v>
      </c>
      <c r="BW588" s="209">
        <f t="shared" si="864"/>
        <v>0</v>
      </c>
      <c r="BX588" s="204">
        <f t="shared" si="864"/>
        <v>0</v>
      </c>
      <c r="BY588" s="205">
        <f t="shared" si="864"/>
        <v>0</v>
      </c>
      <c r="BZ588" s="206">
        <f t="shared" si="864"/>
        <v>0</v>
      </c>
      <c r="CA588" s="207">
        <f t="shared" si="864"/>
        <v>0</v>
      </c>
      <c r="CB588" s="204">
        <f t="shared" si="864"/>
        <v>0</v>
      </c>
      <c r="CC588" s="205">
        <f t="shared" si="864"/>
        <v>0</v>
      </c>
      <c r="CD588" s="206">
        <f t="shared" si="864"/>
        <v>0</v>
      </c>
      <c r="CE588" s="207">
        <f t="shared" si="864"/>
        <v>0</v>
      </c>
      <c r="CF588" s="204">
        <f t="shared" si="864"/>
        <v>0</v>
      </c>
      <c r="CG588" s="205">
        <f t="shared" si="864"/>
        <v>0</v>
      </c>
      <c r="CH588" s="206">
        <f t="shared" si="864"/>
        <v>0</v>
      </c>
      <c r="CI588" s="204">
        <f t="shared" si="864"/>
        <v>0</v>
      </c>
      <c r="CJ588" s="210">
        <f t="shared" si="864"/>
        <v>0</v>
      </c>
      <c r="CK588" s="211">
        <f t="shared" si="864"/>
        <v>0</v>
      </c>
    </row>
    <row r="589" spans="1:89" x14ac:dyDescent="0.2">
      <c r="A589" s="202" t="s">
        <v>43</v>
      </c>
      <c r="B589" s="235"/>
      <c r="C589" s="223"/>
      <c r="D589" s="224"/>
      <c r="E589" s="225"/>
      <c r="F589" s="222"/>
      <c r="G589" s="226"/>
      <c r="H589" s="224"/>
      <c r="I589" s="225"/>
      <c r="J589" s="222"/>
      <c r="K589" s="226"/>
      <c r="L589" s="224"/>
      <c r="M589" s="222"/>
      <c r="N589" s="227"/>
      <c r="O589" s="228"/>
      <c r="P589" s="222"/>
      <c r="Q589" s="226"/>
      <c r="R589" s="224"/>
      <c r="S589" s="225"/>
      <c r="T589" s="222"/>
      <c r="U589" s="226"/>
      <c r="V589" s="224"/>
      <c r="W589" s="225"/>
      <c r="X589" s="222"/>
      <c r="Y589" s="226"/>
      <c r="Z589" s="224"/>
      <c r="AA589" s="222"/>
      <c r="AB589" s="220">
        <f t="shared" si="834"/>
        <v>0</v>
      </c>
      <c r="AC589" s="221"/>
      <c r="BI589" s="202" t="s">
        <v>43</v>
      </c>
      <c r="BJ589" s="204">
        <f t="shared" ref="BJ589:CK589" si="865">B589/B591</f>
        <v>0</v>
      </c>
      <c r="BK589" s="205">
        <f t="shared" si="865"/>
        <v>0</v>
      </c>
      <c r="BL589" s="206">
        <f t="shared" si="865"/>
        <v>0</v>
      </c>
      <c r="BM589" s="207">
        <f t="shared" si="865"/>
        <v>0</v>
      </c>
      <c r="BN589" s="204">
        <f t="shared" si="865"/>
        <v>0</v>
      </c>
      <c r="BO589" s="205">
        <f t="shared" si="865"/>
        <v>0</v>
      </c>
      <c r="BP589" s="206">
        <f t="shared" si="865"/>
        <v>0</v>
      </c>
      <c r="BQ589" s="207">
        <f t="shared" si="865"/>
        <v>0</v>
      </c>
      <c r="BR589" s="204">
        <f t="shared" si="865"/>
        <v>0</v>
      </c>
      <c r="BS589" s="205">
        <f t="shared" si="865"/>
        <v>0</v>
      </c>
      <c r="BT589" s="206">
        <f t="shared" si="865"/>
        <v>0</v>
      </c>
      <c r="BU589" s="204">
        <f t="shared" si="865"/>
        <v>0</v>
      </c>
      <c r="BV589" s="208">
        <f t="shared" si="865"/>
        <v>0</v>
      </c>
      <c r="BW589" s="209">
        <f t="shared" si="865"/>
        <v>0</v>
      </c>
      <c r="BX589" s="204">
        <f t="shared" si="865"/>
        <v>0</v>
      </c>
      <c r="BY589" s="205">
        <f t="shared" si="865"/>
        <v>0</v>
      </c>
      <c r="BZ589" s="206">
        <f t="shared" si="865"/>
        <v>0</v>
      </c>
      <c r="CA589" s="207">
        <f t="shared" si="865"/>
        <v>0</v>
      </c>
      <c r="CB589" s="204">
        <f t="shared" si="865"/>
        <v>0</v>
      </c>
      <c r="CC589" s="205">
        <f t="shared" si="865"/>
        <v>0</v>
      </c>
      <c r="CD589" s="206">
        <f t="shared" si="865"/>
        <v>0</v>
      </c>
      <c r="CE589" s="207">
        <f t="shared" si="865"/>
        <v>0</v>
      </c>
      <c r="CF589" s="204">
        <f t="shared" si="865"/>
        <v>0</v>
      </c>
      <c r="CG589" s="205">
        <f t="shared" si="865"/>
        <v>0</v>
      </c>
      <c r="CH589" s="206">
        <f t="shared" si="865"/>
        <v>0</v>
      </c>
      <c r="CI589" s="204">
        <f t="shared" si="865"/>
        <v>0</v>
      </c>
      <c r="CJ589" s="210">
        <f t="shared" si="865"/>
        <v>0</v>
      </c>
      <c r="CK589" s="211">
        <f t="shared" si="865"/>
        <v>0</v>
      </c>
    </row>
    <row r="590" spans="1:89" ht="13.5" thickBot="1" x14ac:dyDescent="0.25">
      <c r="A590" s="212" t="s">
        <v>44</v>
      </c>
      <c r="B590" s="238"/>
      <c r="C590" s="214"/>
      <c r="D590" s="215"/>
      <c r="E590" s="216"/>
      <c r="F590" s="213"/>
      <c r="G590" s="217"/>
      <c r="H590" s="215"/>
      <c r="I590" s="216"/>
      <c r="J590" s="213"/>
      <c r="K590" s="217"/>
      <c r="L590" s="215"/>
      <c r="M590" s="213"/>
      <c r="N590" s="218"/>
      <c r="O590" s="219"/>
      <c r="P590" s="213"/>
      <c r="Q590" s="217"/>
      <c r="R590" s="215"/>
      <c r="S590" s="216"/>
      <c r="T590" s="213"/>
      <c r="U590" s="217"/>
      <c r="V590" s="215"/>
      <c r="W590" s="216"/>
      <c r="X590" s="213"/>
      <c r="Y590" s="217"/>
      <c r="Z590" s="215"/>
      <c r="AA590" s="213"/>
      <c r="AB590" s="220">
        <f t="shared" si="834"/>
        <v>0</v>
      </c>
      <c r="AC590" s="221"/>
      <c r="BI590" s="212" t="s">
        <v>44</v>
      </c>
      <c r="BJ590" s="204">
        <f t="shared" ref="BJ590:CK590" si="866">B590/B591</f>
        <v>0</v>
      </c>
      <c r="BK590" s="205">
        <f t="shared" si="866"/>
        <v>0</v>
      </c>
      <c r="BL590" s="206">
        <f t="shared" si="866"/>
        <v>0</v>
      </c>
      <c r="BM590" s="207">
        <f t="shared" si="866"/>
        <v>0</v>
      </c>
      <c r="BN590" s="204">
        <f t="shared" si="866"/>
        <v>0</v>
      </c>
      <c r="BO590" s="205">
        <f t="shared" si="866"/>
        <v>0</v>
      </c>
      <c r="BP590" s="206">
        <f t="shared" si="866"/>
        <v>0</v>
      </c>
      <c r="BQ590" s="207">
        <f t="shared" si="866"/>
        <v>0</v>
      </c>
      <c r="BR590" s="204">
        <f t="shared" si="866"/>
        <v>0</v>
      </c>
      <c r="BS590" s="205">
        <f t="shared" si="866"/>
        <v>0</v>
      </c>
      <c r="BT590" s="206">
        <f t="shared" si="866"/>
        <v>0</v>
      </c>
      <c r="BU590" s="204">
        <f t="shared" si="866"/>
        <v>0</v>
      </c>
      <c r="BV590" s="208">
        <f t="shared" si="866"/>
        <v>0</v>
      </c>
      <c r="BW590" s="209">
        <f t="shared" si="866"/>
        <v>0</v>
      </c>
      <c r="BX590" s="204">
        <f t="shared" si="866"/>
        <v>0</v>
      </c>
      <c r="BY590" s="205">
        <f t="shared" si="866"/>
        <v>0</v>
      </c>
      <c r="BZ590" s="206">
        <f t="shared" si="866"/>
        <v>0</v>
      </c>
      <c r="CA590" s="207">
        <f t="shared" si="866"/>
        <v>0</v>
      </c>
      <c r="CB590" s="204">
        <f t="shared" si="866"/>
        <v>0</v>
      </c>
      <c r="CC590" s="205">
        <f t="shared" si="866"/>
        <v>0</v>
      </c>
      <c r="CD590" s="206">
        <f t="shared" si="866"/>
        <v>0</v>
      </c>
      <c r="CE590" s="207">
        <f t="shared" si="866"/>
        <v>0</v>
      </c>
      <c r="CF590" s="204">
        <f t="shared" si="866"/>
        <v>0</v>
      </c>
      <c r="CG590" s="205">
        <f t="shared" si="866"/>
        <v>0</v>
      </c>
      <c r="CH590" s="206">
        <f t="shared" si="866"/>
        <v>0</v>
      </c>
      <c r="CI590" s="204">
        <f t="shared" si="866"/>
        <v>0</v>
      </c>
      <c r="CJ590" s="210">
        <f t="shared" si="866"/>
        <v>0</v>
      </c>
      <c r="CK590" s="211">
        <f t="shared" si="866"/>
        <v>0</v>
      </c>
    </row>
    <row r="591" spans="1:89" ht="14.25" thickTop="1" thickBot="1" x14ac:dyDescent="0.25">
      <c r="A591" s="229" t="s">
        <v>26</v>
      </c>
      <c r="B591" s="144">
        <f>SUM(B567:B590)</f>
        <v>59336</v>
      </c>
      <c r="C591" s="145">
        <f t="shared" ref="C591" si="867">SUM(C567:C590)</f>
        <v>35188</v>
      </c>
      <c r="D591" s="230">
        <f t="shared" ref="D591" si="868">SUM(D567:D590)</f>
        <v>25191</v>
      </c>
      <c r="E591" s="248">
        <f t="shared" ref="E591" si="869">SUM(E567:E590)</f>
        <v>20753</v>
      </c>
      <c r="F591" s="249">
        <f t="shared" ref="F591" si="870">SUM(F567:F590)</f>
        <v>12858</v>
      </c>
      <c r="G591" s="250">
        <f t="shared" ref="G591" si="871">SUM(G567:G590)</f>
        <v>8679</v>
      </c>
      <c r="H591" s="230">
        <f t="shared" ref="H591" si="872">SUM(H567:H590)</f>
        <v>29262</v>
      </c>
      <c r="I591" s="248">
        <f t="shared" ref="I591" si="873">SUM(I567:I590)</f>
        <v>43092</v>
      </c>
      <c r="J591" s="249">
        <f t="shared" ref="J591" si="874">SUM(J567:J590)</f>
        <v>6934</v>
      </c>
      <c r="K591" s="250">
        <f t="shared" ref="K591" si="875">SUM(K567:K590)</f>
        <v>8622</v>
      </c>
      <c r="L591" s="230">
        <f t="shared" ref="L591" si="876">SUM(L567:L590)</f>
        <v>12639</v>
      </c>
      <c r="M591" s="249">
        <f t="shared" ref="M591" si="877">SUM(M567:M590)</f>
        <v>23853</v>
      </c>
      <c r="N591" s="251">
        <f t="shared" ref="N591" si="878">SUM(N567:N590)</f>
        <v>27405</v>
      </c>
      <c r="O591" s="231">
        <f t="shared" ref="O591" si="879">SUM(O567:O590)</f>
        <v>37572</v>
      </c>
      <c r="P591" s="249">
        <f t="shared" ref="P591" si="880">SUM(P567:P590)</f>
        <v>17698</v>
      </c>
      <c r="Q591" s="250">
        <f t="shared" ref="Q591" si="881">SUM(Q567:Q590)</f>
        <v>21635</v>
      </c>
      <c r="R591" s="230">
        <f t="shared" ref="R591" si="882">SUM(R567:R590)</f>
        <v>22038</v>
      </c>
      <c r="S591" s="248">
        <f t="shared" ref="S591" si="883">SUM(S567:S590)</f>
        <v>24587</v>
      </c>
      <c r="T591" s="249">
        <f t="shared" ref="T591" si="884">SUM(T567:T590)</f>
        <v>9818</v>
      </c>
      <c r="U591" s="250">
        <f t="shared" ref="U591" si="885">SUM(U567:U590)</f>
        <v>12428</v>
      </c>
      <c r="V591" s="230">
        <f t="shared" ref="V591" si="886">SUM(V567:V590)</f>
        <v>26640</v>
      </c>
      <c r="W591" s="248">
        <f t="shared" ref="W591" si="887">SUM(W567:W590)</f>
        <v>30881</v>
      </c>
      <c r="X591" s="249">
        <f t="shared" ref="X591" si="888">SUM(X567:X590)</f>
        <v>26002</v>
      </c>
      <c r="Y591" s="250">
        <f t="shared" ref="Y591" si="889">SUM(Y567:Y590)</f>
        <v>16496</v>
      </c>
      <c r="Z591" s="230">
        <f t="shared" ref="Z591" si="890">SUM(Z567:Z590)</f>
        <v>56912</v>
      </c>
      <c r="AA591" s="248">
        <f t="shared" ref="AA591" si="891">SUM(AA567:AA590)</f>
        <v>48542</v>
      </c>
      <c r="AB591" s="232">
        <f>SUM(AB567:AB590)</f>
        <v>332733</v>
      </c>
      <c r="AC591" s="233">
        <f>SUM(AC567:AC590)</f>
        <v>332328</v>
      </c>
      <c r="BI591" s="229" t="s">
        <v>26</v>
      </c>
      <c r="BJ591" s="241">
        <f>SUM(BJ567:BJ590)</f>
        <v>1.0000000000000002</v>
      </c>
      <c r="BK591" s="242">
        <f t="shared" ref="BK591:CK591" si="892">SUM(BK567:BK590)</f>
        <v>1.0000000000000002</v>
      </c>
      <c r="BL591" s="241">
        <f t="shared" si="892"/>
        <v>1</v>
      </c>
      <c r="BM591" s="242">
        <f t="shared" si="892"/>
        <v>1</v>
      </c>
      <c r="BN591" s="241">
        <f t="shared" si="892"/>
        <v>0.99999999999999989</v>
      </c>
      <c r="BO591" s="242">
        <f t="shared" si="892"/>
        <v>0.99999999999999989</v>
      </c>
      <c r="BP591" s="241">
        <f t="shared" si="892"/>
        <v>0.99999999999999989</v>
      </c>
      <c r="BQ591" s="242">
        <f t="shared" si="892"/>
        <v>1</v>
      </c>
      <c r="BR591" s="241">
        <f t="shared" si="892"/>
        <v>0.99999999999999989</v>
      </c>
      <c r="BS591" s="242">
        <f t="shared" si="892"/>
        <v>0.99999999999999967</v>
      </c>
      <c r="BT591" s="241">
        <f t="shared" si="892"/>
        <v>1</v>
      </c>
      <c r="BU591" s="242">
        <f t="shared" si="892"/>
        <v>0.99999999999999989</v>
      </c>
      <c r="BV591" s="241">
        <f t="shared" si="892"/>
        <v>0.99999999999999989</v>
      </c>
      <c r="BW591" s="242">
        <f t="shared" si="892"/>
        <v>1.0000000000000002</v>
      </c>
      <c r="BX591" s="241">
        <f t="shared" si="892"/>
        <v>1</v>
      </c>
      <c r="BY591" s="242">
        <f t="shared" si="892"/>
        <v>1</v>
      </c>
      <c r="BZ591" s="241">
        <f t="shared" si="892"/>
        <v>1</v>
      </c>
      <c r="CA591" s="242">
        <f t="shared" si="892"/>
        <v>0.99999999999999989</v>
      </c>
      <c r="CB591" s="241">
        <f t="shared" si="892"/>
        <v>1</v>
      </c>
      <c r="CC591" s="242">
        <f t="shared" si="892"/>
        <v>1</v>
      </c>
      <c r="CD591" s="241">
        <f t="shared" si="892"/>
        <v>1</v>
      </c>
      <c r="CE591" s="242">
        <f t="shared" si="892"/>
        <v>1</v>
      </c>
      <c r="CF591" s="241">
        <f t="shared" si="892"/>
        <v>0.99999999999999978</v>
      </c>
      <c r="CG591" s="242">
        <f t="shared" si="892"/>
        <v>1</v>
      </c>
      <c r="CH591" s="241">
        <f t="shared" si="892"/>
        <v>0.99999999999999989</v>
      </c>
      <c r="CI591" s="242">
        <f t="shared" si="892"/>
        <v>1</v>
      </c>
      <c r="CJ591" s="241">
        <f t="shared" si="892"/>
        <v>1</v>
      </c>
      <c r="CK591" s="242">
        <f t="shared" si="892"/>
        <v>1</v>
      </c>
    </row>
    <row r="592" spans="1:89" ht="13.5" thickTop="1" x14ac:dyDescent="0.2">
      <c r="A592" s="244"/>
    </row>
    <row r="594" spans="1:89" x14ac:dyDescent="0.2">
      <c r="A594" s="172">
        <f>+A563+1</f>
        <v>43516</v>
      </c>
      <c r="B594" s="172"/>
      <c r="C594" s="172"/>
      <c r="D594" s="172"/>
      <c r="BI594" s="174">
        <f>+BI532+2</f>
        <v>43516</v>
      </c>
      <c r="BJ594" s="174"/>
      <c r="BK594" s="174"/>
      <c r="BL594" s="174"/>
    </row>
    <row r="595" spans="1:89" ht="13.5" thickBot="1" x14ac:dyDescent="0.25">
      <c r="AE595" s="175" t="s">
        <v>1</v>
      </c>
    </row>
    <row r="596" spans="1:89" ht="14.25" thickTop="1" thickBot="1" x14ac:dyDescent="0.25">
      <c r="A596" s="176" t="s">
        <v>2</v>
      </c>
      <c r="B596" s="177" t="s">
        <v>3</v>
      </c>
      <c r="C596" s="178"/>
      <c r="D596" s="177" t="s">
        <v>4</v>
      </c>
      <c r="E596" s="178"/>
      <c r="F596" s="177" t="s">
        <v>5</v>
      </c>
      <c r="G596" s="178"/>
      <c r="H596" s="177" t="s">
        <v>6</v>
      </c>
      <c r="I596" s="178"/>
      <c r="J596" s="177" t="s">
        <v>7</v>
      </c>
      <c r="K596" s="178"/>
      <c r="L596" s="177" t="s">
        <v>8</v>
      </c>
      <c r="M596" s="178"/>
      <c r="N596" s="177" t="s">
        <v>9</v>
      </c>
      <c r="O596" s="178"/>
      <c r="P596" s="177" t="s">
        <v>10</v>
      </c>
      <c r="Q596" s="178"/>
      <c r="R596" s="177" t="s">
        <v>11</v>
      </c>
      <c r="S596" s="178"/>
      <c r="T596" s="177" t="s">
        <v>12</v>
      </c>
      <c r="U596" s="178"/>
      <c r="V596" s="177" t="s">
        <v>13</v>
      </c>
      <c r="W596" s="178"/>
      <c r="X596" s="177" t="s">
        <v>14</v>
      </c>
      <c r="Y596" s="178"/>
      <c r="Z596" s="177" t="s">
        <v>15</v>
      </c>
      <c r="AA596" s="178"/>
      <c r="AB596" s="179" t="s">
        <v>16</v>
      </c>
      <c r="AC596" s="180"/>
      <c r="AE596" s="176" t="s">
        <v>2</v>
      </c>
      <c r="AF596" s="177" t="s">
        <v>3</v>
      </c>
      <c r="AG596" s="178"/>
      <c r="AH596" s="177" t="s">
        <v>4</v>
      </c>
      <c r="AI596" s="178"/>
      <c r="AJ596" s="177" t="s">
        <v>5</v>
      </c>
      <c r="AK596" s="178"/>
      <c r="AL596" s="177" t="s">
        <v>6</v>
      </c>
      <c r="AM596" s="178"/>
      <c r="AN596" s="177" t="s">
        <v>7</v>
      </c>
      <c r="AO596" s="178"/>
      <c r="AP596" s="177" t="s">
        <v>8</v>
      </c>
      <c r="AQ596" s="178"/>
      <c r="AR596" s="177" t="s">
        <v>9</v>
      </c>
      <c r="AS596" s="178"/>
      <c r="AT596" s="177" t="s">
        <v>10</v>
      </c>
      <c r="AU596" s="178"/>
      <c r="AV596" s="177" t="s">
        <v>11</v>
      </c>
      <c r="AW596" s="178"/>
      <c r="AX596" s="177" t="s">
        <v>12</v>
      </c>
      <c r="AY596" s="178"/>
      <c r="AZ596" s="177" t="s">
        <v>13</v>
      </c>
      <c r="BA596" s="178"/>
      <c r="BB596" s="177" t="s">
        <v>14</v>
      </c>
      <c r="BC596" s="178"/>
      <c r="BD596" s="177" t="s">
        <v>15</v>
      </c>
      <c r="BE596" s="178"/>
      <c r="BF596" s="179" t="s">
        <v>16</v>
      </c>
      <c r="BG596" s="180"/>
      <c r="BI596" s="176" t="s">
        <v>2</v>
      </c>
      <c r="BJ596" s="177" t="s">
        <v>3</v>
      </c>
      <c r="BK596" s="178"/>
      <c r="BL596" s="177" t="s">
        <v>4</v>
      </c>
      <c r="BM596" s="178"/>
      <c r="BN596" s="177" t="s">
        <v>5</v>
      </c>
      <c r="BO596" s="178"/>
      <c r="BP596" s="177" t="s">
        <v>6</v>
      </c>
      <c r="BQ596" s="178"/>
      <c r="BR596" s="177" t="s">
        <v>7</v>
      </c>
      <c r="BS596" s="178"/>
      <c r="BT596" s="177" t="s">
        <v>8</v>
      </c>
      <c r="BU596" s="178"/>
      <c r="BV596" s="177" t="s">
        <v>9</v>
      </c>
      <c r="BW596" s="178"/>
      <c r="BX596" s="177" t="s">
        <v>10</v>
      </c>
      <c r="BY596" s="178"/>
      <c r="BZ596" s="177" t="s">
        <v>11</v>
      </c>
      <c r="CA596" s="178"/>
      <c r="CB596" s="177" t="s">
        <v>12</v>
      </c>
      <c r="CC596" s="178"/>
      <c r="CD596" s="177" t="s">
        <v>13</v>
      </c>
      <c r="CE596" s="178"/>
      <c r="CF596" s="177" t="s">
        <v>14</v>
      </c>
      <c r="CG596" s="178"/>
      <c r="CH596" s="177" t="s">
        <v>15</v>
      </c>
      <c r="CI596" s="178"/>
      <c r="CJ596" s="177" t="s">
        <v>16</v>
      </c>
      <c r="CK596" s="178"/>
    </row>
    <row r="597" spans="1:89" ht="15" thickTop="1" thickBot="1" x14ac:dyDescent="0.3">
      <c r="A597" s="182"/>
      <c r="B597" s="183" t="s">
        <v>17</v>
      </c>
      <c r="C597" s="184" t="s">
        <v>18</v>
      </c>
      <c r="D597" s="185" t="s">
        <v>17</v>
      </c>
      <c r="E597" s="186" t="s">
        <v>18</v>
      </c>
      <c r="F597" s="183" t="s">
        <v>17</v>
      </c>
      <c r="G597" s="184" t="s">
        <v>18</v>
      </c>
      <c r="H597" s="185" t="s">
        <v>17</v>
      </c>
      <c r="I597" s="186" t="s">
        <v>18</v>
      </c>
      <c r="J597" s="183" t="s">
        <v>17</v>
      </c>
      <c r="K597" s="184" t="s">
        <v>18</v>
      </c>
      <c r="L597" s="185" t="s">
        <v>17</v>
      </c>
      <c r="M597" s="183" t="s">
        <v>18</v>
      </c>
      <c r="N597" s="187" t="s">
        <v>17</v>
      </c>
      <c r="O597" s="188" t="s">
        <v>18</v>
      </c>
      <c r="P597" s="183" t="s">
        <v>17</v>
      </c>
      <c r="Q597" s="184" t="s">
        <v>18</v>
      </c>
      <c r="R597" s="185" t="s">
        <v>17</v>
      </c>
      <c r="S597" s="186" t="s">
        <v>18</v>
      </c>
      <c r="T597" s="183" t="s">
        <v>17</v>
      </c>
      <c r="U597" s="184" t="s">
        <v>18</v>
      </c>
      <c r="V597" s="185" t="s">
        <v>17</v>
      </c>
      <c r="W597" s="186" t="s">
        <v>18</v>
      </c>
      <c r="X597" s="183" t="s">
        <v>17</v>
      </c>
      <c r="Y597" s="184" t="s">
        <v>18</v>
      </c>
      <c r="Z597" s="185" t="s">
        <v>17</v>
      </c>
      <c r="AA597" s="183" t="s">
        <v>18</v>
      </c>
      <c r="AB597" s="189" t="s">
        <v>17</v>
      </c>
      <c r="AC597" s="190" t="s">
        <v>18</v>
      </c>
      <c r="AE597" s="182"/>
      <c r="AF597" s="183" t="s">
        <v>17</v>
      </c>
      <c r="AG597" s="184" t="s">
        <v>18</v>
      </c>
      <c r="AH597" s="185" t="s">
        <v>17</v>
      </c>
      <c r="AI597" s="186" t="s">
        <v>18</v>
      </c>
      <c r="AJ597" s="183" t="s">
        <v>17</v>
      </c>
      <c r="AK597" s="184" t="s">
        <v>18</v>
      </c>
      <c r="AL597" s="185" t="s">
        <v>17</v>
      </c>
      <c r="AM597" s="186" t="s">
        <v>18</v>
      </c>
      <c r="AN597" s="183" t="s">
        <v>17</v>
      </c>
      <c r="AO597" s="184" t="s">
        <v>18</v>
      </c>
      <c r="AP597" s="185" t="s">
        <v>17</v>
      </c>
      <c r="AQ597" s="183" t="s">
        <v>18</v>
      </c>
      <c r="AR597" s="187" t="s">
        <v>17</v>
      </c>
      <c r="AS597" s="188" t="s">
        <v>18</v>
      </c>
      <c r="AT597" s="183" t="s">
        <v>17</v>
      </c>
      <c r="AU597" s="184" t="s">
        <v>18</v>
      </c>
      <c r="AV597" s="185" t="s">
        <v>17</v>
      </c>
      <c r="AW597" s="186" t="s">
        <v>18</v>
      </c>
      <c r="AX597" s="183" t="s">
        <v>17</v>
      </c>
      <c r="AY597" s="184" t="s">
        <v>18</v>
      </c>
      <c r="AZ597" s="185" t="s">
        <v>17</v>
      </c>
      <c r="BA597" s="186" t="s">
        <v>18</v>
      </c>
      <c r="BB597" s="183" t="s">
        <v>17</v>
      </c>
      <c r="BC597" s="184" t="s">
        <v>18</v>
      </c>
      <c r="BD597" s="185" t="s">
        <v>17</v>
      </c>
      <c r="BE597" s="183" t="s">
        <v>18</v>
      </c>
      <c r="BF597" s="189" t="s">
        <v>17</v>
      </c>
      <c r="BG597" s="190" t="s">
        <v>18</v>
      </c>
      <c r="BI597" s="182"/>
      <c r="BJ597" s="183" t="s">
        <v>17</v>
      </c>
      <c r="BK597" s="184" t="s">
        <v>18</v>
      </c>
      <c r="BL597" s="185" t="s">
        <v>17</v>
      </c>
      <c r="BM597" s="186" t="s">
        <v>18</v>
      </c>
      <c r="BN597" s="183" t="s">
        <v>17</v>
      </c>
      <c r="BO597" s="184" t="s">
        <v>18</v>
      </c>
      <c r="BP597" s="185" t="s">
        <v>17</v>
      </c>
      <c r="BQ597" s="186" t="s">
        <v>18</v>
      </c>
      <c r="BR597" s="183" t="s">
        <v>17</v>
      </c>
      <c r="BS597" s="184" t="s">
        <v>18</v>
      </c>
      <c r="BT597" s="185" t="s">
        <v>17</v>
      </c>
      <c r="BU597" s="183" t="s">
        <v>18</v>
      </c>
      <c r="BV597" s="187" t="s">
        <v>17</v>
      </c>
      <c r="BW597" s="188" t="s">
        <v>18</v>
      </c>
      <c r="BX597" s="183" t="s">
        <v>17</v>
      </c>
      <c r="BY597" s="184" t="s">
        <v>18</v>
      </c>
      <c r="BZ597" s="185" t="s">
        <v>17</v>
      </c>
      <c r="CA597" s="186" t="s">
        <v>18</v>
      </c>
      <c r="CB597" s="183" t="s">
        <v>17</v>
      </c>
      <c r="CC597" s="184" t="s">
        <v>18</v>
      </c>
      <c r="CD597" s="185" t="s">
        <v>17</v>
      </c>
      <c r="CE597" s="186" t="s">
        <v>18</v>
      </c>
      <c r="CF597" s="183" t="s">
        <v>17</v>
      </c>
      <c r="CG597" s="184" t="s">
        <v>18</v>
      </c>
      <c r="CH597" s="185" t="s">
        <v>17</v>
      </c>
      <c r="CI597" s="183" t="s">
        <v>18</v>
      </c>
      <c r="CJ597" s="187" t="s">
        <v>17</v>
      </c>
      <c r="CK597" s="188" t="s">
        <v>18</v>
      </c>
    </row>
    <row r="598" spans="1:89" ht="13.5" thickTop="1" x14ac:dyDescent="0.2">
      <c r="A598" s="192" t="s">
        <v>19</v>
      </c>
      <c r="B598" s="193"/>
      <c r="C598" s="194"/>
      <c r="D598" s="195"/>
      <c r="E598" s="196"/>
      <c r="F598" s="193"/>
      <c r="G598" s="197"/>
      <c r="H598" s="195"/>
      <c r="I598" s="196"/>
      <c r="J598" s="193"/>
      <c r="K598" s="197"/>
      <c r="L598" s="195"/>
      <c r="M598" s="193"/>
      <c r="N598" s="198"/>
      <c r="O598" s="199"/>
      <c r="P598" s="193"/>
      <c r="Q598" s="197"/>
      <c r="R598" s="195"/>
      <c r="S598" s="196"/>
      <c r="T598" s="193"/>
      <c r="U598" s="197"/>
      <c r="V598" s="195"/>
      <c r="W598" s="196"/>
      <c r="X598" s="193"/>
      <c r="Y598" s="197"/>
      <c r="Z598" s="195"/>
      <c r="AA598" s="193"/>
      <c r="AB598" s="200">
        <f>B598+D598+F598+H598+J598+L598+N598+P598+R598+T598+V598+X598+Z598</f>
        <v>0</v>
      </c>
      <c r="AC598" s="201">
        <f>C598+E598+G598+I598+K598+M598+O598+Q598+S598+U598+W598+Y598+AA598</f>
        <v>0</v>
      </c>
      <c r="AE598" s="202" t="str">
        <f>$AE$9</f>
        <v>07:00 - 07:59</v>
      </c>
      <c r="AF598" s="193">
        <f>SUMIF($A$9:$A$32,$AE598,B$598:B$621)</f>
        <v>5658</v>
      </c>
      <c r="AG598" s="194">
        <f t="shared" ref="AG598:BE600" si="893">SUMIF($A$9:$A$32,$AE598,C$598:C$621)</f>
        <v>1199</v>
      </c>
      <c r="AH598" s="195">
        <f t="shared" si="893"/>
        <v>1661</v>
      </c>
      <c r="AI598" s="196">
        <f t="shared" si="893"/>
        <v>1410</v>
      </c>
      <c r="AJ598" s="193">
        <f t="shared" si="893"/>
        <v>991</v>
      </c>
      <c r="AK598" s="197">
        <f t="shared" si="893"/>
        <v>726</v>
      </c>
      <c r="AL598" s="195">
        <f t="shared" si="893"/>
        <v>1372</v>
      </c>
      <c r="AM598" s="196">
        <f t="shared" si="893"/>
        <v>1878</v>
      </c>
      <c r="AN598" s="193">
        <f t="shared" si="893"/>
        <v>491</v>
      </c>
      <c r="AO598" s="197">
        <f t="shared" si="893"/>
        <v>1013</v>
      </c>
      <c r="AP598" s="195">
        <f t="shared" si="893"/>
        <v>572</v>
      </c>
      <c r="AQ598" s="193">
        <f t="shared" si="893"/>
        <v>2297</v>
      </c>
      <c r="AR598" s="198">
        <f t="shared" si="893"/>
        <v>1977</v>
      </c>
      <c r="AS598" s="199">
        <f t="shared" si="893"/>
        <v>2852</v>
      </c>
      <c r="AT598" s="193">
        <f t="shared" si="893"/>
        <v>1795</v>
      </c>
      <c r="AU598" s="197">
        <f t="shared" si="893"/>
        <v>1572</v>
      </c>
      <c r="AV598" s="195">
        <f t="shared" si="893"/>
        <v>1922</v>
      </c>
      <c r="AW598" s="196">
        <f t="shared" si="893"/>
        <v>1513</v>
      </c>
      <c r="AX598" s="193">
        <f t="shared" si="893"/>
        <v>354</v>
      </c>
      <c r="AY598" s="197">
        <f t="shared" si="893"/>
        <v>1857</v>
      </c>
      <c r="AZ598" s="195">
        <f t="shared" si="893"/>
        <v>1147</v>
      </c>
      <c r="BA598" s="196">
        <f t="shared" si="893"/>
        <v>2924</v>
      </c>
      <c r="BB598" s="193">
        <f t="shared" si="893"/>
        <v>1544</v>
      </c>
      <c r="BC598" s="197">
        <f t="shared" si="893"/>
        <v>1925</v>
      </c>
      <c r="BD598" s="195">
        <f t="shared" si="893"/>
        <v>4982</v>
      </c>
      <c r="BE598" s="193">
        <f t="shared" si="893"/>
        <v>2879</v>
      </c>
      <c r="BF598" s="200">
        <f>AF598+AH598+AJ598+AL598+AN598+AP598+AR598+AT598+AV598+AX598+AZ598+BB598+BD598</f>
        <v>24466</v>
      </c>
      <c r="BG598" s="201">
        <f>AG598+AI598+AK598+AM598+AO598+AQ598+AS598+AU598+AW598+AY598+BA598+BC598+BE598</f>
        <v>24045</v>
      </c>
      <c r="BI598" s="192" t="s">
        <v>19</v>
      </c>
      <c r="BJ598" s="204">
        <f t="shared" ref="BJ598:CK598" si="894">B598/B622</f>
        <v>0</v>
      </c>
      <c r="BK598" s="205">
        <f t="shared" si="894"/>
        <v>0</v>
      </c>
      <c r="BL598" s="206">
        <f t="shared" si="894"/>
        <v>0</v>
      </c>
      <c r="BM598" s="207">
        <f t="shared" si="894"/>
        <v>0</v>
      </c>
      <c r="BN598" s="204">
        <f t="shared" si="894"/>
        <v>0</v>
      </c>
      <c r="BO598" s="205">
        <f t="shared" si="894"/>
        <v>0</v>
      </c>
      <c r="BP598" s="206">
        <f t="shared" si="894"/>
        <v>0</v>
      </c>
      <c r="BQ598" s="207">
        <f t="shared" si="894"/>
        <v>0</v>
      </c>
      <c r="BR598" s="204">
        <f t="shared" si="894"/>
        <v>0</v>
      </c>
      <c r="BS598" s="205">
        <f t="shared" si="894"/>
        <v>0</v>
      </c>
      <c r="BT598" s="206">
        <f t="shared" si="894"/>
        <v>0</v>
      </c>
      <c r="BU598" s="204">
        <f t="shared" si="894"/>
        <v>0</v>
      </c>
      <c r="BV598" s="208">
        <f t="shared" si="894"/>
        <v>0</v>
      </c>
      <c r="BW598" s="209">
        <f t="shared" si="894"/>
        <v>0</v>
      </c>
      <c r="BX598" s="204">
        <f t="shared" si="894"/>
        <v>0</v>
      </c>
      <c r="BY598" s="205">
        <f t="shared" si="894"/>
        <v>0</v>
      </c>
      <c r="BZ598" s="206">
        <f t="shared" si="894"/>
        <v>0</v>
      </c>
      <c r="CA598" s="207">
        <f t="shared" si="894"/>
        <v>0</v>
      </c>
      <c r="CB598" s="204">
        <f t="shared" si="894"/>
        <v>0</v>
      </c>
      <c r="CC598" s="205">
        <f t="shared" si="894"/>
        <v>0</v>
      </c>
      <c r="CD598" s="206">
        <f t="shared" si="894"/>
        <v>0</v>
      </c>
      <c r="CE598" s="207">
        <f t="shared" si="894"/>
        <v>0</v>
      </c>
      <c r="CF598" s="204">
        <f t="shared" si="894"/>
        <v>0</v>
      </c>
      <c r="CG598" s="205">
        <f t="shared" si="894"/>
        <v>0</v>
      </c>
      <c r="CH598" s="206">
        <f t="shared" si="894"/>
        <v>0</v>
      </c>
      <c r="CI598" s="204">
        <f t="shared" si="894"/>
        <v>0</v>
      </c>
      <c r="CJ598" s="210">
        <f t="shared" si="894"/>
        <v>0</v>
      </c>
      <c r="CK598" s="211">
        <f t="shared" si="894"/>
        <v>0</v>
      </c>
    </row>
    <row r="599" spans="1:89" x14ac:dyDescent="0.2">
      <c r="A599" s="212" t="s">
        <v>21</v>
      </c>
      <c r="B599" s="213">
        <v>632</v>
      </c>
      <c r="C599" s="214">
        <v>0</v>
      </c>
      <c r="D599" s="215">
        <v>175</v>
      </c>
      <c r="E599" s="216">
        <v>0</v>
      </c>
      <c r="F599" s="213">
        <v>92</v>
      </c>
      <c r="G599" s="217">
        <v>0</v>
      </c>
      <c r="H599" s="215">
        <v>294</v>
      </c>
      <c r="I599" s="216">
        <v>3</v>
      </c>
      <c r="J599" s="213">
        <v>7</v>
      </c>
      <c r="K599" s="217">
        <v>2</v>
      </c>
      <c r="L599" s="215">
        <v>7</v>
      </c>
      <c r="M599" s="213">
        <v>9</v>
      </c>
      <c r="N599" s="218">
        <v>56</v>
      </c>
      <c r="O599" s="219">
        <v>26</v>
      </c>
      <c r="P599" s="213">
        <v>23</v>
      </c>
      <c r="Q599" s="217">
        <v>20</v>
      </c>
      <c r="R599" s="215">
        <v>8</v>
      </c>
      <c r="S599" s="216">
        <v>13</v>
      </c>
      <c r="T599" s="213">
        <v>2</v>
      </c>
      <c r="U599" s="217">
        <v>4</v>
      </c>
      <c r="V599" s="215">
        <v>4</v>
      </c>
      <c r="W599" s="216">
        <v>0</v>
      </c>
      <c r="X599" s="213">
        <v>4</v>
      </c>
      <c r="Y599" s="217">
        <v>0</v>
      </c>
      <c r="Z599" s="215">
        <v>0</v>
      </c>
      <c r="AA599" s="213">
        <v>0</v>
      </c>
      <c r="AB599" s="220">
        <f>B599+D599+F599+H599+J599+L599+N599+P599+R599+T599+V599+X599+Z599</f>
        <v>1304</v>
      </c>
      <c r="AC599" s="221">
        <f t="shared" ref="AC599:AC618" si="895">C599+E599+G599+I599+K599+M599+O599+Q599+S599+U599+W599+Y599+AA599</f>
        <v>77</v>
      </c>
      <c r="AE599" s="212" t="str">
        <f>$AE$10</f>
        <v>08:00 - 08:59</v>
      </c>
      <c r="AF599" s="193">
        <f>SUMIF($A$9:$A$32,$AE599,B$598:B$621)</f>
        <v>6232</v>
      </c>
      <c r="AG599" s="214">
        <f t="shared" si="893"/>
        <v>1237</v>
      </c>
      <c r="AH599" s="215">
        <f t="shared" si="893"/>
        <v>1821</v>
      </c>
      <c r="AI599" s="216">
        <f t="shared" si="893"/>
        <v>1416</v>
      </c>
      <c r="AJ599" s="213">
        <f t="shared" si="893"/>
        <v>931</v>
      </c>
      <c r="AK599" s="217">
        <f t="shared" si="893"/>
        <v>537</v>
      </c>
      <c r="AL599" s="215">
        <f t="shared" si="893"/>
        <v>1197</v>
      </c>
      <c r="AM599" s="216">
        <f t="shared" si="893"/>
        <v>1819</v>
      </c>
      <c r="AN599" s="213">
        <f t="shared" si="893"/>
        <v>418</v>
      </c>
      <c r="AO599" s="217">
        <f t="shared" si="893"/>
        <v>1124</v>
      </c>
      <c r="AP599" s="215">
        <f t="shared" si="893"/>
        <v>520</v>
      </c>
      <c r="AQ599" s="213">
        <f t="shared" si="893"/>
        <v>2912</v>
      </c>
      <c r="AR599" s="218">
        <f t="shared" si="893"/>
        <v>1775</v>
      </c>
      <c r="AS599" s="219">
        <f t="shared" si="893"/>
        <v>3408</v>
      </c>
      <c r="AT599" s="213">
        <f t="shared" si="893"/>
        <v>1353</v>
      </c>
      <c r="AU599" s="217">
        <f t="shared" si="893"/>
        <v>1486</v>
      </c>
      <c r="AV599" s="215">
        <f t="shared" si="893"/>
        <v>1859</v>
      </c>
      <c r="AW599" s="216">
        <f t="shared" si="893"/>
        <v>1461</v>
      </c>
      <c r="AX599" s="213">
        <f t="shared" si="893"/>
        <v>359</v>
      </c>
      <c r="AY599" s="217">
        <f t="shared" si="893"/>
        <v>1650</v>
      </c>
      <c r="AZ599" s="215">
        <f t="shared" si="893"/>
        <v>901</v>
      </c>
      <c r="BA599" s="216">
        <f t="shared" si="893"/>
        <v>2399</v>
      </c>
      <c r="BB599" s="213">
        <f t="shared" si="893"/>
        <v>1419</v>
      </c>
      <c r="BC599" s="217">
        <f t="shared" si="893"/>
        <v>1529</v>
      </c>
      <c r="BD599" s="215">
        <f t="shared" si="893"/>
        <v>4375</v>
      </c>
      <c r="BE599" s="213">
        <f t="shared" si="893"/>
        <v>2371</v>
      </c>
      <c r="BF599" s="220">
        <f>SUM(AF599,AH599,AJ599,AL599,AN599,AP599,AR599,AT599,AV599,AX599,AZ599,BB599,BD599)</f>
        <v>23160</v>
      </c>
      <c r="BG599" s="221">
        <f>SUM(AG599,AI599,AK599,AM599,AO599,AQ599,AS599,AU599,AW599,AY599,BA599,BC599,BE599)</f>
        <v>23349</v>
      </c>
      <c r="BI599" s="212" t="s">
        <v>21</v>
      </c>
      <c r="BJ599" s="204">
        <f t="shared" ref="BJ599:CK599" si="896">B599/B622</f>
        <v>1.093823015282369E-2</v>
      </c>
      <c r="BK599" s="205">
        <f t="shared" si="896"/>
        <v>0</v>
      </c>
      <c r="BL599" s="206">
        <f t="shared" si="896"/>
        <v>7.0476420603278163E-3</v>
      </c>
      <c r="BM599" s="207">
        <f t="shared" si="896"/>
        <v>0</v>
      </c>
      <c r="BN599" s="204">
        <f t="shared" si="896"/>
        <v>7.0095238095238092E-3</v>
      </c>
      <c r="BO599" s="205">
        <f t="shared" si="896"/>
        <v>0</v>
      </c>
      <c r="BP599" s="206">
        <f t="shared" si="896"/>
        <v>1.00923414918815E-2</v>
      </c>
      <c r="BQ599" s="207">
        <f t="shared" si="896"/>
        <v>7.1280918098225112E-5</v>
      </c>
      <c r="BR599" s="204">
        <f t="shared" si="896"/>
        <v>1.0101010101010101E-3</v>
      </c>
      <c r="BS599" s="205">
        <f t="shared" si="896"/>
        <v>2.3750148438427741E-4</v>
      </c>
      <c r="BT599" s="206">
        <f t="shared" si="896"/>
        <v>5.4095826893353941E-4</v>
      </c>
      <c r="BU599" s="204">
        <f t="shared" si="896"/>
        <v>3.7870818430464967E-4</v>
      </c>
      <c r="BV599" s="208">
        <f t="shared" si="896"/>
        <v>2.0710059171597634E-3</v>
      </c>
      <c r="BW599" s="209">
        <f t="shared" si="896"/>
        <v>7.009786740718773E-4</v>
      </c>
      <c r="BX599" s="204">
        <f t="shared" si="896"/>
        <v>1.3462889253102318E-3</v>
      </c>
      <c r="BY599" s="205">
        <f t="shared" si="896"/>
        <v>9.1128628058504584E-4</v>
      </c>
      <c r="BZ599" s="206">
        <f t="shared" si="896"/>
        <v>3.5803795202291446E-4</v>
      </c>
      <c r="CA599" s="207">
        <f t="shared" si="896"/>
        <v>5.3603826488537033E-4</v>
      </c>
      <c r="CB599" s="204">
        <f t="shared" si="896"/>
        <v>1.9357336430507162E-4</v>
      </c>
      <c r="CC599" s="205">
        <f t="shared" si="896"/>
        <v>3.2138839787883657E-4</v>
      </c>
      <c r="CD599" s="206">
        <f t="shared" si="896"/>
        <v>1.462950771706532E-4</v>
      </c>
      <c r="CE599" s="207">
        <f t="shared" si="896"/>
        <v>0</v>
      </c>
      <c r="CF599" s="204">
        <f t="shared" si="896"/>
        <v>1.5158405335758679E-4</v>
      </c>
      <c r="CG599" s="205">
        <f t="shared" si="896"/>
        <v>0</v>
      </c>
      <c r="CH599" s="206">
        <f t="shared" si="896"/>
        <v>0</v>
      </c>
      <c r="CI599" s="204">
        <f t="shared" si="896"/>
        <v>0</v>
      </c>
      <c r="CJ599" s="210">
        <f t="shared" si="896"/>
        <v>3.9223471517864129E-3</v>
      </c>
      <c r="CK599" s="211">
        <f t="shared" si="896"/>
        <v>2.3199199778251803E-4</v>
      </c>
    </row>
    <row r="600" spans="1:89" ht="13.5" thickBot="1" x14ac:dyDescent="0.25">
      <c r="A600" s="202" t="s">
        <v>23</v>
      </c>
      <c r="B600" s="222">
        <v>3243</v>
      </c>
      <c r="C600" s="223">
        <v>1</v>
      </c>
      <c r="D600" s="224">
        <v>1340</v>
      </c>
      <c r="E600" s="225">
        <v>64</v>
      </c>
      <c r="F600" s="222">
        <v>464</v>
      </c>
      <c r="G600" s="226">
        <v>32</v>
      </c>
      <c r="H600" s="224">
        <v>1293</v>
      </c>
      <c r="I600" s="225">
        <v>296</v>
      </c>
      <c r="J600" s="222">
        <v>103</v>
      </c>
      <c r="K600" s="226">
        <v>75</v>
      </c>
      <c r="L600" s="224">
        <v>64</v>
      </c>
      <c r="M600" s="222">
        <v>470</v>
      </c>
      <c r="N600" s="227">
        <v>482</v>
      </c>
      <c r="O600" s="228">
        <v>568</v>
      </c>
      <c r="P600" s="222">
        <v>307</v>
      </c>
      <c r="Q600" s="226">
        <v>396</v>
      </c>
      <c r="R600" s="224">
        <v>483</v>
      </c>
      <c r="S600" s="225">
        <v>461</v>
      </c>
      <c r="T600" s="222">
        <v>63</v>
      </c>
      <c r="U600" s="226">
        <v>416</v>
      </c>
      <c r="V600" s="224">
        <v>278</v>
      </c>
      <c r="W600" s="225">
        <v>783</v>
      </c>
      <c r="X600" s="222">
        <v>355</v>
      </c>
      <c r="Y600" s="226">
        <v>517</v>
      </c>
      <c r="Z600" s="224">
        <v>1264</v>
      </c>
      <c r="AA600" s="222">
        <v>700</v>
      </c>
      <c r="AB600" s="220">
        <f>B600+D600+F600+H600+J600+L600+N600+P600+R600+T600+V600+X600+Z600</f>
        <v>9739</v>
      </c>
      <c r="AC600" s="221">
        <f t="shared" si="895"/>
        <v>4779</v>
      </c>
      <c r="AE600" s="202" t="str">
        <f>$AE$11</f>
        <v>09:00 - 09:59</v>
      </c>
      <c r="AF600" s="193">
        <f>SUMIF($A$9:$A$32,$AE600,B$598:B$621)</f>
        <v>4575</v>
      </c>
      <c r="AG600" s="223">
        <f t="shared" si="893"/>
        <v>1358</v>
      </c>
      <c r="AH600" s="224">
        <f t="shared" si="893"/>
        <v>1915</v>
      </c>
      <c r="AI600" s="225">
        <f t="shared" si="893"/>
        <v>1416</v>
      </c>
      <c r="AJ600" s="222">
        <f t="shared" si="893"/>
        <v>835</v>
      </c>
      <c r="AK600" s="226">
        <f t="shared" si="893"/>
        <v>720</v>
      </c>
      <c r="AL600" s="224">
        <f t="shared" si="893"/>
        <v>1942</v>
      </c>
      <c r="AM600" s="225">
        <f t="shared" si="893"/>
        <v>2100</v>
      </c>
      <c r="AN600" s="222">
        <f t="shared" si="893"/>
        <v>375</v>
      </c>
      <c r="AO600" s="226">
        <f t="shared" si="893"/>
        <v>1013</v>
      </c>
      <c r="AP600" s="224">
        <f t="shared" si="893"/>
        <v>521</v>
      </c>
      <c r="AQ600" s="222">
        <f t="shared" si="893"/>
        <v>2830</v>
      </c>
      <c r="AR600" s="227">
        <f t="shared" si="893"/>
        <v>1605</v>
      </c>
      <c r="AS600" s="228">
        <f t="shared" si="893"/>
        <v>3415</v>
      </c>
      <c r="AT600" s="222">
        <f t="shared" si="893"/>
        <v>969</v>
      </c>
      <c r="AU600" s="226">
        <f t="shared" si="893"/>
        <v>1787</v>
      </c>
      <c r="AV600" s="224">
        <f t="shared" si="893"/>
        <v>1729</v>
      </c>
      <c r="AW600" s="225">
        <f t="shared" si="893"/>
        <v>1668</v>
      </c>
      <c r="AX600" s="222">
        <f t="shared" si="893"/>
        <v>356</v>
      </c>
      <c r="AY600" s="226">
        <f t="shared" si="893"/>
        <v>1330</v>
      </c>
      <c r="AZ600" s="224">
        <f t="shared" si="893"/>
        <v>913</v>
      </c>
      <c r="BA600" s="225">
        <f t="shared" si="893"/>
        <v>2856</v>
      </c>
      <c r="BB600" s="222">
        <f t="shared" si="893"/>
        <v>1180</v>
      </c>
      <c r="BC600" s="226">
        <f t="shared" si="893"/>
        <v>1533</v>
      </c>
      <c r="BD600" s="224">
        <f t="shared" si="893"/>
        <v>3926</v>
      </c>
      <c r="BE600" s="222">
        <f t="shared" si="893"/>
        <v>2592</v>
      </c>
      <c r="BF600" s="220">
        <f>SUM(AF600,AH600,AJ600,AL600,AN600,AP600,AR600,AT600,AV600,AX600,AZ600,BB600,BD600)</f>
        <v>20841</v>
      </c>
      <c r="BG600" s="221">
        <f>SUM(AG600,AI600,AK600,AM600,AO600,AQ600,AS600,AU600,AW600,AY600,BA600,BC600,BE600)</f>
        <v>24618</v>
      </c>
      <c r="BI600" s="202" t="s">
        <v>23</v>
      </c>
      <c r="BJ600" s="204">
        <f t="shared" ref="BJ600:CK600" si="897">B600/B622</f>
        <v>5.6127658837986122E-2</v>
      </c>
      <c r="BK600" s="205">
        <f t="shared" si="897"/>
        <v>2.7548968291137498E-5</v>
      </c>
      <c r="BL600" s="206">
        <f t="shared" si="897"/>
        <v>5.3964802061938703E-2</v>
      </c>
      <c r="BM600" s="207">
        <f t="shared" si="897"/>
        <v>2.9917726252804786E-3</v>
      </c>
      <c r="BN600" s="204">
        <f t="shared" si="897"/>
        <v>3.5352380952380955E-2</v>
      </c>
      <c r="BO600" s="205">
        <f t="shared" si="897"/>
        <v>3.7396283744302911E-3</v>
      </c>
      <c r="BP600" s="206">
        <f t="shared" si="897"/>
        <v>4.4385705948989052E-2</v>
      </c>
      <c r="BQ600" s="207">
        <f t="shared" si="897"/>
        <v>7.0330505856915438E-3</v>
      </c>
      <c r="BR600" s="204">
        <f t="shared" si="897"/>
        <v>1.4862914862914862E-2</v>
      </c>
      <c r="BS600" s="205">
        <f t="shared" si="897"/>
        <v>8.9063056644104032E-3</v>
      </c>
      <c r="BT600" s="206">
        <f t="shared" si="897"/>
        <v>4.9459041731066463E-3</v>
      </c>
      <c r="BU600" s="204">
        <f t="shared" si="897"/>
        <v>1.9776982958131708E-2</v>
      </c>
      <c r="BV600" s="208">
        <f t="shared" si="897"/>
        <v>1.782544378698225E-2</v>
      </c>
      <c r="BW600" s="209">
        <f t="shared" si="897"/>
        <v>1.5313687956647165E-2</v>
      </c>
      <c r="BX600" s="204">
        <f t="shared" si="897"/>
        <v>1.7970030437836571E-2</v>
      </c>
      <c r="BY600" s="205">
        <f t="shared" si="897"/>
        <v>1.8043468355583906E-2</v>
      </c>
      <c r="BZ600" s="206">
        <f t="shared" si="897"/>
        <v>2.1616541353383457E-2</v>
      </c>
      <c r="CA600" s="207">
        <f t="shared" si="897"/>
        <v>1.9008741547088901E-2</v>
      </c>
      <c r="CB600" s="204">
        <f t="shared" si="897"/>
        <v>6.0975609756097563E-3</v>
      </c>
      <c r="CC600" s="205">
        <f t="shared" si="897"/>
        <v>3.3424393379399002E-2</v>
      </c>
      <c r="CD600" s="206">
        <f t="shared" si="897"/>
        <v>1.0167507863360398E-2</v>
      </c>
      <c r="CE600" s="207">
        <f t="shared" si="897"/>
        <v>2.5803262481463172E-2</v>
      </c>
      <c r="CF600" s="204">
        <f t="shared" si="897"/>
        <v>1.3453084735485827E-2</v>
      </c>
      <c r="CG600" s="205">
        <f t="shared" si="897"/>
        <v>3.1811469357617521E-2</v>
      </c>
      <c r="CH600" s="206">
        <f t="shared" si="897"/>
        <v>2.2102538994194586E-2</v>
      </c>
      <c r="CI600" s="204">
        <f t="shared" si="897"/>
        <v>1.426998817629551E-2</v>
      </c>
      <c r="CJ600" s="210">
        <f t="shared" si="897"/>
        <v>2.9294278306171682E-2</v>
      </c>
      <c r="CK600" s="211">
        <f t="shared" si="897"/>
        <v>1.4398568277956542E-2</v>
      </c>
    </row>
    <row r="601" spans="1:89" ht="14.25" thickTop="1" thickBot="1" x14ac:dyDescent="0.25">
      <c r="A601" s="212" t="s">
        <v>25</v>
      </c>
      <c r="B601" s="213">
        <v>6863</v>
      </c>
      <c r="C601" s="214">
        <v>513</v>
      </c>
      <c r="D601" s="215">
        <v>2441</v>
      </c>
      <c r="E601" s="216">
        <v>609</v>
      </c>
      <c r="F601" s="213">
        <v>985</v>
      </c>
      <c r="G601" s="217">
        <v>257</v>
      </c>
      <c r="H601" s="215">
        <v>1325</v>
      </c>
      <c r="I601" s="216">
        <v>997</v>
      </c>
      <c r="J601" s="213">
        <v>260</v>
      </c>
      <c r="K601" s="217">
        <v>408</v>
      </c>
      <c r="L601" s="215">
        <v>322</v>
      </c>
      <c r="M601" s="213">
        <v>1208</v>
      </c>
      <c r="N601" s="218">
        <v>1207</v>
      </c>
      <c r="O601" s="219">
        <v>1898</v>
      </c>
      <c r="P601" s="213">
        <v>1026</v>
      </c>
      <c r="Q601" s="217">
        <v>1019</v>
      </c>
      <c r="R601" s="215">
        <v>1250</v>
      </c>
      <c r="S601" s="216">
        <v>1238</v>
      </c>
      <c r="T601" s="213">
        <v>306</v>
      </c>
      <c r="U601" s="217">
        <v>1004</v>
      </c>
      <c r="V601" s="215">
        <v>791</v>
      </c>
      <c r="W601" s="216">
        <v>1940</v>
      </c>
      <c r="X601" s="213">
        <v>1097</v>
      </c>
      <c r="Y601" s="217">
        <v>1252</v>
      </c>
      <c r="Z601" s="215">
        <v>3378</v>
      </c>
      <c r="AA601" s="213">
        <v>1757</v>
      </c>
      <c r="AB601" s="220">
        <f>B601+D601+F601+H601+J601+L601+N601+P601+R601+T601+V601+X601+Z601</f>
        <v>21251</v>
      </c>
      <c r="AC601" s="221">
        <f t="shared" si="895"/>
        <v>14100</v>
      </c>
      <c r="AE601" s="229" t="s">
        <v>26</v>
      </c>
      <c r="AF601" s="230">
        <f t="shared" ref="AF601:BG601" si="898">SUM(AF598:AF600)</f>
        <v>16465</v>
      </c>
      <c r="AG601" s="231">
        <f t="shared" si="898"/>
        <v>3794</v>
      </c>
      <c r="AH601" s="230">
        <f t="shared" si="898"/>
        <v>5397</v>
      </c>
      <c r="AI601" s="231">
        <f t="shared" si="898"/>
        <v>4242</v>
      </c>
      <c r="AJ601" s="230">
        <f t="shared" si="898"/>
        <v>2757</v>
      </c>
      <c r="AK601" s="231">
        <f t="shared" si="898"/>
        <v>1983</v>
      </c>
      <c r="AL601" s="230">
        <f t="shared" si="898"/>
        <v>4511</v>
      </c>
      <c r="AM601" s="231">
        <f t="shared" si="898"/>
        <v>5797</v>
      </c>
      <c r="AN601" s="230">
        <f t="shared" si="898"/>
        <v>1284</v>
      </c>
      <c r="AO601" s="231">
        <f t="shared" si="898"/>
        <v>3150</v>
      </c>
      <c r="AP601" s="230">
        <f t="shared" si="898"/>
        <v>1613</v>
      </c>
      <c r="AQ601" s="231">
        <f t="shared" si="898"/>
        <v>8039</v>
      </c>
      <c r="AR601" s="230">
        <f t="shared" si="898"/>
        <v>5357</v>
      </c>
      <c r="AS601" s="231">
        <f t="shared" si="898"/>
        <v>9675</v>
      </c>
      <c r="AT601" s="230">
        <f t="shared" si="898"/>
        <v>4117</v>
      </c>
      <c r="AU601" s="231">
        <f t="shared" si="898"/>
        <v>4845</v>
      </c>
      <c r="AV601" s="230">
        <f t="shared" si="898"/>
        <v>5510</v>
      </c>
      <c r="AW601" s="231">
        <f t="shared" si="898"/>
        <v>4642</v>
      </c>
      <c r="AX601" s="230">
        <f t="shared" si="898"/>
        <v>1069</v>
      </c>
      <c r="AY601" s="231">
        <f t="shared" si="898"/>
        <v>4837</v>
      </c>
      <c r="AZ601" s="230">
        <f t="shared" si="898"/>
        <v>2961</v>
      </c>
      <c r="BA601" s="231">
        <f t="shared" si="898"/>
        <v>8179</v>
      </c>
      <c r="BB601" s="230">
        <f t="shared" si="898"/>
        <v>4143</v>
      </c>
      <c r="BC601" s="231">
        <f t="shared" si="898"/>
        <v>4987</v>
      </c>
      <c r="BD601" s="230">
        <f t="shared" si="898"/>
        <v>13283</v>
      </c>
      <c r="BE601" s="231">
        <f t="shared" si="898"/>
        <v>7842</v>
      </c>
      <c r="BF601" s="232">
        <f t="shared" si="898"/>
        <v>68467</v>
      </c>
      <c r="BG601" s="233">
        <f t="shared" si="898"/>
        <v>72012</v>
      </c>
      <c r="BI601" s="212" t="s">
        <v>25</v>
      </c>
      <c r="BJ601" s="204">
        <f t="shared" ref="BJ601:CK601" si="899">B601/B622</f>
        <v>0.11878017965004586</v>
      </c>
      <c r="BK601" s="205">
        <f t="shared" si="899"/>
        <v>1.4132620733353536E-2</v>
      </c>
      <c r="BL601" s="206">
        <f t="shared" si="899"/>
        <v>9.830453868148685E-2</v>
      </c>
      <c r="BM601" s="207">
        <f t="shared" si="899"/>
        <v>2.8468586387434554E-2</v>
      </c>
      <c r="BN601" s="204">
        <f t="shared" si="899"/>
        <v>7.5047619047619044E-2</v>
      </c>
      <c r="BO601" s="205">
        <f t="shared" si="899"/>
        <v>3.0033890382143276E-2</v>
      </c>
      <c r="BP601" s="206">
        <f t="shared" si="899"/>
        <v>4.5484192097765268E-2</v>
      </c>
      <c r="BQ601" s="207">
        <f t="shared" si="899"/>
        <v>2.3689025114643478E-2</v>
      </c>
      <c r="BR601" s="204">
        <f t="shared" si="899"/>
        <v>3.751803751803752E-2</v>
      </c>
      <c r="BS601" s="205">
        <f t="shared" si="899"/>
        <v>4.8450302814392589E-2</v>
      </c>
      <c r="BT601" s="206">
        <f t="shared" si="899"/>
        <v>2.4884080370942814E-2</v>
      </c>
      <c r="BU601" s="204">
        <f t="shared" si="899"/>
        <v>5.0831054071112984E-2</v>
      </c>
      <c r="BV601" s="208">
        <f t="shared" si="899"/>
        <v>4.4637573964497045E-2</v>
      </c>
      <c r="BW601" s="209">
        <f t="shared" si="899"/>
        <v>5.1171443207247043E-2</v>
      </c>
      <c r="BX601" s="204">
        <f t="shared" si="899"/>
        <v>6.005619292905643E-2</v>
      </c>
      <c r="BY601" s="205">
        <f t="shared" si="899"/>
        <v>4.6430035995808083E-2</v>
      </c>
      <c r="BZ601" s="206">
        <f t="shared" si="899"/>
        <v>5.5943430003580381E-2</v>
      </c>
      <c r="CA601" s="207">
        <f t="shared" si="899"/>
        <v>5.1047336302160649E-2</v>
      </c>
      <c r="CB601" s="204">
        <f t="shared" si="899"/>
        <v>2.9616724738675958E-2</v>
      </c>
      <c r="CC601" s="205">
        <f t="shared" si="899"/>
        <v>8.0668487867587985E-2</v>
      </c>
      <c r="CD601" s="206">
        <f t="shared" si="899"/>
        <v>2.8929851510496672E-2</v>
      </c>
      <c r="CE601" s="207">
        <f t="shared" si="899"/>
        <v>6.3931454934915144E-2</v>
      </c>
      <c r="CF601" s="204">
        <f t="shared" si="899"/>
        <v>4.1571926633318178E-2</v>
      </c>
      <c r="CG601" s="205">
        <f t="shared" si="899"/>
        <v>7.7036672409549589E-2</v>
      </c>
      <c r="CH601" s="206">
        <f t="shared" si="899"/>
        <v>5.9068336014548507E-2</v>
      </c>
      <c r="CI601" s="204">
        <f t="shared" si="899"/>
        <v>3.581767032250173E-2</v>
      </c>
      <c r="CJ601" s="210">
        <f t="shared" si="899"/>
        <v>6.392162524740265E-2</v>
      </c>
      <c r="CK601" s="211">
        <f t="shared" si="899"/>
        <v>4.2481651541993563E-2</v>
      </c>
    </row>
    <row r="602" spans="1:89" ht="13.5" thickTop="1" x14ac:dyDescent="0.2">
      <c r="A602" s="202" t="s">
        <v>20</v>
      </c>
      <c r="B602" s="222">
        <v>5658</v>
      </c>
      <c r="C602" s="223">
        <v>1199</v>
      </c>
      <c r="D602" s="224">
        <v>1661</v>
      </c>
      <c r="E602" s="225">
        <v>1410</v>
      </c>
      <c r="F602" s="222">
        <v>991</v>
      </c>
      <c r="G602" s="226">
        <v>726</v>
      </c>
      <c r="H602" s="224">
        <v>1372</v>
      </c>
      <c r="I602" s="225">
        <v>1878</v>
      </c>
      <c r="J602" s="222">
        <v>491</v>
      </c>
      <c r="K602" s="226">
        <v>1013</v>
      </c>
      <c r="L602" s="224">
        <v>572</v>
      </c>
      <c r="M602" s="222">
        <v>2297</v>
      </c>
      <c r="N602" s="227">
        <v>1977</v>
      </c>
      <c r="O602" s="228">
        <v>2852</v>
      </c>
      <c r="P602" s="222">
        <v>1795</v>
      </c>
      <c r="Q602" s="226">
        <v>1572</v>
      </c>
      <c r="R602" s="224">
        <v>1922</v>
      </c>
      <c r="S602" s="225">
        <v>1513</v>
      </c>
      <c r="T602" s="222">
        <v>354</v>
      </c>
      <c r="U602" s="226">
        <v>1857</v>
      </c>
      <c r="V602" s="224">
        <v>1147</v>
      </c>
      <c r="W602" s="225">
        <v>2924</v>
      </c>
      <c r="X602" s="222">
        <v>1544</v>
      </c>
      <c r="Y602" s="226">
        <v>1925</v>
      </c>
      <c r="Z602" s="224">
        <v>4982</v>
      </c>
      <c r="AA602" s="222">
        <v>2879</v>
      </c>
      <c r="AB602" s="220">
        <f t="shared" ref="AB602:AB618" si="900">B602+D602+F602+H602+J602+L602+N602+P602+R602+T602+V602+X602+Z602</f>
        <v>24466</v>
      </c>
      <c r="AC602" s="221">
        <f t="shared" si="895"/>
        <v>24045</v>
      </c>
      <c r="BI602" s="202" t="s">
        <v>20</v>
      </c>
      <c r="BJ602" s="204">
        <f t="shared" ref="BJ602:CK602" si="901">B602/B622</f>
        <v>9.7924851589677911E-2</v>
      </c>
      <c r="BK602" s="205">
        <f t="shared" si="901"/>
        <v>3.3031212981073858E-2</v>
      </c>
      <c r="BL602" s="206">
        <f t="shared" si="901"/>
        <v>6.6892191212597152E-2</v>
      </c>
      <c r="BM602" s="207">
        <f t="shared" si="901"/>
        <v>6.5912490650710545E-2</v>
      </c>
      <c r="BN602" s="204">
        <f t="shared" si="901"/>
        <v>7.5504761904761908E-2</v>
      </c>
      <c r="BO602" s="205">
        <f t="shared" si="901"/>
        <v>8.4842818744887222E-2</v>
      </c>
      <c r="BP602" s="206">
        <f t="shared" si="901"/>
        <v>4.709759362878034E-2</v>
      </c>
      <c r="BQ602" s="207">
        <f t="shared" si="901"/>
        <v>4.4621854729488916E-2</v>
      </c>
      <c r="BR602" s="204">
        <f t="shared" si="901"/>
        <v>7.0851370851370846E-2</v>
      </c>
      <c r="BS602" s="205">
        <f t="shared" si="901"/>
        <v>0.1202945018406365</v>
      </c>
      <c r="BT602" s="206">
        <f t="shared" si="901"/>
        <v>4.420401854714065E-2</v>
      </c>
      <c r="BU602" s="204">
        <f t="shared" si="901"/>
        <v>9.665474437197559E-2</v>
      </c>
      <c r="BV602" s="208">
        <f t="shared" si="901"/>
        <v>7.311390532544379E-2</v>
      </c>
      <c r="BW602" s="209">
        <f t="shared" si="901"/>
        <v>7.6891968402038227E-2</v>
      </c>
      <c r="BX602" s="204">
        <f t="shared" si="901"/>
        <v>0.10506907047529852</v>
      </c>
      <c r="BY602" s="205">
        <f t="shared" si="901"/>
        <v>7.1627101653984601E-2</v>
      </c>
      <c r="BZ602" s="206">
        <f t="shared" si="901"/>
        <v>8.6018617973505185E-2</v>
      </c>
      <c r="CA602" s="207">
        <f t="shared" si="901"/>
        <v>6.2386607290120404E-2</v>
      </c>
      <c r="CB602" s="204">
        <f t="shared" si="901"/>
        <v>3.426248548199768E-2</v>
      </c>
      <c r="CC602" s="205">
        <f t="shared" si="901"/>
        <v>0.14920456371524987</v>
      </c>
      <c r="CD602" s="206">
        <f t="shared" si="901"/>
        <v>4.195011337868481E-2</v>
      </c>
      <c r="CE602" s="207">
        <f t="shared" si="901"/>
        <v>9.6358543417366951E-2</v>
      </c>
      <c r="CF602" s="204">
        <f t="shared" si="901"/>
        <v>5.85114445960285E-2</v>
      </c>
      <c r="CG602" s="205">
        <f t="shared" si="901"/>
        <v>0.1184469603741078</v>
      </c>
      <c r="CH602" s="206">
        <f t="shared" si="901"/>
        <v>8.7116178219206822E-2</v>
      </c>
      <c r="CI602" s="204">
        <f t="shared" si="901"/>
        <v>5.8690422799363963E-2</v>
      </c>
      <c r="CJ602" s="210">
        <f t="shared" si="901"/>
        <v>7.3592136054912854E-2</v>
      </c>
      <c r="CK602" s="211">
        <f t="shared" si="901"/>
        <v>7.2444773852995414E-2</v>
      </c>
    </row>
    <row r="603" spans="1:89" ht="13.5" thickBot="1" x14ac:dyDescent="0.25">
      <c r="A603" s="212" t="s">
        <v>22</v>
      </c>
      <c r="B603" s="213">
        <v>6232</v>
      </c>
      <c r="C603" s="214">
        <v>1237</v>
      </c>
      <c r="D603" s="215">
        <v>1821</v>
      </c>
      <c r="E603" s="216">
        <v>1416</v>
      </c>
      <c r="F603" s="213">
        <v>931</v>
      </c>
      <c r="G603" s="217">
        <v>537</v>
      </c>
      <c r="H603" s="215">
        <v>1197</v>
      </c>
      <c r="I603" s="216">
        <v>1819</v>
      </c>
      <c r="J603" s="213">
        <v>418</v>
      </c>
      <c r="K603" s="217">
        <v>1124</v>
      </c>
      <c r="L603" s="215">
        <v>520</v>
      </c>
      <c r="M603" s="213">
        <v>2912</v>
      </c>
      <c r="N603" s="218">
        <v>1775</v>
      </c>
      <c r="O603" s="219">
        <v>3408</v>
      </c>
      <c r="P603" s="213">
        <v>1353</v>
      </c>
      <c r="Q603" s="217">
        <v>1486</v>
      </c>
      <c r="R603" s="215">
        <v>1859</v>
      </c>
      <c r="S603" s="216">
        <v>1461</v>
      </c>
      <c r="T603" s="213">
        <v>359</v>
      </c>
      <c r="U603" s="217">
        <v>1650</v>
      </c>
      <c r="V603" s="215">
        <v>901</v>
      </c>
      <c r="W603" s="216">
        <v>2399</v>
      </c>
      <c r="X603" s="213">
        <v>1419</v>
      </c>
      <c r="Y603" s="217">
        <v>1529</v>
      </c>
      <c r="Z603" s="215">
        <v>4375</v>
      </c>
      <c r="AA603" s="213">
        <v>2371</v>
      </c>
      <c r="AB603" s="220">
        <f t="shared" si="900"/>
        <v>23160</v>
      </c>
      <c r="AC603" s="221">
        <f t="shared" si="895"/>
        <v>23349</v>
      </c>
      <c r="AE603" s="175" t="s">
        <v>27</v>
      </c>
      <c r="BI603" s="212" t="s">
        <v>22</v>
      </c>
      <c r="BJ603" s="204">
        <f t="shared" ref="BJ603:CK603" si="902">B603/B622</f>
        <v>0.10785925682341335</v>
      </c>
      <c r="BK603" s="205">
        <f t="shared" si="902"/>
        <v>3.4078073776137086E-2</v>
      </c>
      <c r="BL603" s="206">
        <f t="shared" si="902"/>
        <v>7.333574966775401E-2</v>
      </c>
      <c r="BM603" s="207">
        <f t="shared" si="902"/>
        <v>6.6192969334330595E-2</v>
      </c>
      <c r="BN603" s="204">
        <f t="shared" si="902"/>
        <v>7.0933333333333334E-2</v>
      </c>
      <c r="BO603" s="205">
        <f t="shared" si="902"/>
        <v>6.2755638658408316E-2</v>
      </c>
      <c r="BP603" s="206">
        <f t="shared" si="902"/>
        <v>4.1090247502660396E-2</v>
      </c>
      <c r="BQ603" s="207">
        <f t="shared" si="902"/>
        <v>4.3219996673557158E-2</v>
      </c>
      <c r="BR603" s="204">
        <f t="shared" si="902"/>
        <v>6.0317460317460318E-2</v>
      </c>
      <c r="BS603" s="205">
        <f t="shared" si="902"/>
        <v>0.13347583422396389</v>
      </c>
      <c r="BT603" s="206">
        <f t="shared" si="902"/>
        <v>4.0185471406491501E-2</v>
      </c>
      <c r="BU603" s="204">
        <f t="shared" si="902"/>
        <v>0.12253313696612665</v>
      </c>
      <c r="BV603" s="208">
        <f t="shared" si="902"/>
        <v>6.564349112426035E-2</v>
      </c>
      <c r="BW603" s="209">
        <f t="shared" si="902"/>
        <v>9.1882127739882996E-2</v>
      </c>
      <c r="BX603" s="204">
        <f t="shared" si="902"/>
        <v>7.9196909388901893E-2</v>
      </c>
      <c r="BY603" s="205">
        <f t="shared" si="902"/>
        <v>6.7708570647468908E-2</v>
      </c>
      <c r="BZ603" s="206">
        <f t="shared" si="902"/>
        <v>8.3199069101324741E-2</v>
      </c>
      <c r="CA603" s="207">
        <f t="shared" si="902"/>
        <v>6.0242454230578918E-2</v>
      </c>
      <c r="CB603" s="204">
        <f t="shared" si="902"/>
        <v>3.4746418892760353E-2</v>
      </c>
      <c r="CC603" s="205">
        <f t="shared" si="902"/>
        <v>0.13257271412502009</v>
      </c>
      <c r="CD603" s="206">
        <f t="shared" si="902"/>
        <v>3.2952966132689637E-2</v>
      </c>
      <c r="CE603" s="207">
        <f t="shared" si="902"/>
        <v>7.9057505355083213E-2</v>
      </c>
      <c r="CF603" s="204">
        <f t="shared" si="902"/>
        <v>5.3774442928603908E-2</v>
      </c>
      <c r="CG603" s="205">
        <f t="shared" si="902"/>
        <v>9.4080728525719914E-2</v>
      </c>
      <c r="CH603" s="206">
        <f t="shared" si="902"/>
        <v>7.6502063369937742E-2</v>
      </c>
      <c r="CI603" s="204">
        <f t="shared" si="902"/>
        <v>4.8334488522852367E-2</v>
      </c>
      <c r="CJ603" s="210">
        <f t="shared" si="902"/>
        <v>6.9663773033261739E-2</v>
      </c>
      <c r="CK603" s="211">
        <f t="shared" si="902"/>
        <v>7.0347807223688497E-2</v>
      </c>
    </row>
    <row r="604" spans="1:89" ht="14.25" thickTop="1" thickBot="1" x14ac:dyDescent="0.25">
      <c r="A604" s="202" t="s">
        <v>24</v>
      </c>
      <c r="B604" s="222">
        <v>4575</v>
      </c>
      <c r="C604" s="223">
        <v>1358</v>
      </c>
      <c r="D604" s="224">
        <v>1915</v>
      </c>
      <c r="E604" s="225">
        <v>1416</v>
      </c>
      <c r="F604" s="222">
        <v>835</v>
      </c>
      <c r="G604" s="226">
        <v>720</v>
      </c>
      <c r="H604" s="224">
        <v>1942</v>
      </c>
      <c r="I604" s="225">
        <v>2100</v>
      </c>
      <c r="J604" s="222">
        <v>375</v>
      </c>
      <c r="K604" s="226">
        <v>1013</v>
      </c>
      <c r="L604" s="224">
        <v>521</v>
      </c>
      <c r="M604" s="222">
        <v>2830</v>
      </c>
      <c r="N604" s="227">
        <v>1605</v>
      </c>
      <c r="O604" s="228">
        <v>3415</v>
      </c>
      <c r="P604" s="222">
        <v>969</v>
      </c>
      <c r="Q604" s="226">
        <v>1787</v>
      </c>
      <c r="R604" s="224">
        <v>1729</v>
      </c>
      <c r="S604" s="225">
        <v>1668</v>
      </c>
      <c r="T604" s="222">
        <v>356</v>
      </c>
      <c r="U604" s="226">
        <v>1330</v>
      </c>
      <c r="V604" s="224">
        <v>913</v>
      </c>
      <c r="W604" s="225">
        <v>2856</v>
      </c>
      <c r="X604" s="222">
        <v>1180</v>
      </c>
      <c r="Y604" s="226">
        <v>1533</v>
      </c>
      <c r="Z604" s="224">
        <v>3926</v>
      </c>
      <c r="AA604" s="222">
        <v>2592</v>
      </c>
      <c r="AB604" s="220">
        <f t="shared" si="900"/>
        <v>20841</v>
      </c>
      <c r="AC604" s="221">
        <f t="shared" si="895"/>
        <v>24618</v>
      </c>
      <c r="AE604" s="176" t="s">
        <v>2</v>
      </c>
      <c r="AF604" s="177" t="s">
        <v>3</v>
      </c>
      <c r="AG604" s="178"/>
      <c r="AH604" s="177" t="s">
        <v>4</v>
      </c>
      <c r="AI604" s="178"/>
      <c r="AJ604" s="177" t="s">
        <v>5</v>
      </c>
      <c r="AK604" s="178"/>
      <c r="AL604" s="177" t="s">
        <v>6</v>
      </c>
      <c r="AM604" s="178"/>
      <c r="AN604" s="177" t="s">
        <v>7</v>
      </c>
      <c r="AO604" s="178"/>
      <c r="AP604" s="177" t="s">
        <v>8</v>
      </c>
      <c r="AQ604" s="178"/>
      <c r="AR604" s="177" t="s">
        <v>9</v>
      </c>
      <c r="AS604" s="178"/>
      <c r="AT604" s="177" t="s">
        <v>10</v>
      </c>
      <c r="AU604" s="178"/>
      <c r="AV604" s="177" t="s">
        <v>11</v>
      </c>
      <c r="AW604" s="178"/>
      <c r="AX604" s="177" t="s">
        <v>12</v>
      </c>
      <c r="AY604" s="178"/>
      <c r="AZ604" s="177" t="s">
        <v>13</v>
      </c>
      <c r="BA604" s="178"/>
      <c r="BB604" s="177" t="s">
        <v>14</v>
      </c>
      <c r="BC604" s="178"/>
      <c r="BD604" s="177" t="s">
        <v>15</v>
      </c>
      <c r="BE604" s="178"/>
      <c r="BF604" s="179" t="s">
        <v>16</v>
      </c>
      <c r="BG604" s="180"/>
      <c r="BI604" s="202" t="s">
        <v>24</v>
      </c>
      <c r="BJ604" s="204">
        <f t="shared" ref="BJ604:CK604" si="903">B604/B622</f>
        <v>7.9181017324633521E-2</v>
      </c>
      <c r="BK604" s="205">
        <f t="shared" si="903"/>
        <v>3.7411498939364719E-2</v>
      </c>
      <c r="BL604" s="206">
        <f t="shared" si="903"/>
        <v>7.7121340260158669E-2</v>
      </c>
      <c r="BM604" s="207">
        <f t="shared" si="903"/>
        <v>6.6192969334330595E-2</v>
      </c>
      <c r="BN604" s="204">
        <f t="shared" si="903"/>
        <v>6.3619047619047617E-2</v>
      </c>
      <c r="BO604" s="205">
        <f t="shared" si="903"/>
        <v>8.4141638424681545E-2</v>
      </c>
      <c r="BP604" s="206">
        <f t="shared" si="903"/>
        <v>6.6664378153856715E-2</v>
      </c>
      <c r="BQ604" s="207">
        <f t="shared" si="903"/>
        <v>4.9896642668757575E-2</v>
      </c>
      <c r="BR604" s="204">
        <f t="shared" si="903"/>
        <v>5.4112554112554112E-2</v>
      </c>
      <c r="BS604" s="205">
        <f t="shared" si="903"/>
        <v>0.1202945018406365</v>
      </c>
      <c r="BT604" s="206">
        <f t="shared" si="903"/>
        <v>4.0262751159196287E-2</v>
      </c>
      <c r="BU604" s="204">
        <f t="shared" si="903"/>
        <v>0.11908268462023985</v>
      </c>
      <c r="BV604" s="208">
        <f t="shared" si="903"/>
        <v>5.9356508875739643E-2</v>
      </c>
      <c r="BW604" s="209">
        <f t="shared" si="903"/>
        <v>9.2070852767517725E-2</v>
      </c>
      <c r="BX604" s="204">
        <f t="shared" si="903"/>
        <v>5.6719737766331067E-2</v>
      </c>
      <c r="BY604" s="205">
        <f t="shared" si="903"/>
        <v>8.1423429170273842E-2</v>
      </c>
      <c r="BZ604" s="206">
        <f t="shared" si="903"/>
        <v>7.7380952380952384E-2</v>
      </c>
      <c r="CA604" s="207">
        <f t="shared" si="903"/>
        <v>6.8777832756061349E-2</v>
      </c>
      <c r="CB604" s="204">
        <f t="shared" si="903"/>
        <v>3.4456058846302748E-2</v>
      </c>
      <c r="CC604" s="205">
        <f t="shared" si="903"/>
        <v>0.10686164229471316</v>
      </c>
      <c r="CD604" s="206">
        <f t="shared" si="903"/>
        <v>3.3391851364201593E-2</v>
      </c>
      <c r="CE604" s="207">
        <f t="shared" si="903"/>
        <v>9.4117647058823528E-2</v>
      </c>
      <c r="CF604" s="204">
        <f t="shared" si="903"/>
        <v>4.4717295740488099E-2</v>
      </c>
      <c r="CG604" s="205">
        <f t="shared" si="903"/>
        <v>9.4326852079744034E-2</v>
      </c>
      <c r="CH604" s="206">
        <f t="shared" si="903"/>
        <v>6.8650765894942997E-2</v>
      </c>
      <c r="CI604" s="204">
        <f t="shared" si="903"/>
        <v>5.2839727647082807E-2</v>
      </c>
      <c r="CJ604" s="210">
        <f t="shared" si="903"/>
        <v>6.2688371925138514E-2</v>
      </c>
      <c r="CK604" s="211">
        <f t="shared" si="903"/>
        <v>7.4171155862467919E-2</v>
      </c>
    </row>
    <row r="605" spans="1:89" ht="15" thickTop="1" thickBot="1" x14ac:dyDescent="0.3">
      <c r="A605" s="212" t="s">
        <v>28</v>
      </c>
      <c r="B605" s="213">
        <v>4125</v>
      </c>
      <c r="C605" s="214">
        <v>1322</v>
      </c>
      <c r="D605" s="215">
        <v>1563</v>
      </c>
      <c r="E605" s="216">
        <v>945</v>
      </c>
      <c r="F605" s="213">
        <v>964</v>
      </c>
      <c r="G605" s="217">
        <v>517</v>
      </c>
      <c r="H605" s="215">
        <v>1909</v>
      </c>
      <c r="I605" s="216">
        <v>1975</v>
      </c>
      <c r="J605" s="213">
        <v>360</v>
      </c>
      <c r="K605" s="217">
        <v>856</v>
      </c>
      <c r="L605" s="215">
        <v>480</v>
      </c>
      <c r="M605" s="213">
        <v>1954</v>
      </c>
      <c r="N605" s="218">
        <v>1353</v>
      </c>
      <c r="O605" s="219">
        <v>2688</v>
      </c>
      <c r="P605" s="213">
        <v>861</v>
      </c>
      <c r="Q605" s="217">
        <v>1304</v>
      </c>
      <c r="R605" s="215">
        <v>1304</v>
      </c>
      <c r="S605" s="216">
        <v>1454</v>
      </c>
      <c r="T605" s="213">
        <v>418</v>
      </c>
      <c r="U605" s="217">
        <v>857</v>
      </c>
      <c r="V605" s="215">
        <v>914</v>
      </c>
      <c r="W605" s="216">
        <v>2408</v>
      </c>
      <c r="X605" s="213">
        <v>1042</v>
      </c>
      <c r="Y605" s="217">
        <v>1143</v>
      </c>
      <c r="Z605" s="215">
        <v>3276</v>
      </c>
      <c r="AA605" s="213">
        <v>2716</v>
      </c>
      <c r="AB605" s="220">
        <f t="shared" si="900"/>
        <v>18569</v>
      </c>
      <c r="AC605" s="221">
        <f t="shared" si="895"/>
        <v>20139</v>
      </c>
      <c r="AE605" s="182"/>
      <c r="AF605" s="183" t="s">
        <v>17</v>
      </c>
      <c r="AG605" s="184" t="s">
        <v>18</v>
      </c>
      <c r="AH605" s="185" t="s">
        <v>17</v>
      </c>
      <c r="AI605" s="186" t="s">
        <v>18</v>
      </c>
      <c r="AJ605" s="183" t="s">
        <v>17</v>
      </c>
      <c r="AK605" s="184" t="s">
        <v>18</v>
      </c>
      <c r="AL605" s="185" t="s">
        <v>17</v>
      </c>
      <c r="AM605" s="186" t="s">
        <v>18</v>
      </c>
      <c r="AN605" s="183" t="s">
        <v>17</v>
      </c>
      <c r="AO605" s="184" t="s">
        <v>18</v>
      </c>
      <c r="AP605" s="185" t="s">
        <v>17</v>
      </c>
      <c r="AQ605" s="183" t="s">
        <v>18</v>
      </c>
      <c r="AR605" s="187" t="s">
        <v>17</v>
      </c>
      <c r="AS605" s="188" t="s">
        <v>18</v>
      </c>
      <c r="AT605" s="183" t="s">
        <v>17</v>
      </c>
      <c r="AU605" s="184" t="s">
        <v>18</v>
      </c>
      <c r="AV605" s="185" t="s">
        <v>17</v>
      </c>
      <c r="AW605" s="186" t="s">
        <v>18</v>
      </c>
      <c r="AX605" s="183" t="s">
        <v>17</v>
      </c>
      <c r="AY605" s="184" t="s">
        <v>18</v>
      </c>
      <c r="AZ605" s="185" t="s">
        <v>17</v>
      </c>
      <c r="BA605" s="186" t="s">
        <v>18</v>
      </c>
      <c r="BB605" s="183" t="s">
        <v>17</v>
      </c>
      <c r="BC605" s="184" t="s">
        <v>18</v>
      </c>
      <c r="BD605" s="185" t="s">
        <v>17</v>
      </c>
      <c r="BE605" s="183" t="s">
        <v>18</v>
      </c>
      <c r="BF605" s="189" t="s">
        <v>17</v>
      </c>
      <c r="BG605" s="190" t="s">
        <v>18</v>
      </c>
      <c r="BI605" s="212" t="s">
        <v>28</v>
      </c>
      <c r="BJ605" s="204">
        <f t="shared" ref="BJ605:CK605" si="904">B605/B622</f>
        <v>7.1392720538603988E-2</v>
      </c>
      <c r="BK605" s="205">
        <f t="shared" si="904"/>
        <v>3.6419736080883773E-2</v>
      </c>
      <c r="BL605" s="206">
        <f t="shared" si="904"/>
        <v>6.2945511658813583E-2</v>
      </c>
      <c r="BM605" s="207">
        <f t="shared" si="904"/>
        <v>4.417539267015707E-2</v>
      </c>
      <c r="BN605" s="204">
        <f t="shared" si="904"/>
        <v>7.3447619047619053E-2</v>
      </c>
      <c r="BO605" s="205">
        <f t="shared" si="904"/>
        <v>6.041837092438939E-2</v>
      </c>
      <c r="BP605" s="206">
        <f t="shared" si="904"/>
        <v>6.5531564312931237E-2</v>
      </c>
      <c r="BQ605" s="207">
        <f t="shared" si="904"/>
        <v>4.6926604414664862E-2</v>
      </c>
      <c r="BR605" s="204">
        <f t="shared" si="904"/>
        <v>5.1948051948051951E-2</v>
      </c>
      <c r="BS605" s="205">
        <f t="shared" si="904"/>
        <v>0.10165063531647073</v>
      </c>
      <c r="BT605" s="206">
        <f t="shared" si="904"/>
        <v>3.7094281298299843E-2</v>
      </c>
      <c r="BU605" s="204">
        <f t="shared" si="904"/>
        <v>8.222175468125395E-2</v>
      </c>
      <c r="BV605" s="208">
        <f t="shared" si="904"/>
        <v>5.0036982248520712E-2</v>
      </c>
      <c r="BW605" s="209">
        <f t="shared" si="904"/>
        <v>7.24704106117387E-2</v>
      </c>
      <c r="BX605" s="204">
        <f t="shared" si="904"/>
        <v>5.0398033247483022E-2</v>
      </c>
      <c r="BY605" s="205">
        <f t="shared" si="904"/>
        <v>5.9415865494144987E-2</v>
      </c>
      <c r="BZ605" s="206">
        <f t="shared" si="904"/>
        <v>5.8360186179735055E-2</v>
      </c>
      <c r="CA605" s="207">
        <f t="shared" si="904"/>
        <v>5.9953818241794493E-2</v>
      </c>
      <c r="CB605" s="204">
        <f t="shared" si="904"/>
        <v>4.0456833139759972E-2</v>
      </c>
      <c r="CC605" s="205">
        <f t="shared" si="904"/>
        <v>6.8857464245540734E-2</v>
      </c>
      <c r="CD605" s="206">
        <f t="shared" si="904"/>
        <v>3.3428425133494255E-2</v>
      </c>
      <c r="CE605" s="207">
        <f t="shared" si="904"/>
        <v>7.9354094579008078E-2</v>
      </c>
      <c r="CF605" s="204">
        <f t="shared" si="904"/>
        <v>3.9487645899651355E-2</v>
      </c>
      <c r="CG605" s="205">
        <f t="shared" si="904"/>
        <v>7.0329805562392322E-2</v>
      </c>
      <c r="CH605" s="206">
        <f t="shared" si="904"/>
        <v>5.7284745051409389E-2</v>
      </c>
      <c r="CI605" s="204">
        <f t="shared" si="904"/>
        <v>5.536755412402658E-2</v>
      </c>
      <c r="CJ605" s="210">
        <f t="shared" si="904"/>
        <v>5.5854343758835807E-2</v>
      </c>
      <c r="CK605" s="211">
        <f t="shared" si="904"/>
        <v>6.0676452510936764E-2</v>
      </c>
    </row>
    <row r="606" spans="1:89" ht="13.5" thickTop="1" x14ac:dyDescent="0.2">
      <c r="A606" s="202" t="s">
        <v>29</v>
      </c>
      <c r="B606" s="235">
        <v>3733</v>
      </c>
      <c r="C606" s="223">
        <v>1315</v>
      </c>
      <c r="D606" s="224">
        <v>1705</v>
      </c>
      <c r="E606" s="225">
        <v>910</v>
      </c>
      <c r="F606" s="222">
        <v>1143</v>
      </c>
      <c r="G606" s="226">
        <v>416</v>
      </c>
      <c r="H606" s="224">
        <v>2031</v>
      </c>
      <c r="I606" s="225">
        <v>2158</v>
      </c>
      <c r="J606" s="222">
        <v>380</v>
      </c>
      <c r="K606" s="226">
        <v>650</v>
      </c>
      <c r="L606" s="224">
        <v>495</v>
      </c>
      <c r="M606" s="222">
        <v>1684</v>
      </c>
      <c r="N606" s="227">
        <v>1365</v>
      </c>
      <c r="O606" s="236">
        <v>2544</v>
      </c>
      <c r="P606" s="222">
        <v>805</v>
      </c>
      <c r="Q606" s="226">
        <v>1073</v>
      </c>
      <c r="R606" s="224">
        <v>1419</v>
      </c>
      <c r="S606" s="225">
        <v>1289</v>
      </c>
      <c r="T606" s="222">
        <v>496</v>
      </c>
      <c r="U606" s="226">
        <v>640</v>
      </c>
      <c r="V606" s="224">
        <v>949</v>
      </c>
      <c r="W606" s="237">
        <v>2148</v>
      </c>
      <c r="X606" s="222">
        <v>959</v>
      </c>
      <c r="Y606" s="226">
        <v>809</v>
      </c>
      <c r="Z606" s="224">
        <v>3135</v>
      </c>
      <c r="AA606" s="222">
        <v>2049</v>
      </c>
      <c r="AB606" s="220">
        <f t="shared" si="900"/>
        <v>18615</v>
      </c>
      <c r="AC606" s="221">
        <f t="shared" si="895"/>
        <v>17685</v>
      </c>
      <c r="AE606" s="202" t="str">
        <f>$AE$17</f>
        <v>17:00 - 17:59</v>
      </c>
      <c r="AF606" s="193">
        <f t="shared" ref="AF606:AO608" si="905">SUMIF($A$9:$A$32,$AE606,B$598:B$621)</f>
        <v>2620</v>
      </c>
      <c r="AG606" s="194">
        <f t="shared" si="905"/>
        <v>4490</v>
      </c>
      <c r="AH606" s="195">
        <f t="shared" si="905"/>
        <v>1937</v>
      </c>
      <c r="AI606" s="196">
        <f t="shared" si="905"/>
        <v>1797</v>
      </c>
      <c r="AJ606" s="193">
        <f t="shared" si="905"/>
        <v>1088</v>
      </c>
      <c r="AK606" s="197">
        <f t="shared" si="905"/>
        <v>623</v>
      </c>
      <c r="AL606" s="195">
        <f t="shared" si="905"/>
        <v>2243</v>
      </c>
      <c r="AM606" s="196">
        <f t="shared" si="905"/>
        <v>4200</v>
      </c>
      <c r="AN606" s="193">
        <f t="shared" si="905"/>
        <v>774</v>
      </c>
      <c r="AO606" s="197">
        <f t="shared" si="905"/>
        <v>328</v>
      </c>
      <c r="AP606" s="195">
        <f t="shared" ref="AP606:AY608" si="906">SUMIF($A$9:$A$32,$AE606,L$598:L$621)</f>
        <v>1706</v>
      </c>
      <c r="AQ606" s="193">
        <f t="shared" si="906"/>
        <v>1177</v>
      </c>
      <c r="AR606" s="198">
        <f t="shared" si="906"/>
        <v>2352</v>
      </c>
      <c r="AS606" s="199">
        <f t="shared" si="906"/>
        <v>2291</v>
      </c>
      <c r="AT606" s="193">
        <f t="shared" si="906"/>
        <v>1304</v>
      </c>
      <c r="AU606" s="197">
        <f t="shared" si="906"/>
        <v>1471</v>
      </c>
      <c r="AV606" s="195">
        <f t="shared" si="906"/>
        <v>1431</v>
      </c>
      <c r="AW606" s="196">
        <f t="shared" si="906"/>
        <v>1955</v>
      </c>
      <c r="AX606" s="193">
        <f t="shared" si="906"/>
        <v>1328</v>
      </c>
      <c r="AY606" s="197">
        <f t="shared" si="906"/>
        <v>474</v>
      </c>
      <c r="AZ606" s="195">
        <f t="shared" ref="AZ606:BE608" si="907">SUMIF($A$9:$A$32,$AE606,V$598:V$621)</f>
        <v>2724</v>
      </c>
      <c r="BA606" s="196">
        <f t="shared" si="907"/>
        <v>1656</v>
      </c>
      <c r="BB606" s="193">
        <f t="shared" si="907"/>
        <v>3077</v>
      </c>
      <c r="BC606" s="197">
        <f t="shared" si="907"/>
        <v>771</v>
      </c>
      <c r="BD606" s="195">
        <f t="shared" si="907"/>
        <v>4517</v>
      </c>
      <c r="BE606" s="193">
        <f t="shared" si="907"/>
        <v>4101</v>
      </c>
      <c r="BF606" s="200">
        <f>AF606+AH606+AJ606+AL606+AN606+AP606+AR606+AT606+AV606+AX606+AZ606+BB606+BD606</f>
        <v>27101</v>
      </c>
      <c r="BG606" s="201">
        <f>AG606+AI606+AK606+AM606+AO606+AQ606+AS606+AU606+AW606+AY606+BA606+BC606+BE606</f>
        <v>25334</v>
      </c>
      <c r="BI606" s="202" t="s">
        <v>29</v>
      </c>
      <c r="BJ606" s="204">
        <f t="shared" ref="BJ606:CK606" si="908">B606/B622</f>
        <v>6.4608248671662719E-2</v>
      </c>
      <c r="BK606" s="205">
        <f t="shared" si="908"/>
        <v>3.6226893302845807E-2</v>
      </c>
      <c r="BL606" s="206">
        <f t="shared" si="908"/>
        <v>6.8664169787765295E-2</v>
      </c>
      <c r="BM606" s="207">
        <f t="shared" si="908"/>
        <v>4.253926701570681E-2</v>
      </c>
      <c r="BN606" s="204">
        <f t="shared" si="908"/>
        <v>8.708571428571428E-2</v>
      </c>
      <c r="BO606" s="205">
        <f t="shared" si="908"/>
        <v>4.8615168867593782E-2</v>
      </c>
      <c r="BP606" s="206">
        <f t="shared" si="908"/>
        <v>6.9719542755140571E-2</v>
      </c>
      <c r="BQ606" s="207">
        <f t="shared" si="908"/>
        <v>5.1274740418656595E-2</v>
      </c>
      <c r="BR606" s="204">
        <f t="shared" si="908"/>
        <v>5.4834054834054832E-2</v>
      </c>
      <c r="BS606" s="205">
        <f t="shared" si="908"/>
        <v>7.7187982424890153E-2</v>
      </c>
      <c r="BT606" s="206">
        <f t="shared" si="908"/>
        <v>3.8253477588871716E-2</v>
      </c>
      <c r="BU606" s="204">
        <f t="shared" si="908"/>
        <v>7.0860509152114448E-2</v>
      </c>
      <c r="BV606" s="208">
        <f t="shared" si="908"/>
        <v>5.0480769230769232E-2</v>
      </c>
      <c r="BW606" s="209">
        <f t="shared" si="908"/>
        <v>6.8588067186109838E-2</v>
      </c>
      <c r="BX606" s="204">
        <f t="shared" si="908"/>
        <v>4.7120112385858115E-2</v>
      </c>
      <c r="BY606" s="205">
        <f t="shared" si="908"/>
        <v>4.8890508953387708E-2</v>
      </c>
      <c r="BZ606" s="206">
        <f t="shared" si="908"/>
        <v>6.3506981740064444E-2</v>
      </c>
      <c r="CA606" s="207">
        <f t="shared" si="908"/>
        <v>5.3150255649018638E-2</v>
      </c>
      <c r="CB606" s="204">
        <f t="shared" si="908"/>
        <v>4.8006194347657766E-2</v>
      </c>
      <c r="CC606" s="205">
        <f t="shared" si="908"/>
        <v>5.1422143660613852E-2</v>
      </c>
      <c r="CD606" s="206">
        <f t="shared" si="908"/>
        <v>3.4708507058737473E-2</v>
      </c>
      <c r="CE606" s="207">
        <f t="shared" si="908"/>
        <v>7.0785961443400894E-2</v>
      </c>
      <c r="CF606" s="204">
        <f t="shared" si="908"/>
        <v>3.6342276792481434E-2</v>
      </c>
      <c r="CG606" s="205">
        <f t="shared" si="908"/>
        <v>4.9778488801378293E-2</v>
      </c>
      <c r="CH606" s="206">
        <f t="shared" si="908"/>
        <v>5.4819192837658251E-2</v>
      </c>
      <c r="CI606" s="204">
        <f t="shared" si="908"/>
        <v>4.1770293961756431E-2</v>
      </c>
      <c r="CJ606" s="210">
        <f t="shared" si="908"/>
        <v>5.5992708765723979E-2</v>
      </c>
      <c r="CK606" s="211">
        <f t="shared" si="908"/>
        <v>5.3282837412777034E-2</v>
      </c>
    </row>
    <row r="607" spans="1:89" x14ac:dyDescent="0.2">
      <c r="A607" s="212" t="s">
        <v>31</v>
      </c>
      <c r="B607" s="238">
        <v>1905</v>
      </c>
      <c r="C607" s="214">
        <v>989</v>
      </c>
      <c r="D607" s="215">
        <v>618</v>
      </c>
      <c r="E607" s="216">
        <v>636</v>
      </c>
      <c r="F607" s="213">
        <v>438</v>
      </c>
      <c r="G607" s="217">
        <v>342</v>
      </c>
      <c r="H607" s="215">
        <v>1058</v>
      </c>
      <c r="I607" s="216">
        <v>1538</v>
      </c>
      <c r="J607" s="213">
        <v>284</v>
      </c>
      <c r="K607" s="214">
        <v>303</v>
      </c>
      <c r="L607" s="215">
        <v>596</v>
      </c>
      <c r="M607" s="213">
        <v>897</v>
      </c>
      <c r="N607" s="218">
        <v>977</v>
      </c>
      <c r="O607" s="239">
        <v>1469</v>
      </c>
      <c r="P607" s="213">
        <v>573</v>
      </c>
      <c r="Q607" s="214">
        <v>875</v>
      </c>
      <c r="R607" s="215">
        <v>1234</v>
      </c>
      <c r="S607" s="216">
        <v>655</v>
      </c>
      <c r="T607" s="224">
        <v>472</v>
      </c>
      <c r="U607" s="213">
        <v>444</v>
      </c>
      <c r="V607" s="215">
        <v>981</v>
      </c>
      <c r="W607" s="240">
        <v>1357</v>
      </c>
      <c r="X607" s="213">
        <v>1042</v>
      </c>
      <c r="Y607" s="217">
        <v>532</v>
      </c>
      <c r="Z607" s="215">
        <v>2565</v>
      </c>
      <c r="AA607" s="213">
        <v>1966</v>
      </c>
      <c r="AB607" s="220">
        <f t="shared" si="900"/>
        <v>12743</v>
      </c>
      <c r="AC607" s="221">
        <f t="shared" si="895"/>
        <v>12003</v>
      </c>
      <c r="AE607" s="212" t="str">
        <f>$AE$18</f>
        <v>18:00 - 18:59</v>
      </c>
      <c r="AF607" s="193">
        <f t="shared" si="905"/>
        <v>2518</v>
      </c>
      <c r="AG607" s="214">
        <f t="shared" si="905"/>
        <v>4928</v>
      </c>
      <c r="AH607" s="215">
        <f t="shared" si="905"/>
        <v>1780</v>
      </c>
      <c r="AI607" s="216">
        <f t="shared" si="905"/>
        <v>2123</v>
      </c>
      <c r="AJ607" s="213">
        <f t="shared" si="905"/>
        <v>892</v>
      </c>
      <c r="AK607" s="217">
        <f t="shared" si="905"/>
        <v>701</v>
      </c>
      <c r="AL607" s="215">
        <f t="shared" si="905"/>
        <v>2465</v>
      </c>
      <c r="AM607" s="216">
        <f t="shared" si="905"/>
        <v>4455</v>
      </c>
      <c r="AN607" s="213">
        <f t="shared" si="905"/>
        <v>709</v>
      </c>
      <c r="AO607" s="217">
        <f t="shared" si="905"/>
        <v>324</v>
      </c>
      <c r="AP607" s="215">
        <f t="shared" si="906"/>
        <v>1705</v>
      </c>
      <c r="AQ607" s="213">
        <f t="shared" si="906"/>
        <v>1096</v>
      </c>
      <c r="AR607" s="218">
        <f t="shared" si="906"/>
        <v>2583</v>
      </c>
      <c r="AS607" s="219">
        <f t="shared" si="906"/>
        <v>2328</v>
      </c>
      <c r="AT607" s="213">
        <f t="shared" si="906"/>
        <v>1327</v>
      </c>
      <c r="AU607" s="217">
        <f t="shared" si="906"/>
        <v>1687</v>
      </c>
      <c r="AV607" s="215">
        <f t="shared" si="906"/>
        <v>1612</v>
      </c>
      <c r="AW607" s="216">
        <f t="shared" si="906"/>
        <v>2062</v>
      </c>
      <c r="AX607" s="213">
        <f t="shared" si="906"/>
        <v>1113</v>
      </c>
      <c r="AY607" s="217">
        <f t="shared" si="906"/>
        <v>440</v>
      </c>
      <c r="AZ607" s="215">
        <f t="shared" si="907"/>
        <v>2428</v>
      </c>
      <c r="BA607" s="216">
        <f t="shared" si="907"/>
        <v>1380</v>
      </c>
      <c r="BB607" s="213">
        <f t="shared" si="907"/>
        <v>2994</v>
      </c>
      <c r="BC607" s="217">
        <f t="shared" si="907"/>
        <v>826</v>
      </c>
      <c r="BD607" s="215">
        <f t="shared" si="907"/>
        <v>4047</v>
      </c>
      <c r="BE607" s="213">
        <f t="shared" si="907"/>
        <v>4473</v>
      </c>
      <c r="BF607" s="220">
        <f>SUM(AF607,AH607,AJ607,AL607,AN607,AP607,AR607,AT607,AV607,AX607,AZ607,BB607,BD607)</f>
        <v>26173</v>
      </c>
      <c r="BG607" s="221">
        <f>SUM(AG607,AI607,AK607,AM607,AO607,AQ607,AS607,AU607,AW607,AY607,BA607,BC607,BE607)</f>
        <v>26823</v>
      </c>
      <c r="BI607" s="212" t="s">
        <v>31</v>
      </c>
      <c r="BJ607" s="204">
        <f t="shared" ref="BJ607:CK607" si="909">B607/B622</f>
        <v>3.2970456394191661E-2</v>
      </c>
      <c r="BK607" s="205">
        <f t="shared" si="909"/>
        <v>2.7245929639934986E-2</v>
      </c>
      <c r="BL607" s="206">
        <f t="shared" si="909"/>
        <v>2.4888244533043374E-2</v>
      </c>
      <c r="BM607" s="207">
        <f t="shared" si="909"/>
        <v>2.9730740463724759E-2</v>
      </c>
      <c r="BN607" s="204">
        <f t="shared" si="909"/>
        <v>3.3371428571428573E-2</v>
      </c>
      <c r="BO607" s="205">
        <f t="shared" si="909"/>
        <v>3.9967278251723734E-2</v>
      </c>
      <c r="BP607" s="206">
        <f t="shared" si="909"/>
        <v>3.6318698293913702E-2</v>
      </c>
      <c r="BQ607" s="207">
        <f t="shared" si="909"/>
        <v>3.6543350678356734E-2</v>
      </c>
      <c r="BR607" s="204">
        <f t="shared" si="909"/>
        <v>4.0981240981240979E-2</v>
      </c>
      <c r="BS607" s="205">
        <f t="shared" si="909"/>
        <v>3.5981474884218025E-2</v>
      </c>
      <c r="BT607" s="206">
        <f t="shared" si="909"/>
        <v>4.605873261205564E-2</v>
      </c>
      <c r="BU607" s="204">
        <f t="shared" si="909"/>
        <v>3.7744582369030083E-2</v>
      </c>
      <c r="BV607" s="208">
        <f t="shared" si="909"/>
        <v>3.6131656804733729E-2</v>
      </c>
      <c r="BW607" s="209">
        <f t="shared" si="909"/>
        <v>3.9605295085061068E-2</v>
      </c>
      <c r="BX607" s="204">
        <f t="shared" si="909"/>
        <v>3.3540154530554908E-2</v>
      </c>
      <c r="BY607" s="205">
        <f t="shared" si="909"/>
        <v>3.986877477559575E-2</v>
      </c>
      <c r="BZ607" s="206">
        <f t="shared" si="909"/>
        <v>5.5227354099534554E-2</v>
      </c>
      <c r="CA607" s="207">
        <f t="shared" si="909"/>
        <v>2.7008081807685963E-2</v>
      </c>
      <c r="CB607" s="204">
        <f t="shared" si="909"/>
        <v>4.5683313975996905E-2</v>
      </c>
      <c r="CC607" s="205">
        <f t="shared" si="909"/>
        <v>3.567411216455086E-2</v>
      </c>
      <c r="CD607" s="206">
        <f t="shared" si="909"/>
        <v>3.5878867676102696E-2</v>
      </c>
      <c r="CE607" s="207">
        <f t="shared" si="909"/>
        <v>4.4719064096226724E-2</v>
      </c>
      <c r="CF607" s="204">
        <f t="shared" si="909"/>
        <v>3.9487645899651355E-2</v>
      </c>
      <c r="CG607" s="205">
        <f t="shared" si="909"/>
        <v>3.2734432685207975E-2</v>
      </c>
      <c r="CH607" s="206">
        <f t="shared" si="909"/>
        <v>4.4852066867174932E-2</v>
      </c>
      <c r="CI607" s="204">
        <f t="shared" si="909"/>
        <v>4.007828107799568E-2</v>
      </c>
      <c r="CJ607" s="210">
        <f t="shared" si="909"/>
        <v>3.8330114842955718E-2</v>
      </c>
      <c r="CK607" s="211">
        <f t="shared" si="909"/>
        <v>3.6163635706280055E-2</v>
      </c>
    </row>
    <row r="608" spans="1:89" ht="13.5" thickBot="1" x14ac:dyDescent="0.25">
      <c r="A608" s="202" t="s">
        <v>33</v>
      </c>
      <c r="B608" s="235">
        <v>3400</v>
      </c>
      <c r="C608" s="223">
        <v>1603</v>
      </c>
      <c r="D608" s="224">
        <v>1489</v>
      </c>
      <c r="E608" s="225">
        <v>1107</v>
      </c>
      <c r="F608" s="222">
        <v>829</v>
      </c>
      <c r="G608" s="226">
        <v>463</v>
      </c>
      <c r="H608" s="224">
        <v>2072</v>
      </c>
      <c r="I608" s="225">
        <v>1977</v>
      </c>
      <c r="J608" s="222">
        <v>410</v>
      </c>
      <c r="K608" s="223">
        <v>477</v>
      </c>
      <c r="L608" s="224">
        <v>647</v>
      </c>
      <c r="M608" s="222">
        <v>1449</v>
      </c>
      <c r="N608" s="227">
        <v>1470</v>
      </c>
      <c r="O608" s="236">
        <v>1983</v>
      </c>
      <c r="P608" s="222">
        <v>884</v>
      </c>
      <c r="Q608" s="223">
        <v>1263</v>
      </c>
      <c r="R608" s="224">
        <v>1099</v>
      </c>
      <c r="S608" s="225">
        <v>1330</v>
      </c>
      <c r="T608" s="222">
        <v>490</v>
      </c>
      <c r="U608" s="226">
        <v>615</v>
      </c>
      <c r="V608" s="224">
        <v>1163</v>
      </c>
      <c r="W608" s="237">
        <v>1658</v>
      </c>
      <c r="X608" s="222">
        <v>1032</v>
      </c>
      <c r="Y608" s="226">
        <v>754</v>
      </c>
      <c r="Z608" s="224">
        <v>3313</v>
      </c>
      <c r="AA608" s="222">
        <v>2845</v>
      </c>
      <c r="AB608" s="220">
        <f t="shared" si="900"/>
        <v>18298</v>
      </c>
      <c r="AC608" s="221">
        <f t="shared" si="895"/>
        <v>17524</v>
      </c>
      <c r="AE608" s="202" t="str">
        <f>$AE$19</f>
        <v>19:00 - 19:59</v>
      </c>
      <c r="AF608" s="193">
        <f t="shared" si="905"/>
        <v>2672</v>
      </c>
      <c r="AG608" s="223">
        <f t="shared" si="905"/>
        <v>3562</v>
      </c>
      <c r="AH608" s="224">
        <f t="shared" si="905"/>
        <v>1294</v>
      </c>
      <c r="AI608" s="225">
        <f t="shared" si="905"/>
        <v>1699</v>
      </c>
      <c r="AJ608" s="222">
        <f t="shared" si="905"/>
        <v>649</v>
      </c>
      <c r="AK608" s="226">
        <f t="shared" si="905"/>
        <v>566</v>
      </c>
      <c r="AL608" s="224">
        <f t="shared" si="905"/>
        <v>2047</v>
      </c>
      <c r="AM608" s="225">
        <f t="shared" si="905"/>
        <v>3143</v>
      </c>
      <c r="AN608" s="222">
        <f t="shared" si="905"/>
        <v>450</v>
      </c>
      <c r="AO608" s="226">
        <f t="shared" si="905"/>
        <v>225</v>
      </c>
      <c r="AP608" s="224">
        <f t="shared" si="906"/>
        <v>1206</v>
      </c>
      <c r="AQ608" s="222">
        <f t="shared" si="906"/>
        <v>778</v>
      </c>
      <c r="AR608" s="227">
        <f t="shared" si="906"/>
        <v>2009</v>
      </c>
      <c r="AS608" s="228">
        <f t="shared" si="906"/>
        <v>2009</v>
      </c>
      <c r="AT608" s="222">
        <f t="shared" si="906"/>
        <v>1152</v>
      </c>
      <c r="AU608" s="226">
        <f t="shared" si="906"/>
        <v>1558</v>
      </c>
      <c r="AV608" s="224">
        <f t="shared" si="906"/>
        <v>1198</v>
      </c>
      <c r="AW608" s="225">
        <f t="shared" si="906"/>
        <v>1767</v>
      </c>
      <c r="AX608" s="222">
        <f t="shared" si="906"/>
        <v>801</v>
      </c>
      <c r="AY608" s="226">
        <f t="shared" si="906"/>
        <v>450</v>
      </c>
      <c r="AZ608" s="224">
        <f t="shared" si="907"/>
        <v>3100</v>
      </c>
      <c r="BA608" s="225">
        <f t="shared" si="907"/>
        <v>1496</v>
      </c>
      <c r="BB608" s="222">
        <f t="shared" si="907"/>
        <v>2473</v>
      </c>
      <c r="BC608" s="226">
        <f t="shared" si="907"/>
        <v>842</v>
      </c>
      <c r="BD608" s="224">
        <f t="shared" si="907"/>
        <v>3471</v>
      </c>
      <c r="BE608" s="222">
        <f t="shared" si="907"/>
        <v>4695</v>
      </c>
      <c r="BF608" s="220">
        <f>SUM(AF608,AH608,AJ608,AL608,AN608,AP608,AR608,AT608,AV608,AX608,AZ608,BB608,BD608)</f>
        <v>22522</v>
      </c>
      <c r="BG608" s="221">
        <f>SUM(AG608,AI608,AK608,AM608,AO608,AQ608,AS608,AU608,AW608,AY608,BA608,BC608,BE608)</f>
        <v>22790</v>
      </c>
      <c r="BI608" s="202" t="s">
        <v>33</v>
      </c>
      <c r="BJ608" s="204">
        <f t="shared" ref="BJ608:CK608" si="910">B608/B622</f>
        <v>5.8844909050000865E-2</v>
      </c>
      <c r="BK608" s="205">
        <f t="shared" si="910"/>
        <v>4.4160996170693405E-2</v>
      </c>
      <c r="BL608" s="206">
        <f t="shared" si="910"/>
        <v>5.9965365873303533E-2</v>
      </c>
      <c r="BM608" s="207">
        <f t="shared" si="910"/>
        <v>5.1748317127898277E-2</v>
      </c>
      <c r="BN608" s="204">
        <f t="shared" si="910"/>
        <v>6.3161904761904766E-2</v>
      </c>
      <c r="BO608" s="205">
        <f t="shared" si="910"/>
        <v>5.4107748042538276E-2</v>
      </c>
      <c r="BP608" s="206">
        <f t="shared" si="910"/>
        <v>7.1126978133260105E-2</v>
      </c>
      <c r="BQ608" s="207">
        <f t="shared" si="910"/>
        <v>4.6974125026730346E-2</v>
      </c>
      <c r="BR608" s="204">
        <f t="shared" si="910"/>
        <v>5.916305916305916E-2</v>
      </c>
      <c r="BS608" s="205">
        <f t="shared" si="910"/>
        <v>5.6644104025650163E-2</v>
      </c>
      <c r="BT608" s="206">
        <f t="shared" si="910"/>
        <v>0.05</v>
      </c>
      <c r="BU608" s="204">
        <f t="shared" si="910"/>
        <v>6.0972017673048599E-2</v>
      </c>
      <c r="BV608" s="208">
        <f t="shared" si="910"/>
        <v>5.4363905325443787E-2</v>
      </c>
      <c r="BW608" s="209">
        <f t="shared" si="910"/>
        <v>5.346310425709741E-2</v>
      </c>
      <c r="BX608" s="204">
        <f t="shared" si="910"/>
        <v>5.1744322172793254E-2</v>
      </c>
      <c r="BY608" s="205">
        <f t="shared" si="910"/>
        <v>5.7547728618945644E-2</v>
      </c>
      <c r="BZ608" s="206">
        <f t="shared" si="910"/>
        <v>4.9185463659147867E-2</v>
      </c>
      <c r="CA608" s="207">
        <f t="shared" si="910"/>
        <v>5.4840837869041731E-2</v>
      </c>
      <c r="CB608" s="204">
        <f t="shared" si="910"/>
        <v>4.7425474254742549E-2</v>
      </c>
      <c r="CC608" s="205">
        <f t="shared" si="910"/>
        <v>4.9413466173871122E-2</v>
      </c>
      <c r="CD608" s="206">
        <f t="shared" si="910"/>
        <v>4.2535293687367422E-2</v>
      </c>
      <c r="CE608" s="207">
        <f t="shared" si="910"/>
        <v>5.4638325918602737E-2</v>
      </c>
      <c r="CF608" s="204">
        <f t="shared" si="910"/>
        <v>3.9108685766257388E-2</v>
      </c>
      <c r="CG608" s="205">
        <f t="shared" si="910"/>
        <v>4.6394289933546641E-2</v>
      </c>
      <c r="CH608" s="206">
        <f t="shared" si="910"/>
        <v>5.7931733930195149E-2</v>
      </c>
      <c r="CI608" s="204">
        <f t="shared" si="910"/>
        <v>5.7997309087943899E-2</v>
      </c>
      <c r="CJ608" s="210">
        <f t="shared" si="910"/>
        <v>5.5039193392168541E-2</v>
      </c>
      <c r="CK608" s="211">
        <f t="shared" si="910"/>
        <v>5.2797763235595409E-2</v>
      </c>
    </row>
    <row r="609" spans="1:89" ht="14.25" thickTop="1" thickBot="1" x14ac:dyDescent="0.25">
      <c r="A609" s="212" t="s">
        <v>35</v>
      </c>
      <c r="B609" s="238">
        <v>2498</v>
      </c>
      <c r="C609" s="214">
        <v>2037</v>
      </c>
      <c r="D609" s="215">
        <v>1198</v>
      </c>
      <c r="E609" s="216">
        <v>1152</v>
      </c>
      <c r="F609" s="213">
        <v>600</v>
      </c>
      <c r="G609" s="217">
        <v>564</v>
      </c>
      <c r="H609" s="215">
        <v>1856</v>
      </c>
      <c r="I609" s="216">
        <v>2874</v>
      </c>
      <c r="J609" s="213">
        <v>412</v>
      </c>
      <c r="K609" s="214">
        <v>511</v>
      </c>
      <c r="L609" s="215">
        <v>673</v>
      </c>
      <c r="M609" s="213">
        <v>1349</v>
      </c>
      <c r="N609" s="218">
        <v>1468</v>
      </c>
      <c r="O609" s="239">
        <v>2042</v>
      </c>
      <c r="P609" s="213">
        <v>936</v>
      </c>
      <c r="Q609" s="214">
        <v>1091</v>
      </c>
      <c r="R609" s="215">
        <v>1205</v>
      </c>
      <c r="S609" s="216">
        <v>1452</v>
      </c>
      <c r="T609" s="213">
        <v>525</v>
      </c>
      <c r="U609" s="217">
        <v>746</v>
      </c>
      <c r="V609" s="215">
        <v>1513</v>
      </c>
      <c r="W609" s="240">
        <v>1971</v>
      </c>
      <c r="X609" s="213">
        <v>1243</v>
      </c>
      <c r="Y609" s="217">
        <v>851</v>
      </c>
      <c r="Z609" s="215">
        <v>3023</v>
      </c>
      <c r="AA609" s="213">
        <v>3209</v>
      </c>
      <c r="AB609" s="220">
        <f t="shared" si="900"/>
        <v>17150</v>
      </c>
      <c r="AC609" s="221">
        <f t="shared" si="895"/>
        <v>19849</v>
      </c>
      <c r="AE609" s="229" t="s">
        <v>26</v>
      </c>
      <c r="AF609" s="230">
        <f t="shared" ref="AF609:BG609" si="911">SUM(AF606:AF608)</f>
        <v>7810</v>
      </c>
      <c r="AG609" s="231">
        <f t="shared" si="911"/>
        <v>12980</v>
      </c>
      <c r="AH609" s="230">
        <f t="shared" si="911"/>
        <v>5011</v>
      </c>
      <c r="AI609" s="231">
        <f t="shared" si="911"/>
        <v>5619</v>
      </c>
      <c r="AJ609" s="230">
        <f t="shared" si="911"/>
        <v>2629</v>
      </c>
      <c r="AK609" s="231">
        <f t="shared" si="911"/>
        <v>1890</v>
      </c>
      <c r="AL609" s="230">
        <f t="shared" si="911"/>
        <v>6755</v>
      </c>
      <c r="AM609" s="231">
        <f t="shared" si="911"/>
        <v>11798</v>
      </c>
      <c r="AN609" s="230">
        <f t="shared" si="911"/>
        <v>1933</v>
      </c>
      <c r="AO609" s="231">
        <f t="shared" si="911"/>
        <v>877</v>
      </c>
      <c r="AP609" s="230">
        <f t="shared" si="911"/>
        <v>4617</v>
      </c>
      <c r="AQ609" s="231">
        <f t="shared" si="911"/>
        <v>3051</v>
      </c>
      <c r="AR609" s="230">
        <f t="shared" si="911"/>
        <v>6944</v>
      </c>
      <c r="AS609" s="231">
        <f t="shared" si="911"/>
        <v>6628</v>
      </c>
      <c r="AT609" s="230">
        <f t="shared" si="911"/>
        <v>3783</v>
      </c>
      <c r="AU609" s="231">
        <f t="shared" si="911"/>
        <v>4716</v>
      </c>
      <c r="AV609" s="230">
        <f t="shared" si="911"/>
        <v>4241</v>
      </c>
      <c r="AW609" s="231">
        <f t="shared" si="911"/>
        <v>5784</v>
      </c>
      <c r="AX609" s="230">
        <f t="shared" si="911"/>
        <v>3242</v>
      </c>
      <c r="AY609" s="231">
        <f t="shared" si="911"/>
        <v>1364</v>
      </c>
      <c r="AZ609" s="230">
        <f t="shared" si="911"/>
        <v>8252</v>
      </c>
      <c r="BA609" s="231">
        <f t="shared" si="911"/>
        <v>4532</v>
      </c>
      <c r="BB609" s="230">
        <f t="shared" si="911"/>
        <v>8544</v>
      </c>
      <c r="BC609" s="231">
        <f t="shared" si="911"/>
        <v>2439</v>
      </c>
      <c r="BD609" s="230">
        <f t="shared" si="911"/>
        <v>12035</v>
      </c>
      <c r="BE609" s="231">
        <f t="shared" si="911"/>
        <v>13269</v>
      </c>
      <c r="BF609" s="232">
        <f t="shared" si="911"/>
        <v>75796</v>
      </c>
      <c r="BG609" s="233">
        <f t="shared" si="911"/>
        <v>74947</v>
      </c>
      <c r="BI609" s="212" t="s">
        <v>35</v>
      </c>
      <c r="BJ609" s="204">
        <f t="shared" ref="BJ609:CK609" si="912">B609/B622</f>
        <v>4.3233700825559461E-2</v>
      </c>
      <c r="BK609" s="205">
        <f t="shared" si="912"/>
        <v>5.6117248409047082E-2</v>
      </c>
      <c r="BL609" s="206">
        <f t="shared" si="912"/>
        <v>4.8246143932986991E-2</v>
      </c>
      <c r="BM609" s="207">
        <f t="shared" si="912"/>
        <v>5.3851907255048619E-2</v>
      </c>
      <c r="BN609" s="204">
        <f t="shared" si="912"/>
        <v>4.5714285714285714E-2</v>
      </c>
      <c r="BO609" s="205">
        <f t="shared" si="912"/>
        <v>6.5910950099333884E-2</v>
      </c>
      <c r="BP609" s="206">
        <f t="shared" si="912"/>
        <v>6.3712196629020626E-2</v>
      </c>
      <c r="BQ609" s="207">
        <f t="shared" si="912"/>
        <v>6.8287119538099655E-2</v>
      </c>
      <c r="BR609" s="204">
        <f t="shared" si="912"/>
        <v>5.945165945165945E-2</v>
      </c>
      <c r="BS609" s="205">
        <f t="shared" si="912"/>
        <v>6.0681629260182876E-2</v>
      </c>
      <c r="BT609" s="206">
        <f t="shared" si="912"/>
        <v>5.2009273570324574E-2</v>
      </c>
      <c r="BU609" s="204">
        <f t="shared" si="912"/>
        <v>5.6764148958552495E-2</v>
      </c>
      <c r="BV609" s="208">
        <f t="shared" si="912"/>
        <v>5.4289940828402369E-2</v>
      </c>
      <c r="BW609" s="209">
        <f t="shared" si="912"/>
        <v>5.5053786632875898E-2</v>
      </c>
      <c r="BX609" s="204">
        <f t="shared" si="912"/>
        <v>5.4788105830016393E-2</v>
      </c>
      <c r="BY609" s="205">
        <f t="shared" si="912"/>
        <v>4.971066660591425E-2</v>
      </c>
      <c r="BZ609" s="206">
        <f t="shared" si="912"/>
        <v>5.3929466523451486E-2</v>
      </c>
      <c r="CA609" s="207">
        <f t="shared" si="912"/>
        <v>5.9871350816427513E-2</v>
      </c>
      <c r="CB609" s="204">
        <f t="shared" si="912"/>
        <v>5.08130081300813E-2</v>
      </c>
      <c r="CC609" s="205">
        <f t="shared" si="912"/>
        <v>5.9938936204403021E-2</v>
      </c>
      <c r="CD609" s="206">
        <f t="shared" si="912"/>
        <v>5.5336112939799578E-2</v>
      </c>
      <c r="CE609" s="207">
        <f t="shared" si="912"/>
        <v>6.4953040039545232E-2</v>
      </c>
      <c r="CF609" s="204">
        <f t="shared" si="912"/>
        <v>4.7104744580870092E-2</v>
      </c>
      <c r="CG609" s="205">
        <f t="shared" si="912"/>
        <v>5.236278611863155E-2</v>
      </c>
      <c r="CH609" s="206">
        <f t="shared" si="912"/>
        <v>5.2860740015387847E-2</v>
      </c>
      <c r="CI609" s="204">
        <f t="shared" si="912"/>
        <v>6.5417702939617559E-2</v>
      </c>
      <c r="CJ609" s="210">
        <f t="shared" si="912"/>
        <v>5.1586084089828968E-2</v>
      </c>
      <c r="CK609" s="211">
        <f t="shared" si="912"/>
        <v>5.9802716415392219E-2</v>
      </c>
    </row>
    <row r="610" spans="1:89" ht="13.5" thickTop="1" x14ac:dyDescent="0.2">
      <c r="A610" s="202" t="s">
        <v>36</v>
      </c>
      <c r="B610" s="235">
        <v>2001</v>
      </c>
      <c r="C610" s="223">
        <v>2048</v>
      </c>
      <c r="D610" s="224">
        <v>1165</v>
      </c>
      <c r="E610" s="225">
        <v>1173</v>
      </c>
      <c r="F610" s="222">
        <v>622</v>
      </c>
      <c r="G610" s="226">
        <v>435</v>
      </c>
      <c r="H610" s="224">
        <v>1870</v>
      </c>
      <c r="I610" s="225">
        <v>2928</v>
      </c>
      <c r="J610" s="222">
        <v>437</v>
      </c>
      <c r="K610" s="223">
        <v>345</v>
      </c>
      <c r="L610" s="224">
        <v>943</v>
      </c>
      <c r="M610" s="222">
        <v>1077</v>
      </c>
      <c r="N610" s="227">
        <v>1696</v>
      </c>
      <c r="O610" s="236">
        <v>1869</v>
      </c>
      <c r="P610" s="222">
        <v>1071</v>
      </c>
      <c r="Q610" s="223">
        <v>1075</v>
      </c>
      <c r="R610" s="224">
        <v>1238</v>
      </c>
      <c r="S610" s="225">
        <v>1398</v>
      </c>
      <c r="T610" s="222">
        <v>818</v>
      </c>
      <c r="U610" s="226">
        <v>361</v>
      </c>
      <c r="V610" s="224">
        <v>2053</v>
      </c>
      <c r="W610" s="237">
        <v>1246</v>
      </c>
      <c r="X610" s="222">
        <v>1614</v>
      </c>
      <c r="Y610" s="226">
        <v>557</v>
      </c>
      <c r="Z610" s="224">
        <v>3157</v>
      </c>
      <c r="AA610" s="222">
        <v>2942</v>
      </c>
      <c r="AB610" s="220">
        <f t="shared" si="900"/>
        <v>18685</v>
      </c>
      <c r="AC610" s="221">
        <f t="shared" si="895"/>
        <v>17454</v>
      </c>
      <c r="BI610" s="202" t="s">
        <v>36</v>
      </c>
      <c r="BJ610" s="204">
        <f t="shared" ref="BJ610:CK610" si="913">B610/B622</f>
        <v>3.463195970854463E-2</v>
      </c>
      <c r="BK610" s="205">
        <f t="shared" si="913"/>
        <v>5.6420287060249597E-2</v>
      </c>
      <c r="BL610" s="206">
        <f t="shared" si="913"/>
        <v>4.6917160001610891E-2</v>
      </c>
      <c r="BM610" s="207">
        <f t="shared" si="913"/>
        <v>5.4833582647718773E-2</v>
      </c>
      <c r="BN610" s="204">
        <f t="shared" si="913"/>
        <v>4.7390476190476191E-2</v>
      </c>
      <c r="BO610" s="205">
        <f t="shared" si="913"/>
        <v>5.0835573214911771E-2</v>
      </c>
      <c r="BP610" s="206">
        <f t="shared" si="913"/>
        <v>6.4192784319110227E-2</v>
      </c>
      <c r="BQ610" s="207">
        <f t="shared" si="913"/>
        <v>6.95701760638677E-2</v>
      </c>
      <c r="BR610" s="204">
        <f t="shared" si="913"/>
        <v>6.3059163059163065E-2</v>
      </c>
      <c r="BS610" s="205">
        <f t="shared" si="913"/>
        <v>4.0969006056287852E-2</v>
      </c>
      <c r="BT610" s="206">
        <f t="shared" si="913"/>
        <v>7.2874806800618239E-2</v>
      </c>
      <c r="BU610" s="204">
        <f t="shared" si="913"/>
        <v>4.531874605512308E-2</v>
      </c>
      <c r="BV610" s="208">
        <f t="shared" si="913"/>
        <v>6.2721893491124267E-2</v>
      </c>
      <c r="BW610" s="209">
        <f t="shared" si="913"/>
        <v>5.0389582378474559E-2</v>
      </c>
      <c r="BX610" s="204">
        <f t="shared" si="913"/>
        <v>6.2690236478576453E-2</v>
      </c>
      <c r="BY610" s="205">
        <f t="shared" si="913"/>
        <v>4.8981637581446212E-2</v>
      </c>
      <c r="BZ610" s="206">
        <f t="shared" si="913"/>
        <v>5.5406373075546009E-2</v>
      </c>
      <c r="CA610" s="207">
        <f t="shared" si="913"/>
        <v>5.7644730331519047E-2</v>
      </c>
      <c r="CB610" s="204">
        <f t="shared" si="913"/>
        <v>7.91715060007743E-2</v>
      </c>
      <c r="CC610" s="205">
        <f t="shared" si="913"/>
        <v>2.9005302908565001E-2</v>
      </c>
      <c r="CD610" s="206">
        <f t="shared" si="913"/>
        <v>7.5085948357837759E-2</v>
      </c>
      <c r="CE610" s="207">
        <f t="shared" si="913"/>
        <v>4.1061130334486738E-2</v>
      </c>
      <c r="CF610" s="204">
        <f t="shared" si="913"/>
        <v>6.116416552978627E-2</v>
      </c>
      <c r="CG610" s="205">
        <f t="shared" si="913"/>
        <v>3.4272704897858726E-2</v>
      </c>
      <c r="CH610" s="206">
        <f t="shared" si="913"/>
        <v>5.520388892774708E-2</v>
      </c>
      <c r="CI610" s="204">
        <f t="shared" si="913"/>
        <v>5.9974721735230566E-2</v>
      </c>
      <c r="CJ610" s="210">
        <f t="shared" si="913"/>
        <v>5.620326421098859E-2</v>
      </c>
      <c r="CK610" s="211">
        <f t="shared" si="913"/>
        <v>5.2586861419429483E-2</v>
      </c>
    </row>
    <row r="611" spans="1:89" x14ac:dyDescent="0.2">
      <c r="A611" s="212" t="s">
        <v>37</v>
      </c>
      <c r="B611" s="238">
        <v>2179</v>
      </c>
      <c r="C611" s="214">
        <v>2505</v>
      </c>
      <c r="D611" s="215">
        <v>1536</v>
      </c>
      <c r="E611" s="216">
        <v>1326</v>
      </c>
      <c r="F611" s="213">
        <v>982</v>
      </c>
      <c r="G611" s="217">
        <v>428</v>
      </c>
      <c r="H611" s="215">
        <v>2007</v>
      </c>
      <c r="I611" s="216">
        <v>2639</v>
      </c>
      <c r="J611" s="213">
        <v>604</v>
      </c>
      <c r="K611" s="214">
        <v>284</v>
      </c>
      <c r="L611" s="215">
        <v>1196</v>
      </c>
      <c r="M611" s="213">
        <v>964</v>
      </c>
      <c r="N611" s="218">
        <v>2038</v>
      </c>
      <c r="O611" s="239">
        <v>1853</v>
      </c>
      <c r="P611" s="213">
        <v>1043</v>
      </c>
      <c r="Q611" s="214">
        <v>1135</v>
      </c>
      <c r="R611" s="215">
        <v>1423</v>
      </c>
      <c r="S611" s="216">
        <v>1766</v>
      </c>
      <c r="T611" s="213">
        <v>1121</v>
      </c>
      <c r="U611" s="217">
        <v>402</v>
      </c>
      <c r="V611" s="215">
        <v>2450</v>
      </c>
      <c r="W611" s="240">
        <v>1467</v>
      </c>
      <c r="X611" s="213">
        <v>2278</v>
      </c>
      <c r="Y611" s="217">
        <v>679</v>
      </c>
      <c r="Z611" s="215">
        <v>3961</v>
      </c>
      <c r="AA611" s="213">
        <v>3465</v>
      </c>
      <c r="AB611" s="220">
        <f t="shared" si="900"/>
        <v>22818</v>
      </c>
      <c r="AC611" s="221">
        <f t="shared" si="895"/>
        <v>18913</v>
      </c>
      <c r="BI611" s="212" t="s">
        <v>37</v>
      </c>
      <c r="BJ611" s="204">
        <f t="shared" ref="BJ611:CK611" si="914">B611/B622</f>
        <v>3.7712663770574084E-2</v>
      </c>
      <c r="BK611" s="205">
        <f t="shared" si="914"/>
        <v>6.9010165569299425E-2</v>
      </c>
      <c r="BL611" s="206">
        <f t="shared" si="914"/>
        <v>6.1858161169505863E-2</v>
      </c>
      <c r="BM611" s="207">
        <f t="shared" si="914"/>
        <v>6.198578908002992E-2</v>
      </c>
      <c r="BN611" s="204">
        <f t="shared" si="914"/>
        <v>7.4819047619047618E-2</v>
      </c>
      <c r="BO611" s="205">
        <f t="shared" si="914"/>
        <v>5.0017529508005143E-2</v>
      </c>
      <c r="BP611" s="206">
        <f t="shared" si="914"/>
        <v>6.8895678143558403E-2</v>
      </c>
      <c r="BQ611" s="207">
        <f t="shared" si="914"/>
        <v>6.2703447620405348E-2</v>
      </c>
      <c r="BR611" s="204">
        <f t="shared" si="914"/>
        <v>8.7157287157287155E-2</v>
      </c>
      <c r="BS611" s="205">
        <f t="shared" si="914"/>
        <v>3.3725210782567391E-2</v>
      </c>
      <c r="BT611" s="206">
        <f t="shared" si="914"/>
        <v>9.2426584234930442E-2</v>
      </c>
      <c r="BU611" s="204">
        <f t="shared" si="914"/>
        <v>4.0563854407742475E-2</v>
      </c>
      <c r="BV611" s="208">
        <f t="shared" si="914"/>
        <v>7.53698224852071E-2</v>
      </c>
      <c r="BW611" s="209">
        <f t="shared" si="914"/>
        <v>4.9958210886738019E-2</v>
      </c>
      <c r="BX611" s="204">
        <f t="shared" si="914"/>
        <v>6.1051276047763989E-2</v>
      </c>
      <c r="BY611" s="205">
        <f t="shared" si="914"/>
        <v>5.1715496423201349E-2</v>
      </c>
      <c r="BZ611" s="206">
        <f t="shared" si="914"/>
        <v>6.36860007160759E-2</v>
      </c>
      <c r="CA611" s="207">
        <f t="shared" si="914"/>
        <v>7.2818736599043379E-2</v>
      </c>
      <c r="CB611" s="204">
        <f t="shared" si="914"/>
        <v>0.10849787069299265</v>
      </c>
      <c r="CC611" s="205">
        <f t="shared" si="914"/>
        <v>3.2299533986823073E-2</v>
      </c>
      <c r="CD611" s="206">
        <f t="shared" si="914"/>
        <v>8.9605734767025089E-2</v>
      </c>
      <c r="CE611" s="207">
        <f t="shared" si="914"/>
        <v>4.834404349975284E-2</v>
      </c>
      <c r="CF611" s="204">
        <f t="shared" si="914"/>
        <v>8.6327118387145671E-2</v>
      </c>
      <c r="CG611" s="205">
        <f t="shared" si="914"/>
        <v>4.1779473295594387E-2</v>
      </c>
      <c r="CH611" s="206">
        <f t="shared" si="914"/>
        <v>6.9262782401902492E-2</v>
      </c>
      <c r="CI611" s="204">
        <f t="shared" si="914"/>
        <v>7.0636441472662778E-2</v>
      </c>
      <c r="CJ611" s="210">
        <f t="shared" si="914"/>
        <v>6.8635059286397515E-2</v>
      </c>
      <c r="CK611" s="211">
        <f t="shared" si="914"/>
        <v>5.6982657844944988E-2</v>
      </c>
    </row>
    <row r="612" spans="1:89" x14ac:dyDescent="0.2">
      <c r="A612" s="202" t="s">
        <v>30</v>
      </c>
      <c r="B612" s="235">
        <v>2620</v>
      </c>
      <c r="C612" s="223">
        <v>4490</v>
      </c>
      <c r="D612" s="224">
        <v>1937</v>
      </c>
      <c r="E612" s="225">
        <v>1797</v>
      </c>
      <c r="F612" s="222">
        <v>1088</v>
      </c>
      <c r="G612" s="226">
        <v>623</v>
      </c>
      <c r="H612" s="224">
        <v>2243</v>
      </c>
      <c r="I612" s="225">
        <v>4200</v>
      </c>
      <c r="J612" s="222">
        <v>774</v>
      </c>
      <c r="K612" s="223">
        <v>328</v>
      </c>
      <c r="L612" s="224">
        <v>1706</v>
      </c>
      <c r="M612" s="222">
        <v>1177</v>
      </c>
      <c r="N612" s="227">
        <v>2352</v>
      </c>
      <c r="O612" s="236">
        <v>2291</v>
      </c>
      <c r="P612" s="222">
        <v>1304</v>
      </c>
      <c r="Q612" s="223">
        <v>1471</v>
      </c>
      <c r="R612" s="224">
        <v>1431</v>
      </c>
      <c r="S612" s="225">
        <v>1955</v>
      </c>
      <c r="T612" s="222">
        <v>1328</v>
      </c>
      <c r="U612" s="226">
        <v>474</v>
      </c>
      <c r="V612" s="224">
        <v>2724</v>
      </c>
      <c r="W612" s="237">
        <v>1656</v>
      </c>
      <c r="X612" s="222">
        <v>3077</v>
      </c>
      <c r="Y612" s="226">
        <v>771</v>
      </c>
      <c r="Z612" s="224">
        <v>4517</v>
      </c>
      <c r="AA612" s="222">
        <v>4101</v>
      </c>
      <c r="AB612" s="220">
        <f t="shared" si="900"/>
        <v>27101</v>
      </c>
      <c r="AC612" s="221">
        <f t="shared" si="895"/>
        <v>25334</v>
      </c>
      <c r="BI612" s="202" t="s">
        <v>30</v>
      </c>
      <c r="BJ612" s="204">
        <f t="shared" ref="BJ612:CK612" si="915">B612/B622</f>
        <v>4.5345194620883017E-2</v>
      </c>
      <c r="BK612" s="205">
        <f t="shared" si="915"/>
        <v>0.12369486762720736</v>
      </c>
      <c r="BL612" s="206">
        <f t="shared" si="915"/>
        <v>7.800732954774274E-2</v>
      </c>
      <c r="BM612" s="207">
        <f t="shared" si="915"/>
        <v>8.4003365744203445E-2</v>
      </c>
      <c r="BN612" s="204">
        <f t="shared" si="915"/>
        <v>8.2895238095238091E-2</v>
      </c>
      <c r="BO612" s="205">
        <f t="shared" si="915"/>
        <v>7.2805889914689725E-2</v>
      </c>
      <c r="BP612" s="206">
        <f t="shared" si="915"/>
        <v>7.6997013490783014E-2</v>
      </c>
      <c r="BQ612" s="207">
        <f t="shared" si="915"/>
        <v>9.979328533751515E-2</v>
      </c>
      <c r="BR612" s="204">
        <f t="shared" si="915"/>
        <v>0.11168831168831168</v>
      </c>
      <c r="BS612" s="205">
        <f t="shared" si="915"/>
        <v>3.8950243439021495E-2</v>
      </c>
      <c r="BT612" s="206">
        <f t="shared" si="915"/>
        <v>0.13183925811437402</v>
      </c>
      <c r="BU612" s="204">
        <f t="shared" si="915"/>
        <v>4.9526614769619191E-2</v>
      </c>
      <c r="BV612" s="208">
        <f t="shared" si="915"/>
        <v>8.6982248520710057E-2</v>
      </c>
      <c r="BW612" s="209">
        <f t="shared" si="915"/>
        <v>6.1767005473025799E-2</v>
      </c>
      <c r="BX612" s="204">
        <f t="shared" si="915"/>
        <v>7.6328728634980095E-2</v>
      </c>
      <c r="BY612" s="205">
        <f t="shared" si="915"/>
        <v>6.7025105937030122E-2</v>
      </c>
      <c r="BZ612" s="206">
        <f t="shared" si="915"/>
        <v>6.4044038668098824E-2</v>
      </c>
      <c r="CA612" s="207">
        <f t="shared" si="915"/>
        <v>8.0611908296222987E-2</v>
      </c>
      <c r="CB612" s="204">
        <f t="shared" si="915"/>
        <v>0.12853271389856755</v>
      </c>
      <c r="CC612" s="205">
        <f t="shared" si="915"/>
        <v>3.8084525148642134E-2</v>
      </c>
      <c r="CD612" s="206">
        <f t="shared" si="915"/>
        <v>9.9626947553214829E-2</v>
      </c>
      <c r="CE612" s="207">
        <f t="shared" si="915"/>
        <v>5.457241720217499E-2</v>
      </c>
      <c r="CF612" s="204">
        <f t="shared" si="915"/>
        <v>0.11660603304532363</v>
      </c>
      <c r="CG612" s="205">
        <f t="shared" si="915"/>
        <v>4.7440315038149154E-2</v>
      </c>
      <c r="CH612" s="206">
        <f t="shared" si="915"/>
        <v>7.8985101769602009E-2</v>
      </c>
      <c r="CI612" s="204">
        <f t="shared" si="915"/>
        <v>8.360174501569699E-2</v>
      </c>
      <c r="CJ612" s="210">
        <f t="shared" si="915"/>
        <v>8.1518044601659179E-2</v>
      </c>
      <c r="CK612" s="211">
        <f t="shared" si="915"/>
        <v>7.6328380153536518E-2</v>
      </c>
    </row>
    <row r="613" spans="1:89" x14ac:dyDescent="0.2">
      <c r="A613" s="212" t="s">
        <v>32</v>
      </c>
      <c r="B613" s="238">
        <v>2518</v>
      </c>
      <c r="C613" s="214">
        <v>4928</v>
      </c>
      <c r="D613" s="215">
        <v>1780</v>
      </c>
      <c r="E613" s="216">
        <v>2123</v>
      </c>
      <c r="F613" s="213">
        <v>892</v>
      </c>
      <c r="G613" s="217">
        <v>701</v>
      </c>
      <c r="H613" s="215">
        <v>2465</v>
      </c>
      <c r="I613" s="216">
        <v>4455</v>
      </c>
      <c r="J613" s="213">
        <v>709</v>
      </c>
      <c r="K613" s="214">
        <v>324</v>
      </c>
      <c r="L613" s="215">
        <v>1705</v>
      </c>
      <c r="M613" s="213">
        <v>1096</v>
      </c>
      <c r="N613" s="218">
        <v>2583</v>
      </c>
      <c r="O613" s="239">
        <v>2328</v>
      </c>
      <c r="P613" s="213">
        <v>1327</v>
      </c>
      <c r="Q613" s="214">
        <v>1687</v>
      </c>
      <c r="R613" s="215">
        <v>1612</v>
      </c>
      <c r="S613" s="216">
        <v>2062</v>
      </c>
      <c r="T613" s="213">
        <v>1113</v>
      </c>
      <c r="U613" s="217">
        <v>440</v>
      </c>
      <c r="V613" s="215">
        <v>2428</v>
      </c>
      <c r="W613" s="240">
        <v>1380</v>
      </c>
      <c r="X613" s="213">
        <v>2994</v>
      </c>
      <c r="Y613" s="217">
        <v>826</v>
      </c>
      <c r="Z613" s="215">
        <v>4047</v>
      </c>
      <c r="AA613" s="213">
        <v>4473</v>
      </c>
      <c r="AB613" s="220">
        <f t="shared" si="900"/>
        <v>26173</v>
      </c>
      <c r="AC613" s="221">
        <f t="shared" si="895"/>
        <v>26823</v>
      </c>
      <c r="BI613" s="212" t="s">
        <v>32</v>
      </c>
      <c r="BJ613" s="204">
        <f t="shared" ref="BJ613:CK613" si="916">B613/B622</f>
        <v>4.3579847349382993E-2</v>
      </c>
      <c r="BK613" s="205">
        <f t="shared" si="916"/>
        <v>0.13576131573872557</v>
      </c>
      <c r="BL613" s="206">
        <f t="shared" si="916"/>
        <v>7.1684587813620068E-2</v>
      </c>
      <c r="BM613" s="207">
        <f t="shared" si="916"/>
        <v>9.9242707554225873E-2</v>
      </c>
      <c r="BN613" s="204">
        <f t="shared" si="916"/>
        <v>6.7961904761904765E-2</v>
      </c>
      <c r="BO613" s="205">
        <f t="shared" si="916"/>
        <v>8.1921234077363556E-2</v>
      </c>
      <c r="BP613" s="206">
        <f t="shared" si="916"/>
        <v>8.4617761147918025E-2</v>
      </c>
      <c r="BQ613" s="207">
        <f t="shared" si="916"/>
        <v>0.10585216337586428</v>
      </c>
      <c r="BR613" s="204">
        <f t="shared" si="916"/>
        <v>0.10230880230880231</v>
      </c>
      <c r="BS613" s="205">
        <f t="shared" si="916"/>
        <v>3.8475240470252942E-2</v>
      </c>
      <c r="BT613" s="206">
        <f t="shared" si="916"/>
        <v>0.13176197836166925</v>
      </c>
      <c r="BU613" s="204">
        <f t="shared" si="916"/>
        <v>4.6118241110877339E-2</v>
      </c>
      <c r="BV613" s="208">
        <f t="shared" si="916"/>
        <v>9.5525147928994081E-2</v>
      </c>
      <c r="BW613" s="209">
        <f t="shared" si="916"/>
        <v>6.2764552047666552E-2</v>
      </c>
      <c r="BX613" s="204">
        <f t="shared" si="916"/>
        <v>7.7675017560290327E-2</v>
      </c>
      <c r="BY613" s="205">
        <f t="shared" si="916"/>
        <v>7.6866997767348608E-2</v>
      </c>
      <c r="BZ613" s="206">
        <f t="shared" si="916"/>
        <v>7.2144647332617259E-2</v>
      </c>
      <c r="CA613" s="207">
        <f t="shared" si="916"/>
        <v>8.5023915553356422E-2</v>
      </c>
      <c r="CB613" s="204">
        <f t="shared" si="916"/>
        <v>0.10772357723577236</v>
      </c>
      <c r="CC613" s="205">
        <f t="shared" si="916"/>
        <v>3.535272376667202E-2</v>
      </c>
      <c r="CD613" s="206">
        <f t="shared" si="916"/>
        <v>8.8801111842586503E-2</v>
      </c>
      <c r="CE613" s="207">
        <f t="shared" si="916"/>
        <v>4.5477014335145824E-2</v>
      </c>
      <c r="CF613" s="204">
        <f t="shared" si="916"/>
        <v>0.11346066393815371</v>
      </c>
      <c r="CG613" s="205">
        <f t="shared" si="916"/>
        <v>5.0824513905980799E-2</v>
      </c>
      <c r="CH613" s="206">
        <f t="shared" si="916"/>
        <v>7.0766594390431564E-2</v>
      </c>
      <c r="CI613" s="204">
        <f t="shared" si="916"/>
        <v>9.118522444652831E-2</v>
      </c>
      <c r="CJ613" s="210">
        <f t="shared" si="916"/>
        <v>7.8726680984436942E-2</v>
      </c>
      <c r="CK613" s="211">
        <f t="shared" si="916"/>
        <v>8.0814563071694573E-2</v>
      </c>
    </row>
    <row r="614" spans="1:89" x14ac:dyDescent="0.2">
      <c r="A614" s="202" t="s">
        <v>34</v>
      </c>
      <c r="B614" s="235">
        <v>2672</v>
      </c>
      <c r="C614" s="223">
        <v>3562</v>
      </c>
      <c r="D614" s="224">
        <v>1294</v>
      </c>
      <c r="E614" s="225">
        <v>1699</v>
      </c>
      <c r="F614" s="222">
        <v>649</v>
      </c>
      <c r="G614" s="226">
        <v>566</v>
      </c>
      <c r="H614" s="224">
        <v>2047</v>
      </c>
      <c r="I614" s="225">
        <v>3143</v>
      </c>
      <c r="J614" s="222">
        <v>450</v>
      </c>
      <c r="K614" s="223">
        <v>225</v>
      </c>
      <c r="L614" s="224">
        <v>1206</v>
      </c>
      <c r="M614" s="222">
        <v>778</v>
      </c>
      <c r="N614" s="227">
        <v>2009</v>
      </c>
      <c r="O614" s="236">
        <v>2009</v>
      </c>
      <c r="P614" s="222">
        <v>1152</v>
      </c>
      <c r="Q614" s="223">
        <v>1558</v>
      </c>
      <c r="R614" s="224">
        <v>1198</v>
      </c>
      <c r="S614" s="225">
        <v>1767</v>
      </c>
      <c r="T614" s="222">
        <v>801</v>
      </c>
      <c r="U614" s="226">
        <v>450</v>
      </c>
      <c r="V614" s="224">
        <v>3100</v>
      </c>
      <c r="W614" s="237">
        <v>1496</v>
      </c>
      <c r="X614" s="222">
        <v>2473</v>
      </c>
      <c r="Y614" s="226">
        <v>842</v>
      </c>
      <c r="Z614" s="224">
        <v>3471</v>
      </c>
      <c r="AA614" s="222">
        <v>4695</v>
      </c>
      <c r="AB614" s="220">
        <f t="shared" si="900"/>
        <v>22522</v>
      </c>
      <c r="AC614" s="221">
        <f t="shared" si="895"/>
        <v>22790</v>
      </c>
      <c r="BI614" s="202" t="s">
        <v>34</v>
      </c>
      <c r="BJ614" s="204">
        <f t="shared" ref="BJ614:CK614" si="917">B614/B622</f>
        <v>4.6245175582824212E-2</v>
      </c>
      <c r="BK614" s="205">
        <f t="shared" si="917"/>
        <v>9.8129425053031766E-2</v>
      </c>
      <c r="BL614" s="206">
        <f t="shared" si="917"/>
        <v>5.2112279006081105E-2</v>
      </c>
      <c r="BM614" s="207">
        <f t="shared" si="917"/>
        <v>7.9422213911742701E-2</v>
      </c>
      <c r="BN614" s="204">
        <f t="shared" si="917"/>
        <v>4.9447619047619046E-2</v>
      </c>
      <c r="BO614" s="205">
        <f t="shared" si="917"/>
        <v>6.6144676872735772E-2</v>
      </c>
      <c r="BP614" s="206">
        <f t="shared" si="917"/>
        <v>7.0268785829528682E-2</v>
      </c>
      <c r="BQ614" s="207">
        <f t="shared" si="917"/>
        <v>7.4678641860907169E-2</v>
      </c>
      <c r="BR614" s="204">
        <f t="shared" si="917"/>
        <v>6.4935064935064929E-2</v>
      </c>
      <c r="BS614" s="205">
        <f t="shared" si="917"/>
        <v>2.6718916993231208E-2</v>
      </c>
      <c r="BT614" s="206">
        <f t="shared" si="917"/>
        <v>9.3199381761978367E-2</v>
      </c>
      <c r="BU614" s="204">
        <f t="shared" si="917"/>
        <v>3.2737218598779719E-2</v>
      </c>
      <c r="BV614" s="208">
        <f t="shared" si="917"/>
        <v>7.4297337278106515E-2</v>
      </c>
      <c r="BW614" s="209">
        <f t="shared" si="917"/>
        <v>5.416408293116929E-2</v>
      </c>
      <c r="BX614" s="204">
        <f t="shared" si="917"/>
        <v>6.7431514867712483E-2</v>
      </c>
      <c r="BY614" s="205">
        <f t="shared" si="917"/>
        <v>7.098920125757506E-2</v>
      </c>
      <c r="BZ614" s="206">
        <f t="shared" si="917"/>
        <v>5.3616183315431436E-2</v>
      </c>
      <c r="CA614" s="207">
        <f t="shared" si="917"/>
        <v>7.2859970311726863E-2</v>
      </c>
      <c r="CB614" s="204">
        <f t="shared" si="917"/>
        <v>7.7526132404181186E-2</v>
      </c>
      <c r="CC614" s="205">
        <f t="shared" si="917"/>
        <v>3.6156194761369116E-2</v>
      </c>
      <c r="CD614" s="206">
        <f t="shared" si="917"/>
        <v>0.11337868480725624</v>
      </c>
      <c r="CE614" s="207">
        <f t="shared" si="917"/>
        <v>4.929971988795518E-2</v>
      </c>
      <c r="CF614" s="204">
        <f t="shared" si="917"/>
        <v>9.3716840988328026E-2</v>
      </c>
      <c r="CG614" s="205">
        <f t="shared" si="917"/>
        <v>5.1809008122077282E-2</v>
      </c>
      <c r="CH614" s="206">
        <f t="shared" si="917"/>
        <v>6.069455130446947E-2</v>
      </c>
      <c r="CI614" s="204">
        <f t="shared" si="917"/>
        <v>9.5710849268153458E-2</v>
      </c>
      <c r="CJ614" s="210">
        <f t="shared" si="917"/>
        <v>6.7744710546421463E-2</v>
      </c>
      <c r="CK614" s="211">
        <f t="shared" si="917"/>
        <v>6.8663605577449174E-2</v>
      </c>
    </row>
    <row r="615" spans="1:89" x14ac:dyDescent="0.2">
      <c r="A615" s="212" t="s">
        <v>38</v>
      </c>
      <c r="B615" s="238">
        <v>2457</v>
      </c>
      <c r="C615" s="214">
        <v>3742</v>
      </c>
      <c r="D615" s="215">
        <v>938</v>
      </c>
      <c r="E615" s="216">
        <v>1887</v>
      </c>
      <c r="F615" s="213">
        <v>491</v>
      </c>
      <c r="G615" s="217">
        <v>649</v>
      </c>
      <c r="H615" s="215">
        <v>1594</v>
      </c>
      <c r="I615" s="216">
        <v>3811</v>
      </c>
      <c r="J615" s="213">
        <v>294</v>
      </c>
      <c r="K615" s="214">
        <v>270</v>
      </c>
      <c r="L615" s="215">
        <v>830</v>
      </c>
      <c r="M615" s="213">
        <v>976</v>
      </c>
      <c r="N615" s="218">
        <v>1558</v>
      </c>
      <c r="O615" s="239">
        <v>2108</v>
      </c>
      <c r="P615" s="213">
        <v>921</v>
      </c>
      <c r="Q615" s="214">
        <v>1845</v>
      </c>
      <c r="R615" s="215">
        <v>1055</v>
      </c>
      <c r="S615" s="216">
        <v>1678</v>
      </c>
      <c r="T615" s="213">
        <v>706</v>
      </c>
      <c r="U615" s="217">
        <v>443</v>
      </c>
      <c r="V615" s="215">
        <v>2558</v>
      </c>
      <c r="W615" s="240">
        <v>1609</v>
      </c>
      <c r="X615" s="213">
        <v>1869</v>
      </c>
      <c r="Y615" s="217">
        <v>990</v>
      </c>
      <c r="Z615" s="215">
        <v>2807</v>
      </c>
      <c r="AA615" s="213">
        <v>3643</v>
      </c>
      <c r="AB615" s="220">
        <f t="shared" si="900"/>
        <v>18078</v>
      </c>
      <c r="AC615" s="221">
        <f t="shared" si="895"/>
        <v>23651</v>
      </c>
      <c r="BI615" s="212" t="s">
        <v>38</v>
      </c>
      <c r="BJ615" s="204">
        <f t="shared" ref="BJ615:CK615" si="918">B615/B622</f>
        <v>4.2524100451721211E-2</v>
      </c>
      <c r="BK615" s="205">
        <f t="shared" si="918"/>
        <v>0.10308823934543651</v>
      </c>
      <c r="BL615" s="206">
        <f t="shared" si="918"/>
        <v>3.7775361443357094E-2</v>
      </c>
      <c r="BM615" s="207">
        <f t="shared" si="918"/>
        <v>8.8210545998504114E-2</v>
      </c>
      <c r="BN615" s="204">
        <f t="shared" si="918"/>
        <v>3.7409523809523809E-2</v>
      </c>
      <c r="BO615" s="205">
        <f t="shared" si="918"/>
        <v>7.5844337968914335E-2</v>
      </c>
      <c r="BP615" s="206">
        <f t="shared" si="918"/>
        <v>5.4718341285915351E-2</v>
      </c>
      <c r="BQ615" s="207">
        <f t="shared" si="918"/>
        <v>9.055052629077863E-2</v>
      </c>
      <c r="BR615" s="204">
        <f t="shared" si="918"/>
        <v>4.2424242424242427E-2</v>
      </c>
      <c r="BS615" s="205">
        <f t="shared" si="918"/>
        <v>3.2062700391877447E-2</v>
      </c>
      <c r="BT615" s="206">
        <f t="shared" si="918"/>
        <v>6.4142194744976816E-2</v>
      </c>
      <c r="BU615" s="204">
        <f t="shared" si="918"/>
        <v>4.1068798653482008E-2</v>
      </c>
      <c r="BV615" s="208">
        <f t="shared" si="918"/>
        <v>5.7618343195266271E-2</v>
      </c>
      <c r="BW615" s="209">
        <f t="shared" si="918"/>
        <v>5.6833194036289128E-2</v>
      </c>
      <c r="BX615" s="204">
        <f t="shared" si="918"/>
        <v>5.3910091313509718E-2</v>
      </c>
      <c r="BY615" s="205">
        <f t="shared" si="918"/>
        <v>8.4066159383970468E-2</v>
      </c>
      <c r="BZ615" s="206">
        <f t="shared" si="918"/>
        <v>4.7216254923021839E-2</v>
      </c>
      <c r="CA615" s="207">
        <f t="shared" si="918"/>
        <v>6.9190169882896252E-2</v>
      </c>
      <c r="CB615" s="204">
        <f t="shared" si="918"/>
        <v>6.8331397599690286E-2</v>
      </c>
      <c r="CC615" s="205">
        <f t="shared" si="918"/>
        <v>3.5593765065081148E-2</v>
      </c>
      <c r="CD615" s="206">
        <f t="shared" si="918"/>
        <v>9.3555701850632722E-2</v>
      </c>
      <c r="CE615" s="207">
        <f t="shared" si="918"/>
        <v>5.302356236612292E-2</v>
      </c>
      <c r="CF615" s="204">
        <f t="shared" si="918"/>
        <v>7.0827648931332421E-2</v>
      </c>
      <c r="CG615" s="205">
        <f t="shared" si="918"/>
        <v>6.0915579620969725E-2</v>
      </c>
      <c r="CH615" s="206">
        <f t="shared" si="918"/>
        <v>4.9083723858152059E-2</v>
      </c>
      <c r="CI615" s="204">
        <f t="shared" si="918"/>
        <v>7.4265095608920778E-2</v>
      </c>
      <c r="CJ615" s="210">
        <f t="shared" si="918"/>
        <v>5.4377447707051198E-2</v>
      </c>
      <c r="CK615" s="211">
        <f t="shared" si="918"/>
        <v>7.1257697916290053E-2</v>
      </c>
    </row>
    <row r="616" spans="1:89" x14ac:dyDescent="0.2">
      <c r="A616" s="202" t="s">
        <v>39</v>
      </c>
      <c r="B616" s="235">
        <v>468</v>
      </c>
      <c r="C616" s="223">
        <v>2257</v>
      </c>
      <c r="D616" s="224">
        <v>249</v>
      </c>
      <c r="E616" s="225">
        <v>1213</v>
      </c>
      <c r="F616" s="222">
        <v>123</v>
      </c>
      <c r="G616" s="226">
        <v>420</v>
      </c>
      <c r="H616" s="224">
        <v>535</v>
      </c>
      <c r="I616" s="225">
        <v>2314</v>
      </c>
      <c r="J616" s="222">
        <v>148</v>
      </c>
      <c r="K616" s="223">
        <v>155</v>
      </c>
      <c r="L616" s="224">
        <v>395</v>
      </c>
      <c r="M616" s="222">
        <v>524</v>
      </c>
      <c r="N616" s="227">
        <v>962</v>
      </c>
      <c r="O616" s="236">
        <v>1526</v>
      </c>
      <c r="P616" s="222">
        <v>583</v>
      </c>
      <c r="Q616" s="223">
        <v>1179</v>
      </c>
      <c r="R616" s="224">
        <v>752</v>
      </c>
      <c r="S616" s="225">
        <v>1007</v>
      </c>
      <c r="T616" s="222">
        <v>545</v>
      </c>
      <c r="U616" s="226">
        <v>309</v>
      </c>
      <c r="V616" s="224">
        <v>2383</v>
      </c>
      <c r="W616" s="237">
        <v>1006</v>
      </c>
      <c r="X616" s="222">
        <v>1058</v>
      </c>
      <c r="Y616" s="226">
        <v>730</v>
      </c>
      <c r="Z616" s="224">
        <v>1990</v>
      </c>
      <c r="AA616" s="222">
        <v>2600</v>
      </c>
      <c r="AB616" s="220">
        <f t="shared" si="900"/>
        <v>10191</v>
      </c>
      <c r="AC616" s="221">
        <f t="shared" si="895"/>
        <v>15240</v>
      </c>
      <c r="BI616" s="202" t="s">
        <v>39</v>
      </c>
      <c r="BJ616" s="204">
        <f t="shared" ref="BJ616:CK616" si="919">B616/B622</f>
        <v>8.099828657470708E-3</v>
      </c>
      <c r="BK616" s="205">
        <f t="shared" si="919"/>
        <v>6.2178021433097329E-2</v>
      </c>
      <c r="BL616" s="206">
        <f t="shared" si="919"/>
        <v>1.0027787845837863E-2</v>
      </c>
      <c r="BM616" s="207">
        <f t="shared" si="919"/>
        <v>5.670344053851907E-2</v>
      </c>
      <c r="BN616" s="204">
        <f t="shared" si="919"/>
        <v>9.3714285714285722E-3</v>
      </c>
      <c r="BO616" s="205">
        <f t="shared" si="919"/>
        <v>4.9082622414397571E-2</v>
      </c>
      <c r="BP616" s="206">
        <f t="shared" si="919"/>
        <v>1.836531529985239E-2</v>
      </c>
      <c r="BQ616" s="207">
        <f t="shared" si="919"/>
        <v>5.4981348159764298E-2</v>
      </c>
      <c r="BR616" s="204">
        <f t="shared" si="919"/>
        <v>2.1356421356421358E-2</v>
      </c>
      <c r="BS616" s="205">
        <f t="shared" si="919"/>
        <v>1.8406365039781498E-2</v>
      </c>
      <c r="BT616" s="206">
        <f t="shared" si="919"/>
        <v>3.0525502318392583E-2</v>
      </c>
      <c r="BU616" s="204">
        <f t="shared" si="919"/>
        <v>2.2049232063959603E-2</v>
      </c>
      <c r="BV616" s="208">
        <f t="shared" si="919"/>
        <v>3.5576923076923075E-2</v>
      </c>
      <c r="BW616" s="209">
        <f t="shared" si="919"/>
        <v>4.1142056024372486E-2</v>
      </c>
      <c r="BX616" s="204">
        <f t="shared" si="919"/>
        <v>3.4125497541559351E-2</v>
      </c>
      <c r="BY616" s="205">
        <f t="shared" si="919"/>
        <v>5.3720326240488447E-2</v>
      </c>
      <c r="BZ616" s="206">
        <f t="shared" si="919"/>
        <v>3.3655567490153956E-2</v>
      </c>
      <c r="CA616" s="207">
        <f t="shared" si="919"/>
        <v>4.1522348672274452E-2</v>
      </c>
      <c r="CB616" s="204">
        <f t="shared" si="919"/>
        <v>5.2748741773132019E-2</v>
      </c>
      <c r="CC616" s="205">
        <f t="shared" si="919"/>
        <v>2.4827253736140125E-2</v>
      </c>
      <c r="CD616" s="206">
        <f t="shared" si="919"/>
        <v>8.7155292224416647E-2</v>
      </c>
      <c r="CE616" s="207">
        <f t="shared" si="919"/>
        <v>3.3152084363157031E-2</v>
      </c>
      <c r="CF616" s="204">
        <f t="shared" si="919"/>
        <v>4.0093982113081704E-2</v>
      </c>
      <c r="CG616" s="205">
        <f t="shared" si="919"/>
        <v>4.4917548609401919E-2</v>
      </c>
      <c r="CH616" s="206">
        <f t="shared" si="919"/>
        <v>3.4797509967125974E-2</v>
      </c>
      <c r="CI616" s="204">
        <f t="shared" si="919"/>
        <v>5.3002813226240467E-2</v>
      </c>
      <c r="CJ616" s="210">
        <f t="shared" si="919"/>
        <v>3.0653864895594577E-2</v>
      </c>
      <c r="CK616" s="211">
        <f t="shared" si="919"/>
        <v>4.5916338262410067E-2</v>
      </c>
    </row>
    <row r="617" spans="1:89" x14ac:dyDescent="0.2">
      <c r="A617" s="212" t="s">
        <v>40</v>
      </c>
      <c r="B617" s="238">
        <v>0</v>
      </c>
      <c r="C617" s="214">
        <v>1193</v>
      </c>
      <c r="D617" s="215">
        <v>6</v>
      </c>
      <c r="E617" s="216">
        <v>509</v>
      </c>
      <c r="F617" s="213">
        <v>6</v>
      </c>
      <c r="G617" s="217">
        <v>161</v>
      </c>
      <c r="H617" s="215">
        <v>21</v>
      </c>
      <c r="I617" s="216">
        <v>982</v>
      </c>
      <c r="J617" s="213">
        <v>13</v>
      </c>
      <c r="K617" s="214">
        <v>58</v>
      </c>
      <c r="L617" s="215">
        <v>62</v>
      </c>
      <c r="M617" s="213">
        <v>114</v>
      </c>
      <c r="N617" s="218">
        <v>107</v>
      </c>
      <c r="O617" s="239">
        <v>214</v>
      </c>
      <c r="P617" s="213">
        <v>151</v>
      </c>
      <c r="Q617" s="214">
        <v>111</v>
      </c>
      <c r="R617" s="215">
        <v>123</v>
      </c>
      <c r="S617" s="216">
        <v>85</v>
      </c>
      <c r="T617" s="213">
        <v>59</v>
      </c>
      <c r="U617" s="217">
        <v>4</v>
      </c>
      <c r="V617" s="215">
        <v>92</v>
      </c>
      <c r="W617" s="240">
        <v>41</v>
      </c>
      <c r="X617" s="213">
        <v>108</v>
      </c>
      <c r="Y617" s="217">
        <v>12</v>
      </c>
      <c r="Z617" s="215">
        <v>1</v>
      </c>
      <c r="AA617" s="213">
        <v>51</v>
      </c>
      <c r="AB617" s="220">
        <f t="shared" si="900"/>
        <v>749</v>
      </c>
      <c r="AC617" s="221">
        <f t="shared" si="895"/>
        <v>3535</v>
      </c>
      <c r="BI617" s="212" t="s">
        <v>40</v>
      </c>
      <c r="BJ617" s="204">
        <f t="shared" ref="BJ617:CK617" si="920">B617/B622</f>
        <v>0</v>
      </c>
      <c r="BK617" s="205">
        <f t="shared" si="920"/>
        <v>3.2865919171327036E-2</v>
      </c>
      <c r="BL617" s="206">
        <f t="shared" si="920"/>
        <v>2.4163344206838228E-4</v>
      </c>
      <c r="BM617" s="207">
        <f t="shared" si="920"/>
        <v>2.3793941660433807E-2</v>
      </c>
      <c r="BN617" s="204">
        <f t="shared" si="920"/>
        <v>4.5714285714285713E-4</v>
      </c>
      <c r="BO617" s="205">
        <f t="shared" si="920"/>
        <v>1.8815005258852401E-2</v>
      </c>
      <c r="BP617" s="206">
        <f t="shared" si="920"/>
        <v>7.2088153513439289E-4</v>
      </c>
      <c r="BQ617" s="207">
        <f t="shared" si="920"/>
        <v>2.3332620524152352E-2</v>
      </c>
      <c r="BR617" s="204">
        <f t="shared" si="920"/>
        <v>1.8759018759018759E-3</v>
      </c>
      <c r="BS617" s="205">
        <f t="shared" si="920"/>
        <v>6.8875430471440451E-3</v>
      </c>
      <c r="BT617" s="206">
        <f t="shared" si="920"/>
        <v>4.7913446676970638E-3</v>
      </c>
      <c r="BU617" s="204">
        <f t="shared" si="920"/>
        <v>4.7969703345255629E-3</v>
      </c>
      <c r="BV617" s="208">
        <f t="shared" si="920"/>
        <v>3.9571005917159764E-3</v>
      </c>
      <c r="BW617" s="209">
        <f t="shared" si="920"/>
        <v>5.769593701976221E-3</v>
      </c>
      <c r="BX617" s="204">
        <f t="shared" si="920"/>
        <v>8.8386794661671746E-3</v>
      </c>
      <c r="BY617" s="205">
        <f t="shared" si="920"/>
        <v>5.057638857247004E-3</v>
      </c>
      <c r="BZ617" s="206">
        <f t="shared" si="920"/>
        <v>5.5048335123523097E-3</v>
      </c>
      <c r="CA617" s="207">
        <f t="shared" si="920"/>
        <v>3.5048655780966519E-3</v>
      </c>
      <c r="CB617" s="204">
        <f t="shared" si="920"/>
        <v>5.7104142469996131E-3</v>
      </c>
      <c r="CC617" s="205">
        <f t="shared" si="920"/>
        <v>3.2138839787883657E-4</v>
      </c>
      <c r="CD617" s="206">
        <f t="shared" si="920"/>
        <v>3.3647867749250237E-3</v>
      </c>
      <c r="CE617" s="207">
        <f t="shared" si="920"/>
        <v>1.3511286867688252E-3</v>
      </c>
      <c r="CF617" s="204">
        <f t="shared" si="920"/>
        <v>4.0927694406548429E-3</v>
      </c>
      <c r="CG617" s="205">
        <f t="shared" si="920"/>
        <v>7.3837066207236028E-4</v>
      </c>
      <c r="CH617" s="206">
        <f t="shared" si="920"/>
        <v>1.748618591312863E-5</v>
      </c>
      <c r="CI617" s="204">
        <f t="shared" si="920"/>
        <v>1.0396705671301015E-3</v>
      </c>
      <c r="CJ617" s="210">
        <f t="shared" si="920"/>
        <v>2.2529432643313058E-3</v>
      </c>
      <c r="CK617" s="211">
        <f t="shared" si="920"/>
        <v>1.0650541716379238E-2</v>
      </c>
    </row>
    <row r="618" spans="1:89" x14ac:dyDescent="0.2">
      <c r="A618" s="202" t="s">
        <v>41</v>
      </c>
      <c r="B618" s="235">
        <v>0</v>
      </c>
      <c r="C618" s="223">
        <v>0</v>
      </c>
      <c r="D618" s="224">
        <v>0</v>
      </c>
      <c r="E618" s="225">
        <v>0</v>
      </c>
      <c r="F618" s="222">
        <v>0</v>
      </c>
      <c r="G618" s="226">
        <v>0</v>
      </c>
      <c r="H618" s="224">
        <v>0</v>
      </c>
      <c r="I618" s="225">
        <v>0</v>
      </c>
      <c r="J618" s="222">
        <v>0</v>
      </c>
      <c r="K618" s="226">
        <v>0</v>
      </c>
      <c r="L618" s="224">
        <v>0</v>
      </c>
      <c r="M618" s="222">
        <v>0</v>
      </c>
      <c r="N618" s="227">
        <v>0</v>
      </c>
      <c r="O618" s="236">
        <v>0</v>
      </c>
      <c r="P618" s="222">
        <v>0</v>
      </c>
      <c r="Q618" s="226">
        <v>0</v>
      </c>
      <c r="R618" s="224">
        <v>0</v>
      </c>
      <c r="S618" s="225">
        <v>0</v>
      </c>
      <c r="T618" s="222">
        <v>0</v>
      </c>
      <c r="U618" s="226">
        <v>0</v>
      </c>
      <c r="V618" s="224">
        <v>0</v>
      </c>
      <c r="W618" s="225">
        <v>0</v>
      </c>
      <c r="X618" s="222">
        <v>0</v>
      </c>
      <c r="Y618" s="226">
        <v>0</v>
      </c>
      <c r="Z618" s="224">
        <v>0</v>
      </c>
      <c r="AA618" s="222">
        <v>0</v>
      </c>
      <c r="AB618" s="220">
        <f t="shared" si="900"/>
        <v>0</v>
      </c>
      <c r="AC618" s="221">
        <f t="shared" si="895"/>
        <v>0</v>
      </c>
      <c r="BI618" s="202" t="s">
        <v>41</v>
      </c>
      <c r="BJ618" s="204">
        <f t="shared" ref="BJ618:CK618" si="921">B618/B622</f>
        <v>0</v>
      </c>
      <c r="BK618" s="205">
        <f t="shared" si="921"/>
        <v>0</v>
      </c>
      <c r="BL618" s="206">
        <f t="shared" si="921"/>
        <v>0</v>
      </c>
      <c r="BM618" s="207">
        <f t="shared" si="921"/>
        <v>0</v>
      </c>
      <c r="BN618" s="204">
        <f t="shared" si="921"/>
        <v>0</v>
      </c>
      <c r="BO618" s="205">
        <f t="shared" si="921"/>
        <v>0</v>
      </c>
      <c r="BP618" s="206">
        <f t="shared" si="921"/>
        <v>0</v>
      </c>
      <c r="BQ618" s="207">
        <f t="shared" si="921"/>
        <v>0</v>
      </c>
      <c r="BR618" s="204">
        <f t="shared" si="921"/>
        <v>0</v>
      </c>
      <c r="BS618" s="205">
        <f t="shared" si="921"/>
        <v>0</v>
      </c>
      <c r="BT618" s="206">
        <f t="shared" si="921"/>
        <v>0</v>
      </c>
      <c r="BU618" s="204">
        <f t="shared" si="921"/>
        <v>0</v>
      </c>
      <c r="BV618" s="208">
        <f t="shared" si="921"/>
        <v>0</v>
      </c>
      <c r="BW618" s="209">
        <f t="shared" si="921"/>
        <v>0</v>
      </c>
      <c r="BX618" s="204">
        <f t="shared" si="921"/>
        <v>0</v>
      </c>
      <c r="BY618" s="205">
        <f t="shared" si="921"/>
        <v>0</v>
      </c>
      <c r="BZ618" s="206">
        <f t="shared" si="921"/>
        <v>0</v>
      </c>
      <c r="CA618" s="207">
        <f t="shared" si="921"/>
        <v>0</v>
      </c>
      <c r="CB618" s="204">
        <f t="shared" si="921"/>
        <v>0</v>
      </c>
      <c r="CC618" s="205">
        <f t="shared" si="921"/>
        <v>0</v>
      </c>
      <c r="CD618" s="206">
        <f t="shared" si="921"/>
        <v>0</v>
      </c>
      <c r="CE618" s="207">
        <f t="shared" si="921"/>
        <v>0</v>
      </c>
      <c r="CF618" s="204">
        <f t="shared" si="921"/>
        <v>0</v>
      </c>
      <c r="CG618" s="205">
        <f t="shared" si="921"/>
        <v>0</v>
      </c>
      <c r="CH618" s="206">
        <f t="shared" si="921"/>
        <v>0</v>
      </c>
      <c r="CI618" s="204">
        <f t="shared" si="921"/>
        <v>0</v>
      </c>
      <c r="CJ618" s="210">
        <f t="shared" si="921"/>
        <v>0</v>
      </c>
      <c r="CK618" s="211">
        <f t="shared" si="921"/>
        <v>0</v>
      </c>
    </row>
    <row r="619" spans="1:89" x14ac:dyDescent="0.2">
      <c r="A619" s="212" t="s">
        <v>42</v>
      </c>
      <c r="B619" s="238">
        <v>0</v>
      </c>
      <c r="C619" s="214">
        <v>0</v>
      </c>
      <c r="D619" s="215">
        <v>0</v>
      </c>
      <c r="E619" s="216">
        <v>0</v>
      </c>
      <c r="F619" s="213">
        <v>0</v>
      </c>
      <c r="G619" s="217">
        <v>0</v>
      </c>
      <c r="H619" s="215">
        <v>0</v>
      </c>
      <c r="I619" s="216">
        <v>0</v>
      </c>
      <c r="J619" s="213">
        <v>1</v>
      </c>
      <c r="K619" s="217">
        <v>0</v>
      </c>
      <c r="L619" s="215">
        <v>0</v>
      </c>
      <c r="M619" s="213">
        <v>0</v>
      </c>
      <c r="N619" s="218">
        <v>0</v>
      </c>
      <c r="O619" s="219">
        <v>0</v>
      </c>
      <c r="P619" s="213">
        <v>0</v>
      </c>
      <c r="Q619" s="217">
        <v>0</v>
      </c>
      <c r="R619" s="215">
        <v>0</v>
      </c>
      <c r="S619" s="216">
        <v>0</v>
      </c>
      <c r="T619" s="213">
        <v>0</v>
      </c>
      <c r="U619" s="217">
        <v>0</v>
      </c>
      <c r="V619" s="215">
        <v>0</v>
      </c>
      <c r="W619" s="216">
        <v>0</v>
      </c>
      <c r="X619" s="213">
        <v>0</v>
      </c>
      <c r="Y619" s="217">
        <v>0</v>
      </c>
      <c r="Z619" s="215">
        <v>0</v>
      </c>
      <c r="AA619" s="213">
        <v>0</v>
      </c>
      <c r="AB619" s="220">
        <v>1</v>
      </c>
      <c r="AC619" s="221"/>
      <c r="BI619" s="212" t="s">
        <v>42</v>
      </c>
      <c r="BJ619" s="204">
        <f t="shared" ref="BJ619:CK619" si="922">B619/B622</f>
        <v>0</v>
      </c>
      <c r="BK619" s="205">
        <f t="shared" si="922"/>
        <v>0</v>
      </c>
      <c r="BL619" s="206">
        <f t="shared" si="922"/>
        <v>0</v>
      </c>
      <c r="BM619" s="207">
        <f t="shared" si="922"/>
        <v>0</v>
      </c>
      <c r="BN619" s="204">
        <f t="shared" si="922"/>
        <v>0</v>
      </c>
      <c r="BO619" s="205">
        <f t="shared" si="922"/>
        <v>0</v>
      </c>
      <c r="BP619" s="206">
        <f t="shared" si="922"/>
        <v>0</v>
      </c>
      <c r="BQ619" s="207">
        <f t="shared" si="922"/>
        <v>0</v>
      </c>
      <c r="BR619" s="204">
        <f t="shared" si="922"/>
        <v>1.443001443001443E-4</v>
      </c>
      <c r="BS619" s="205">
        <f t="shared" si="922"/>
        <v>0</v>
      </c>
      <c r="BT619" s="206">
        <f t="shared" si="922"/>
        <v>0</v>
      </c>
      <c r="BU619" s="204">
        <f t="shared" si="922"/>
        <v>0</v>
      </c>
      <c r="BV619" s="208">
        <f t="shared" si="922"/>
        <v>0</v>
      </c>
      <c r="BW619" s="209">
        <f t="shared" si="922"/>
        <v>0</v>
      </c>
      <c r="BX619" s="204">
        <f t="shared" si="922"/>
        <v>0</v>
      </c>
      <c r="BY619" s="205">
        <f t="shared" si="922"/>
        <v>0</v>
      </c>
      <c r="BZ619" s="206">
        <f t="shared" si="922"/>
        <v>0</v>
      </c>
      <c r="CA619" s="207">
        <f t="shared" si="922"/>
        <v>0</v>
      </c>
      <c r="CB619" s="204">
        <f t="shared" si="922"/>
        <v>0</v>
      </c>
      <c r="CC619" s="205">
        <f t="shared" si="922"/>
        <v>0</v>
      </c>
      <c r="CD619" s="206">
        <f t="shared" si="922"/>
        <v>0</v>
      </c>
      <c r="CE619" s="207">
        <f t="shared" si="922"/>
        <v>0</v>
      </c>
      <c r="CF619" s="204">
        <f t="shared" si="922"/>
        <v>0</v>
      </c>
      <c r="CG619" s="205">
        <f t="shared" si="922"/>
        <v>0</v>
      </c>
      <c r="CH619" s="206">
        <f t="shared" si="922"/>
        <v>0</v>
      </c>
      <c r="CI619" s="204">
        <f t="shared" si="922"/>
        <v>0</v>
      </c>
      <c r="CJ619" s="210">
        <f t="shared" si="922"/>
        <v>3.0079349323515434E-6</v>
      </c>
      <c r="CK619" s="211">
        <f t="shared" si="922"/>
        <v>0</v>
      </c>
    </row>
    <row r="620" spans="1:89" x14ac:dyDescent="0.2">
      <c r="A620" s="202" t="s">
        <v>43</v>
      </c>
      <c r="B620" s="235"/>
      <c r="C620" s="223"/>
      <c r="D620" s="224"/>
      <c r="E620" s="225"/>
      <c r="F620" s="222"/>
      <c r="G620" s="226"/>
      <c r="H620" s="224"/>
      <c r="I620" s="225"/>
      <c r="J620" s="222"/>
      <c r="K620" s="226"/>
      <c r="L620" s="224"/>
      <c r="M620" s="222"/>
      <c r="N620" s="227"/>
      <c r="O620" s="228"/>
      <c r="P620" s="222"/>
      <c r="Q620" s="226"/>
      <c r="R620" s="224"/>
      <c r="S620" s="225"/>
      <c r="T620" s="222"/>
      <c r="U620" s="226"/>
      <c r="V620" s="224"/>
      <c r="W620" s="225"/>
      <c r="X620" s="222"/>
      <c r="Y620" s="226"/>
      <c r="Z620" s="224"/>
      <c r="AA620" s="222"/>
      <c r="AB620" s="220"/>
      <c r="AC620" s="221"/>
      <c r="BI620" s="202" t="s">
        <v>43</v>
      </c>
      <c r="BJ620" s="204">
        <f t="shared" ref="BJ620:CK620" si="923">B620/B622</f>
        <v>0</v>
      </c>
      <c r="BK620" s="205">
        <f t="shared" si="923"/>
        <v>0</v>
      </c>
      <c r="BL620" s="206">
        <f t="shared" si="923"/>
        <v>0</v>
      </c>
      <c r="BM620" s="207">
        <f t="shared" si="923"/>
        <v>0</v>
      </c>
      <c r="BN620" s="204">
        <f t="shared" si="923"/>
        <v>0</v>
      </c>
      <c r="BO620" s="205">
        <f t="shared" si="923"/>
        <v>0</v>
      </c>
      <c r="BP620" s="206">
        <f t="shared" si="923"/>
        <v>0</v>
      </c>
      <c r="BQ620" s="207">
        <f t="shared" si="923"/>
        <v>0</v>
      </c>
      <c r="BR620" s="204">
        <f t="shared" si="923"/>
        <v>0</v>
      </c>
      <c r="BS620" s="205">
        <f t="shared" si="923"/>
        <v>0</v>
      </c>
      <c r="BT620" s="206">
        <f t="shared" si="923"/>
        <v>0</v>
      </c>
      <c r="BU620" s="204">
        <f t="shared" si="923"/>
        <v>0</v>
      </c>
      <c r="BV620" s="208">
        <f t="shared" si="923"/>
        <v>0</v>
      </c>
      <c r="BW620" s="209">
        <f t="shared" si="923"/>
        <v>0</v>
      </c>
      <c r="BX620" s="204">
        <f t="shared" si="923"/>
        <v>0</v>
      </c>
      <c r="BY620" s="205">
        <f t="shared" si="923"/>
        <v>0</v>
      </c>
      <c r="BZ620" s="206">
        <f t="shared" si="923"/>
        <v>0</v>
      </c>
      <c r="CA620" s="207">
        <f t="shared" si="923"/>
        <v>0</v>
      </c>
      <c r="CB620" s="204">
        <f t="shared" si="923"/>
        <v>0</v>
      </c>
      <c r="CC620" s="205">
        <f t="shared" si="923"/>
        <v>0</v>
      </c>
      <c r="CD620" s="206">
        <f t="shared" si="923"/>
        <v>0</v>
      </c>
      <c r="CE620" s="207">
        <f t="shared" si="923"/>
        <v>0</v>
      </c>
      <c r="CF620" s="204">
        <f t="shared" si="923"/>
        <v>0</v>
      </c>
      <c r="CG620" s="205">
        <f t="shared" si="923"/>
        <v>0</v>
      </c>
      <c r="CH620" s="206">
        <f t="shared" si="923"/>
        <v>0</v>
      </c>
      <c r="CI620" s="204">
        <f t="shared" si="923"/>
        <v>0</v>
      </c>
      <c r="CJ620" s="210">
        <f t="shared" si="923"/>
        <v>0</v>
      </c>
      <c r="CK620" s="211">
        <f t="shared" si="923"/>
        <v>0</v>
      </c>
    </row>
    <row r="621" spans="1:89" ht="13.5" thickBot="1" x14ac:dyDescent="0.25">
      <c r="A621" s="212" t="s">
        <v>44</v>
      </c>
      <c r="B621" s="238"/>
      <c r="C621" s="214"/>
      <c r="D621" s="215"/>
      <c r="E621" s="216"/>
      <c r="F621" s="213"/>
      <c r="G621" s="217"/>
      <c r="H621" s="215"/>
      <c r="I621" s="216"/>
      <c r="J621" s="213"/>
      <c r="K621" s="217"/>
      <c r="L621" s="215"/>
      <c r="M621" s="213"/>
      <c r="N621" s="218"/>
      <c r="O621" s="219"/>
      <c r="P621" s="213"/>
      <c r="Q621" s="217"/>
      <c r="R621" s="215"/>
      <c r="S621" s="216"/>
      <c r="T621" s="213"/>
      <c r="U621" s="217"/>
      <c r="V621" s="215"/>
      <c r="W621" s="216"/>
      <c r="X621" s="213"/>
      <c r="Y621" s="217"/>
      <c r="Z621" s="215"/>
      <c r="AA621" s="213"/>
      <c r="AB621" s="220"/>
      <c r="AC621" s="221"/>
      <c r="BI621" s="212" t="s">
        <v>44</v>
      </c>
      <c r="BJ621" s="204">
        <f t="shared" ref="BJ621:CK621" si="924">B621/B622</f>
        <v>0</v>
      </c>
      <c r="BK621" s="205">
        <f t="shared" si="924"/>
        <v>0</v>
      </c>
      <c r="BL621" s="206">
        <f t="shared" si="924"/>
        <v>0</v>
      </c>
      <c r="BM621" s="207">
        <f t="shared" si="924"/>
        <v>0</v>
      </c>
      <c r="BN621" s="204">
        <f t="shared" si="924"/>
        <v>0</v>
      </c>
      <c r="BO621" s="205">
        <f t="shared" si="924"/>
        <v>0</v>
      </c>
      <c r="BP621" s="206">
        <f t="shared" si="924"/>
        <v>0</v>
      </c>
      <c r="BQ621" s="207">
        <f t="shared" si="924"/>
        <v>0</v>
      </c>
      <c r="BR621" s="204">
        <f t="shared" si="924"/>
        <v>0</v>
      </c>
      <c r="BS621" s="205">
        <f t="shared" si="924"/>
        <v>0</v>
      </c>
      <c r="BT621" s="206">
        <f t="shared" si="924"/>
        <v>0</v>
      </c>
      <c r="BU621" s="204">
        <f t="shared" si="924"/>
        <v>0</v>
      </c>
      <c r="BV621" s="208">
        <f t="shared" si="924"/>
        <v>0</v>
      </c>
      <c r="BW621" s="209">
        <f t="shared" si="924"/>
        <v>0</v>
      </c>
      <c r="BX621" s="204">
        <f t="shared" si="924"/>
        <v>0</v>
      </c>
      <c r="BY621" s="205">
        <f t="shared" si="924"/>
        <v>0</v>
      </c>
      <c r="BZ621" s="206">
        <f t="shared" si="924"/>
        <v>0</v>
      </c>
      <c r="CA621" s="207">
        <f t="shared" si="924"/>
        <v>0</v>
      </c>
      <c r="CB621" s="204">
        <f t="shared" si="924"/>
        <v>0</v>
      </c>
      <c r="CC621" s="205">
        <f t="shared" si="924"/>
        <v>0</v>
      </c>
      <c r="CD621" s="206">
        <f t="shared" si="924"/>
        <v>0</v>
      </c>
      <c r="CE621" s="207">
        <f t="shared" si="924"/>
        <v>0</v>
      </c>
      <c r="CF621" s="204">
        <f t="shared" si="924"/>
        <v>0</v>
      </c>
      <c r="CG621" s="205">
        <f t="shared" si="924"/>
        <v>0</v>
      </c>
      <c r="CH621" s="206">
        <f t="shared" si="924"/>
        <v>0</v>
      </c>
      <c r="CI621" s="204">
        <f t="shared" si="924"/>
        <v>0</v>
      </c>
      <c r="CJ621" s="210">
        <f t="shared" si="924"/>
        <v>0</v>
      </c>
      <c r="CK621" s="211">
        <f t="shared" si="924"/>
        <v>0</v>
      </c>
    </row>
    <row r="622" spans="1:89" ht="14.25" thickTop="1" thickBot="1" x14ac:dyDescent="0.25">
      <c r="A622" s="229" t="s">
        <v>26</v>
      </c>
      <c r="B622" s="144">
        <f>SUM(B598:B621)</f>
        <v>57779</v>
      </c>
      <c r="C622" s="145">
        <f t="shared" ref="C622" si="925">SUM(C598:C621)</f>
        <v>36299</v>
      </c>
      <c r="D622" s="230">
        <f t="shared" ref="D622" si="926">SUM(D598:D621)</f>
        <v>24831</v>
      </c>
      <c r="E622" s="248">
        <f t="shared" ref="E622" si="927">SUM(E598:E621)</f>
        <v>21392</v>
      </c>
      <c r="F622" s="249">
        <f t="shared" ref="F622" si="928">SUM(F598:F621)</f>
        <v>13125</v>
      </c>
      <c r="G622" s="250">
        <f t="shared" ref="G622" si="929">SUM(G598:G621)</f>
        <v>8557</v>
      </c>
      <c r="H622" s="230">
        <f t="shared" ref="H622" si="930">SUM(H598:H621)</f>
        <v>29131</v>
      </c>
      <c r="I622" s="248">
        <f t="shared" ref="I622" si="931">SUM(I598:I621)</f>
        <v>42087</v>
      </c>
      <c r="J622" s="249">
        <f t="shared" ref="J622" si="932">SUM(J598:J621)</f>
        <v>6930</v>
      </c>
      <c r="K622" s="250">
        <f t="shared" ref="K622" si="933">SUM(K598:K621)</f>
        <v>8421</v>
      </c>
      <c r="L622" s="230">
        <f t="shared" ref="L622" si="934">SUM(L598:L621)</f>
        <v>12940</v>
      </c>
      <c r="M622" s="249">
        <f t="shared" ref="M622" si="935">SUM(M598:M621)</f>
        <v>23765</v>
      </c>
      <c r="N622" s="251">
        <f t="shared" ref="N622" si="936">SUM(N598:N621)</f>
        <v>27040</v>
      </c>
      <c r="O622" s="231">
        <f t="shared" ref="O622" si="937">SUM(O598:O621)</f>
        <v>37091</v>
      </c>
      <c r="P622" s="249">
        <f t="shared" ref="P622" si="938">SUM(P598:P621)</f>
        <v>17084</v>
      </c>
      <c r="Q622" s="250">
        <f t="shared" ref="Q622" si="939">SUM(Q598:Q621)</f>
        <v>21947</v>
      </c>
      <c r="R622" s="230">
        <f t="shared" ref="R622" si="940">SUM(R598:R621)</f>
        <v>22344</v>
      </c>
      <c r="S622" s="248">
        <f t="shared" ref="S622" si="941">SUM(S598:S621)</f>
        <v>24252</v>
      </c>
      <c r="T622" s="249">
        <f t="shared" ref="T622" si="942">SUM(T598:T621)</f>
        <v>10332</v>
      </c>
      <c r="U622" s="250">
        <f t="shared" ref="U622" si="943">SUM(U598:U621)</f>
        <v>12446</v>
      </c>
      <c r="V622" s="230">
        <f t="shared" ref="V622" si="944">SUM(V598:V621)</f>
        <v>27342</v>
      </c>
      <c r="W622" s="248">
        <f t="shared" ref="W622" si="945">SUM(W598:W621)</f>
        <v>30345</v>
      </c>
      <c r="X622" s="249">
        <f t="shared" ref="X622" si="946">SUM(X598:X621)</f>
        <v>26388</v>
      </c>
      <c r="Y622" s="250">
        <f t="shared" ref="Y622" si="947">SUM(Y598:Y621)</f>
        <v>16252</v>
      </c>
      <c r="Z622" s="230">
        <f t="shared" ref="Z622" si="948">SUM(Z598:Z621)</f>
        <v>57188</v>
      </c>
      <c r="AA622" s="248">
        <f t="shared" ref="AA622" si="949">SUM(AA598:AA621)</f>
        <v>49054</v>
      </c>
      <c r="AB622" s="232">
        <f>SUM(AB598:AB621)</f>
        <v>332454</v>
      </c>
      <c r="AC622" s="233">
        <f>SUM(AC598:AC621)</f>
        <v>331908</v>
      </c>
      <c r="BI622" s="229" t="s">
        <v>26</v>
      </c>
      <c r="BJ622" s="241">
        <f>SUM(BJ598:BJ621)</f>
        <v>0.99999999999999989</v>
      </c>
      <c r="BK622" s="242">
        <f t="shared" ref="BK622:CK622" si="950">SUM(BK598:BK621)</f>
        <v>1.0000000000000002</v>
      </c>
      <c r="BL622" s="241">
        <f t="shared" si="950"/>
        <v>0.99999999999999989</v>
      </c>
      <c r="BM622" s="242">
        <f t="shared" si="950"/>
        <v>0.99999999999999989</v>
      </c>
      <c r="BN622" s="241">
        <f t="shared" si="950"/>
        <v>1.0000000000000002</v>
      </c>
      <c r="BO622" s="242">
        <f t="shared" si="950"/>
        <v>0.99999999999999967</v>
      </c>
      <c r="BP622" s="241">
        <f t="shared" si="950"/>
        <v>1</v>
      </c>
      <c r="BQ622" s="242">
        <f t="shared" si="950"/>
        <v>0.99999999999999989</v>
      </c>
      <c r="BR622" s="241">
        <f t="shared" si="950"/>
        <v>1.0000000000000002</v>
      </c>
      <c r="BS622" s="242">
        <f t="shared" si="950"/>
        <v>0.99999999999999989</v>
      </c>
      <c r="BT622" s="241">
        <f t="shared" si="950"/>
        <v>1</v>
      </c>
      <c r="BU622" s="242">
        <f t="shared" si="950"/>
        <v>1</v>
      </c>
      <c r="BV622" s="241">
        <f t="shared" si="950"/>
        <v>0.99999999999999978</v>
      </c>
      <c r="BW622" s="242">
        <f t="shared" si="950"/>
        <v>1</v>
      </c>
      <c r="BX622" s="241">
        <f t="shared" si="950"/>
        <v>1</v>
      </c>
      <c r="BY622" s="242">
        <f t="shared" si="950"/>
        <v>1</v>
      </c>
      <c r="BZ622" s="241">
        <f t="shared" si="950"/>
        <v>0.99999999999999989</v>
      </c>
      <c r="CA622" s="242">
        <f t="shared" si="950"/>
        <v>1</v>
      </c>
      <c r="CB622" s="241">
        <f t="shared" si="950"/>
        <v>1</v>
      </c>
      <c r="CC622" s="242">
        <f t="shared" si="950"/>
        <v>0.99999999999999989</v>
      </c>
      <c r="CD622" s="241">
        <f t="shared" si="950"/>
        <v>1</v>
      </c>
      <c r="CE622" s="242">
        <f t="shared" si="950"/>
        <v>1.0000000000000002</v>
      </c>
      <c r="CF622" s="241">
        <f t="shared" si="950"/>
        <v>0.99999999999999989</v>
      </c>
      <c r="CG622" s="242">
        <f t="shared" si="950"/>
        <v>0.99999999999999978</v>
      </c>
      <c r="CH622" s="241">
        <f t="shared" si="950"/>
        <v>1</v>
      </c>
      <c r="CI622" s="242">
        <f t="shared" si="950"/>
        <v>0.99999999999999989</v>
      </c>
      <c r="CJ622" s="241">
        <f t="shared" si="950"/>
        <v>1.0000000000000002</v>
      </c>
      <c r="CK622" s="242">
        <f t="shared" si="950"/>
        <v>1</v>
      </c>
    </row>
    <row r="623" spans="1:89" ht="13.5" thickTop="1" x14ac:dyDescent="0.2">
      <c r="A623" s="244"/>
    </row>
    <row r="625" spans="1:89" x14ac:dyDescent="0.2">
      <c r="A625" s="172">
        <f>+A594+1</f>
        <v>43517</v>
      </c>
      <c r="B625" s="172"/>
      <c r="C625" s="172"/>
      <c r="D625" s="172"/>
      <c r="BI625" s="174">
        <f>+BI563+2</f>
        <v>43517</v>
      </c>
      <c r="BJ625" s="174"/>
      <c r="BK625" s="174"/>
      <c r="BL625" s="174"/>
    </row>
    <row r="626" spans="1:89" ht="13.5" thickBot="1" x14ac:dyDescent="0.25">
      <c r="AE626" s="175" t="s">
        <v>1</v>
      </c>
    </row>
    <row r="627" spans="1:89" ht="14.25" thickTop="1" thickBot="1" x14ac:dyDescent="0.25">
      <c r="A627" s="176" t="s">
        <v>2</v>
      </c>
      <c r="B627" s="177" t="s">
        <v>3</v>
      </c>
      <c r="C627" s="178"/>
      <c r="D627" s="177" t="s">
        <v>4</v>
      </c>
      <c r="E627" s="178"/>
      <c r="F627" s="177" t="s">
        <v>5</v>
      </c>
      <c r="G627" s="178"/>
      <c r="H627" s="177" t="s">
        <v>6</v>
      </c>
      <c r="I627" s="178"/>
      <c r="J627" s="177" t="s">
        <v>7</v>
      </c>
      <c r="K627" s="178"/>
      <c r="L627" s="177" t="s">
        <v>8</v>
      </c>
      <c r="M627" s="178"/>
      <c r="N627" s="177" t="s">
        <v>9</v>
      </c>
      <c r="O627" s="178"/>
      <c r="P627" s="177" t="s">
        <v>10</v>
      </c>
      <c r="Q627" s="178"/>
      <c r="R627" s="177" t="s">
        <v>11</v>
      </c>
      <c r="S627" s="178"/>
      <c r="T627" s="177" t="s">
        <v>12</v>
      </c>
      <c r="U627" s="178"/>
      <c r="V627" s="177" t="s">
        <v>13</v>
      </c>
      <c r="W627" s="178"/>
      <c r="X627" s="177" t="s">
        <v>14</v>
      </c>
      <c r="Y627" s="178"/>
      <c r="Z627" s="177" t="s">
        <v>15</v>
      </c>
      <c r="AA627" s="178"/>
      <c r="AB627" s="179" t="s">
        <v>16</v>
      </c>
      <c r="AC627" s="180"/>
      <c r="AE627" s="176" t="s">
        <v>2</v>
      </c>
      <c r="AF627" s="177" t="s">
        <v>3</v>
      </c>
      <c r="AG627" s="178"/>
      <c r="AH627" s="177" t="s">
        <v>4</v>
      </c>
      <c r="AI627" s="178"/>
      <c r="AJ627" s="177" t="s">
        <v>5</v>
      </c>
      <c r="AK627" s="178"/>
      <c r="AL627" s="177" t="s">
        <v>6</v>
      </c>
      <c r="AM627" s="178"/>
      <c r="AN627" s="177" t="s">
        <v>7</v>
      </c>
      <c r="AO627" s="178"/>
      <c r="AP627" s="177" t="s">
        <v>8</v>
      </c>
      <c r="AQ627" s="178"/>
      <c r="AR627" s="177" t="s">
        <v>9</v>
      </c>
      <c r="AS627" s="178"/>
      <c r="AT627" s="177" t="s">
        <v>10</v>
      </c>
      <c r="AU627" s="178"/>
      <c r="AV627" s="177" t="s">
        <v>11</v>
      </c>
      <c r="AW627" s="178"/>
      <c r="AX627" s="177" t="s">
        <v>12</v>
      </c>
      <c r="AY627" s="178"/>
      <c r="AZ627" s="177" t="s">
        <v>13</v>
      </c>
      <c r="BA627" s="178"/>
      <c r="BB627" s="177" t="s">
        <v>14</v>
      </c>
      <c r="BC627" s="178"/>
      <c r="BD627" s="177" t="s">
        <v>15</v>
      </c>
      <c r="BE627" s="178"/>
      <c r="BF627" s="179" t="s">
        <v>16</v>
      </c>
      <c r="BG627" s="180"/>
      <c r="BI627" s="176" t="s">
        <v>2</v>
      </c>
      <c r="BJ627" s="177" t="s">
        <v>3</v>
      </c>
      <c r="BK627" s="178"/>
      <c r="BL627" s="177" t="s">
        <v>4</v>
      </c>
      <c r="BM627" s="178"/>
      <c r="BN627" s="177" t="s">
        <v>5</v>
      </c>
      <c r="BO627" s="178"/>
      <c r="BP627" s="177" t="s">
        <v>6</v>
      </c>
      <c r="BQ627" s="178"/>
      <c r="BR627" s="177" t="s">
        <v>7</v>
      </c>
      <c r="BS627" s="178"/>
      <c r="BT627" s="177" t="s">
        <v>8</v>
      </c>
      <c r="BU627" s="178"/>
      <c r="BV627" s="177" t="s">
        <v>9</v>
      </c>
      <c r="BW627" s="178"/>
      <c r="BX627" s="177" t="s">
        <v>10</v>
      </c>
      <c r="BY627" s="178"/>
      <c r="BZ627" s="177" t="s">
        <v>11</v>
      </c>
      <c r="CA627" s="178"/>
      <c r="CB627" s="177" t="s">
        <v>12</v>
      </c>
      <c r="CC627" s="178"/>
      <c r="CD627" s="177" t="s">
        <v>13</v>
      </c>
      <c r="CE627" s="178"/>
      <c r="CF627" s="177" t="s">
        <v>14</v>
      </c>
      <c r="CG627" s="178"/>
      <c r="CH627" s="177" t="s">
        <v>15</v>
      </c>
      <c r="CI627" s="178"/>
      <c r="CJ627" s="177" t="s">
        <v>16</v>
      </c>
      <c r="CK627" s="178"/>
    </row>
    <row r="628" spans="1:89" ht="15" thickTop="1" thickBot="1" x14ac:dyDescent="0.3">
      <c r="A628" s="182"/>
      <c r="B628" s="183" t="s">
        <v>17</v>
      </c>
      <c r="C628" s="184" t="s">
        <v>18</v>
      </c>
      <c r="D628" s="185" t="s">
        <v>17</v>
      </c>
      <c r="E628" s="186" t="s">
        <v>18</v>
      </c>
      <c r="F628" s="183" t="s">
        <v>17</v>
      </c>
      <c r="G628" s="184" t="s">
        <v>18</v>
      </c>
      <c r="H628" s="185" t="s">
        <v>17</v>
      </c>
      <c r="I628" s="186" t="s">
        <v>18</v>
      </c>
      <c r="J628" s="183" t="s">
        <v>17</v>
      </c>
      <c r="K628" s="184" t="s">
        <v>18</v>
      </c>
      <c r="L628" s="185" t="s">
        <v>17</v>
      </c>
      <c r="M628" s="183" t="s">
        <v>18</v>
      </c>
      <c r="N628" s="187" t="s">
        <v>17</v>
      </c>
      <c r="O628" s="188" t="s">
        <v>18</v>
      </c>
      <c r="P628" s="183" t="s">
        <v>17</v>
      </c>
      <c r="Q628" s="184" t="s">
        <v>18</v>
      </c>
      <c r="R628" s="185" t="s">
        <v>17</v>
      </c>
      <c r="S628" s="186" t="s">
        <v>18</v>
      </c>
      <c r="T628" s="183" t="s">
        <v>17</v>
      </c>
      <c r="U628" s="184" t="s">
        <v>18</v>
      </c>
      <c r="V628" s="185" t="s">
        <v>17</v>
      </c>
      <c r="W628" s="186" t="s">
        <v>18</v>
      </c>
      <c r="X628" s="183" t="s">
        <v>17</v>
      </c>
      <c r="Y628" s="184" t="s">
        <v>18</v>
      </c>
      <c r="Z628" s="185" t="s">
        <v>17</v>
      </c>
      <c r="AA628" s="183" t="s">
        <v>18</v>
      </c>
      <c r="AB628" s="189" t="s">
        <v>17</v>
      </c>
      <c r="AC628" s="190" t="s">
        <v>18</v>
      </c>
      <c r="AE628" s="182"/>
      <c r="AF628" s="183" t="s">
        <v>17</v>
      </c>
      <c r="AG628" s="184" t="s">
        <v>18</v>
      </c>
      <c r="AH628" s="185" t="s">
        <v>17</v>
      </c>
      <c r="AI628" s="186" t="s">
        <v>18</v>
      </c>
      <c r="AJ628" s="183" t="s">
        <v>17</v>
      </c>
      <c r="AK628" s="184" t="s">
        <v>18</v>
      </c>
      <c r="AL628" s="185" t="s">
        <v>17</v>
      </c>
      <c r="AM628" s="186" t="s">
        <v>18</v>
      </c>
      <c r="AN628" s="183" t="s">
        <v>17</v>
      </c>
      <c r="AO628" s="184" t="s">
        <v>18</v>
      </c>
      <c r="AP628" s="185" t="s">
        <v>17</v>
      </c>
      <c r="AQ628" s="183" t="s">
        <v>18</v>
      </c>
      <c r="AR628" s="187" t="s">
        <v>17</v>
      </c>
      <c r="AS628" s="188" t="s">
        <v>18</v>
      </c>
      <c r="AT628" s="183" t="s">
        <v>17</v>
      </c>
      <c r="AU628" s="184" t="s">
        <v>18</v>
      </c>
      <c r="AV628" s="185" t="s">
        <v>17</v>
      </c>
      <c r="AW628" s="186" t="s">
        <v>18</v>
      </c>
      <c r="AX628" s="183" t="s">
        <v>17</v>
      </c>
      <c r="AY628" s="184" t="s">
        <v>18</v>
      </c>
      <c r="AZ628" s="185" t="s">
        <v>17</v>
      </c>
      <c r="BA628" s="186" t="s">
        <v>18</v>
      </c>
      <c r="BB628" s="183" t="s">
        <v>17</v>
      </c>
      <c r="BC628" s="184" t="s">
        <v>18</v>
      </c>
      <c r="BD628" s="185" t="s">
        <v>17</v>
      </c>
      <c r="BE628" s="183" t="s">
        <v>18</v>
      </c>
      <c r="BF628" s="189" t="s">
        <v>17</v>
      </c>
      <c r="BG628" s="190" t="s">
        <v>18</v>
      </c>
      <c r="BI628" s="182"/>
      <c r="BJ628" s="183" t="s">
        <v>17</v>
      </c>
      <c r="BK628" s="184" t="s">
        <v>18</v>
      </c>
      <c r="BL628" s="185" t="s">
        <v>17</v>
      </c>
      <c r="BM628" s="186" t="s">
        <v>18</v>
      </c>
      <c r="BN628" s="183" t="s">
        <v>17</v>
      </c>
      <c r="BO628" s="184" t="s">
        <v>18</v>
      </c>
      <c r="BP628" s="185" t="s">
        <v>17</v>
      </c>
      <c r="BQ628" s="186" t="s">
        <v>18</v>
      </c>
      <c r="BR628" s="183" t="s">
        <v>17</v>
      </c>
      <c r="BS628" s="184" t="s">
        <v>18</v>
      </c>
      <c r="BT628" s="185" t="s">
        <v>17</v>
      </c>
      <c r="BU628" s="183" t="s">
        <v>18</v>
      </c>
      <c r="BV628" s="187" t="s">
        <v>17</v>
      </c>
      <c r="BW628" s="188" t="s">
        <v>18</v>
      </c>
      <c r="BX628" s="183" t="s">
        <v>17</v>
      </c>
      <c r="BY628" s="184" t="s">
        <v>18</v>
      </c>
      <c r="BZ628" s="185" t="s">
        <v>17</v>
      </c>
      <c r="CA628" s="186" t="s">
        <v>18</v>
      </c>
      <c r="CB628" s="183" t="s">
        <v>17</v>
      </c>
      <c r="CC628" s="184" t="s">
        <v>18</v>
      </c>
      <c r="CD628" s="185" t="s">
        <v>17</v>
      </c>
      <c r="CE628" s="186" t="s">
        <v>18</v>
      </c>
      <c r="CF628" s="183" t="s">
        <v>17</v>
      </c>
      <c r="CG628" s="184" t="s">
        <v>18</v>
      </c>
      <c r="CH628" s="185" t="s">
        <v>17</v>
      </c>
      <c r="CI628" s="183" t="s">
        <v>18</v>
      </c>
      <c r="CJ628" s="187" t="s">
        <v>17</v>
      </c>
      <c r="CK628" s="188" t="s">
        <v>18</v>
      </c>
    </row>
    <row r="629" spans="1:89" ht="13.5" thickTop="1" x14ac:dyDescent="0.2">
      <c r="A629" s="192" t="s">
        <v>19</v>
      </c>
      <c r="B629" s="193"/>
      <c r="C629" s="194"/>
      <c r="D629" s="195"/>
      <c r="E629" s="196"/>
      <c r="F629" s="193"/>
      <c r="G629" s="197"/>
      <c r="H629" s="195"/>
      <c r="I629" s="196"/>
      <c r="J629" s="193"/>
      <c r="K629" s="197"/>
      <c r="L629" s="195"/>
      <c r="M629" s="193"/>
      <c r="N629" s="198"/>
      <c r="O629" s="199"/>
      <c r="P629" s="193"/>
      <c r="Q629" s="197"/>
      <c r="R629" s="195"/>
      <c r="S629" s="196"/>
      <c r="T629" s="193"/>
      <c r="U629" s="197"/>
      <c r="V629" s="195"/>
      <c r="W629" s="196"/>
      <c r="X629" s="193"/>
      <c r="Y629" s="197"/>
      <c r="Z629" s="195"/>
      <c r="AA629" s="193"/>
      <c r="AB629" s="200">
        <f>B629+D629+F629+H629+J629+L629+N629+P629+R629+T629+V629+X629+Z629</f>
        <v>0</v>
      </c>
      <c r="AC629" s="201">
        <f>C629+E629+G629+I629+K629+M629+O629+Q629+S629+U629+W629+Y629+AA629</f>
        <v>0</v>
      </c>
      <c r="AE629" s="202" t="str">
        <f>$AE$9</f>
        <v>07:00 - 07:59</v>
      </c>
      <c r="AF629" s="193">
        <f>SUMIF($A$9:$A$32,$AE629,B$629:B$652)</f>
        <v>6964</v>
      </c>
      <c r="AG629" s="194">
        <f t="shared" ref="AG629:BE631" si="951">SUMIF($A$9:$A$32,$AE629,C$629:C$652)</f>
        <v>1128</v>
      </c>
      <c r="AH629" s="195">
        <f t="shared" si="951"/>
        <v>2054</v>
      </c>
      <c r="AI629" s="196">
        <f t="shared" si="951"/>
        <v>1280</v>
      </c>
      <c r="AJ629" s="193">
        <f t="shared" si="951"/>
        <v>1009</v>
      </c>
      <c r="AK629" s="197">
        <f t="shared" si="951"/>
        <v>558</v>
      </c>
      <c r="AL629" s="195">
        <f t="shared" si="951"/>
        <v>1242</v>
      </c>
      <c r="AM629" s="196">
        <f t="shared" si="951"/>
        <v>1800</v>
      </c>
      <c r="AN629" s="193">
        <f t="shared" si="951"/>
        <v>446</v>
      </c>
      <c r="AO629" s="197">
        <f t="shared" si="951"/>
        <v>922</v>
      </c>
      <c r="AP629" s="195">
        <f t="shared" si="951"/>
        <v>522</v>
      </c>
      <c r="AQ629" s="193">
        <f t="shared" si="951"/>
        <v>2318</v>
      </c>
      <c r="AR629" s="198">
        <f t="shared" si="951"/>
        <v>1923</v>
      </c>
      <c r="AS629" s="199">
        <f t="shared" si="951"/>
        <v>2951</v>
      </c>
      <c r="AT629" s="193">
        <f t="shared" si="951"/>
        <v>1742</v>
      </c>
      <c r="AU629" s="197">
        <f t="shared" si="951"/>
        <v>1556</v>
      </c>
      <c r="AV629" s="195">
        <f t="shared" si="951"/>
        <v>1845</v>
      </c>
      <c r="AW629" s="196">
        <f t="shared" si="951"/>
        <v>1631</v>
      </c>
      <c r="AX629" s="193">
        <f t="shared" si="951"/>
        <v>336</v>
      </c>
      <c r="AY629" s="197">
        <f t="shared" si="951"/>
        <v>1860</v>
      </c>
      <c r="AZ629" s="195">
        <f t="shared" si="951"/>
        <v>1156</v>
      </c>
      <c r="BA629" s="196">
        <f t="shared" si="951"/>
        <v>2743</v>
      </c>
      <c r="BB629" s="193">
        <f t="shared" si="951"/>
        <v>1479</v>
      </c>
      <c r="BC629" s="197">
        <f t="shared" si="951"/>
        <v>1853</v>
      </c>
      <c r="BD629" s="195">
        <f t="shared" si="951"/>
        <v>4538</v>
      </c>
      <c r="BE629" s="193">
        <f t="shared" si="951"/>
        <v>2503</v>
      </c>
      <c r="BF629" s="200">
        <f>AF629+AH629+AJ629+AL629+AN629+AP629+AR629+AT629+AV629+AX629+AZ629+BB629+BD629</f>
        <v>25256</v>
      </c>
      <c r="BG629" s="201">
        <f>AG629+AI629+AK629+AM629+AO629+AQ629+AS629+AU629+AW629+AY629+BA629+BC629+BE629</f>
        <v>23103</v>
      </c>
      <c r="BI629" s="192" t="s">
        <v>19</v>
      </c>
      <c r="BJ629" s="204">
        <f t="shared" ref="BJ629:CK629" si="952">B629/B653</f>
        <v>0</v>
      </c>
      <c r="BK629" s="205">
        <f t="shared" si="952"/>
        <v>0</v>
      </c>
      <c r="BL629" s="206">
        <f t="shared" si="952"/>
        <v>0</v>
      </c>
      <c r="BM629" s="207">
        <f t="shared" si="952"/>
        <v>0</v>
      </c>
      <c r="BN629" s="204">
        <f t="shared" si="952"/>
        <v>0</v>
      </c>
      <c r="BO629" s="205">
        <f t="shared" si="952"/>
        <v>0</v>
      </c>
      <c r="BP629" s="206">
        <f t="shared" si="952"/>
        <v>0</v>
      </c>
      <c r="BQ629" s="207">
        <f t="shared" si="952"/>
        <v>0</v>
      </c>
      <c r="BR629" s="204">
        <f t="shared" si="952"/>
        <v>0</v>
      </c>
      <c r="BS629" s="205">
        <f t="shared" si="952"/>
        <v>0</v>
      </c>
      <c r="BT629" s="206">
        <f t="shared" si="952"/>
        <v>0</v>
      </c>
      <c r="BU629" s="204">
        <f t="shared" si="952"/>
        <v>0</v>
      </c>
      <c r="BV629" s="208">
        <f t="shared" si="952"/>
        <v>0</v>
      </c>
      <c r="BW629" s="209">
        <f t="shared" si="952"/>
        <v>0</v>
      </c>
      <c r="BX629" s="204">
        <f t="shared" si="952"/>
        <v>0</v>
      </c>
      <c r="BY629" s="205">
        <f t="shared" si="952"/>
        <v>0</v>
      </c>
      <c r="BZ629" s="206">
        <f t="shared" si="952"/>
        <v>0</v>
      </c>
      <c r="CA629" s="207">
        <f t="shared" si="952"/>
        <v>0</v>
      </c>
      <c r="CB629" s="204">
        <f t="shared" si="952"/>
        <v>0</v>
      </c>
      <c r="CC629" s="205">
        <f t="shared" si="952"/>
        <v>0</v>
      </c>
      <c r="CD629" s="206">
        <f t="shared" si="952"/>
        <v>0</v>
      </c>
      <c r="CE629" s="207">
        <f t="shared" si="952"/>
        <v>0</v>
      </c>
      <c r="CF629" s="204">
        <f t="shared" si="952"/>
        <v>0</v>
      </c>
      <c r="CG629" s="205">
        <f t="shared" si="952"/>
        <v>0</v>
      </c>
      <c r="CH629" s="206">
        <f t="shared" si="952"/>
        <v>0</v>
      </c>
      <c r="CI629" s="204">
        <f t="shared" si="952"/>
        <v>0</v>
      </c>
      <c r="CJ629" s="210">
        <f t="shared" si="952"/>
        <v>0</v>
      </c>
      <c r="CK629" s="211">
        <f t="shared" si="952"/>
        <v>0</v>
      </c>
    </row>
    <row r="630" spans="1:89" x14ac:dyDescent="0.2">
      <c r="A630" s="212" t="s">
        <v>21</v>
      </c>
      <c r="B630" s="213">
        <v>528</v>
      </c>
      <c r="C630" s="214">
        <v>0</v>
      </c>
      <c r="D630" s="215">
        <v>163</v>
      </c>
      <c r="E630" s="216">
        <v>0</v>
      </c>
      <c r="F630" s="213">
        <v>83</v>
      </c>
      <c r="G630" s="217">
        <v>0</v>
      </c>
      <c r="H630" s="215">
        <v>85</v>
      </c>
      <c r="I630" s="216">
        <v>0</v>
      </c>
      <c r="J630" s="213">
        <v>0</v>
      </c>
      <c r="K630" s="217">
        <v>0</v>
      </c>
      <c r="L630" s="215">
        <v>0</v>
      </c>
      <c r="M630" s="213">
        <v>0</v>
      </c>
      <c r="N630" s="218">
        <v>0</v>
      </c>
      <c r="O630" s="219">
        <v>0</v>
      </c>
      <c r="P630" s="213">
        <v>0</v>
      </c>
      <c r="Q630" s="217">
        <v>0</v>
      </c>
      <c r="R630" s="215">
        <v>0</v>
      </c>
      <c r="S630" s="216">
        <v>0</v>
      </c>
      <c r="T630" s="213">
        <v>0</v>
      </c>
      <c r="U630" s="217">
        <v>0</v>
      </c>
      <c r="V630" s="215">
        <v>0</v>
      </c>
      <c r="W630" s="216">
        <v>0</v>
      </c>
      <c r="X630" s="213">
        <v>0</v>
      </c>
      <c r="Y630" s="217">
        <v>0</v>
      </c>
      <c r="Z630" s="215">
        <v>0</v>
      </c>
      <c r="AA630" s="213">
        <v>0</v>
      </c>
      <c r="AB630" s="220">
        <f>B630+D630+F630+H630+J630+L630+N630+P630+R630+T630+V630+X630+Z630</f>
        <v>859</v>
      </c>
      <c r="AC630" s="221">
        <f t="shared" ref="AC630:AC649" si="953">C630+E630+G630+I630+K630+M630+O630+Q630+S630+U630+W630+Y630+AA630</f>
        <v>0</v>
      </c>
      <c r="AE630" s="212" t="str">
        <f>$AE$10</f>
        <v>08:00 - 08:59</v>
      </c>
      <c r="AF630" s="193">
        <f>SUMIF($A$9:$A$32,$AE630,B$629:B$652)</f>
        <v>4994</v>
      </c>
      <c r="AG630" s="214">
        <f t="shared" si="951"/>
        <v>1292</v>
      </c>
      <c r="AH630" s="215">
        <f t="shared" si="951"/>
        <v>1824</v>
      </c>
      <c r="AI630" s="216">
        <f t="shared" si="951"/>
        <v>1465</v>
      </c>
      <c r="AJ630" s="213">
        <f t="shared" si="951"/>
        <v>961</v>
      </c>
      <c r="AK630" s="217">
        <f t="shared" si="951"/>
        <v>718</v>
      </c>
      <c r="AL630" s="215">
        <f t="shared" si="951"/>
        <v>1560</v>
      </c>
      <c r="AM630" s="216">
        <f t="shared" si="951"/>
        <v>1963</v>
      </c>
      <c r="AN630" s="213">
        <f t="shared" si="951"/>
        <v>421</v>
      </c>
      <c r="AO630" s="217">
        <f t="shared" si="951"/>
        <v>1113</v>
      </c>
      <c r="AP630" s="215">
        <f t="shared" si="951"/>
        <v>523</v>
      </c>
      <c r="AQ630" s="213">
        <f t="shared" si="951"/>
        <v>2803</v>
      </c>
      <c r="AR630" s="218">
        <f t="shared" si="951"/>
        <v>1755</v>
      </c>
      <c r="AS630" s="219">
        <f t="shared" si="951"/>
        <v>3652</v>
      </c>
      <c r="AT630" s="213">
        <f t="shared" si="951"/>
        <v>1361</v>
      </c>
      <c r="AU630" s="217">
        <f t="shared" si="951"/>
        <v>1619</v>
      </c>
      <c r="AV630" s="215">
        <f t="shared" si="951"/>
        <v>1841</v>
      </c>
      <c r="AW630" s="216">
        <f t="shared" si="951"/>
        <v>1401</v>
      </c>
      <c r="AX630" s="213">
        <f t="shared" si="951"/>
        <v>396</v>
      </c>
      <c r="AY630" s="217">
        <f t="shared" si="951"/>
        <v>1527</v>
      </c>
      <c r="AZ630" s="215">
        <f t="shared" si="951"/>
        <v>960</v>
      </c>
      <c r="BA630" s="216">
        <f t="shared" si="951"/>
        <v>2691</v>
      </c>
      <c r="BB630" s="213">
        <f t="shared" si="951"/>
        <v>1422</v>
      </c>
      <c r="BC630" s="217">
        <f t="shared" si="951"/>
        <v>1716</v>
      </c>
      <c r="BD630" s="215">
        <f t="shared" si="951"/>
        <v>4939</v>
      </c>
      <c r="BE630" s="213">
        <f t="shared" si="951"/>
        <v>2551</v>
      </c>
      <c r="BF630" s="220">
        <f>SUM(AF630,AH630,AJ630,AL630,AN630,AP630,AR630,AT630,AV630,AX630,AZ630,BB630,BD630)</f>
        <v>22957</v>
      </c>
      <c r="BG630" s="221">
        <f>SUM(AG630,AI630,AK630,AM630,AO630,AQ630,AS630,AU630,AW630,AY630,BA630,BC630,BE630)</f>
        <v>24511</v>
      </c>
      <c r="BI630" s="212" t="s">
        <v>21</v>
      </c>
      <c r="BJ630" s="204">
        <f t="shared" ref="BJ630:CK630" si="954">B630/B653</f>
        <v>9.0153157921696522E-3</v>
      </c>
      <c r="BK630" s="205">
        <f t="shared" si="954"/>
        <v>0</v>
      </c>
      <c r="BL630" s="206">
        <f t="shared" si="954"/>
        <v>6.4388702350385149E-3</v>
      </c>
      <c r="BM630" s="207">
        <f t="shared" si="954"/>
        <v>0</v>
      </c>
      <c r="BN630" s="204">
        <f t="shared" si="954"/>
        <v>6.4435990994488003E-3</v>
      </c>
      <c r="BO630" s="205">
        <f t="shared" si="954"/>
        <v>0</v>
      </c>
      <c r="BP630" s="206">
        <f t="shared" si="954"/>
        <v>2.871233617078773E-3</v>
      </c>
      <c r="BQ630" s="207">
        <f t="shared" si="954"/>
        <v>0</v>
      </c>
      <c r="BR630" s="204">
        <f t="shared" si="954"/>
        <v>0</v>
      </c>
      <c r="BS630" s="205">
        <f t="shared" si="954"/>
        <v>0</v>
      </c>
      <c r="BT630" s="206">
        <f t="shared" si="954"/>
        <v>0</v>
      </c>
      <c r="BU630" s="204">
        <f t="shared" si="954"/>
        <v>0</v>
      </c>
      <c r="BV630" s="208">
        <f t="shared" si="954"/>
        <v>0</v>
      </c>
      <c r="BW630" s="209">
        <f t="shared" si="954"/>
        <v>0</v>
      </c>
      <c r="BX630" s="204">
        <f t="shared" si="954"/>
        <v>0</v>
      </c>
      <c r="BY630" s="205">
        <f t="shared" si="954"/>
        <v>0</v>
      </c>
      <c r="BZ630" s="206">
        <f t="shared" si="954"/>
        <v>0</v>
      </c>
      <c r="CA630" s="207">
        <f t="shared" si="954"/>
        <v>0</v>
      </c>
      <c r="CB630" s="204">
        <f t="shared" si="954"/>
        <v>0</v>
      </c>
      <c r="CC630" s="205">
        <f t="shared" si="954"/>
        <v>0</v>
      </c>
      <c r="CD630" s="206">
        <f t="shared" si="954"/>
        <v>0</v>
      </c>
      <c r="CE630" s="207">
        <f t="shared" si="954"/>
        <v>0</v>
      </c>
      <c r="CF630" s="204">
        <f t="shared" si="954"/>
        <v>0</v>
      </c>
      <c r="CG630" s="205">
        <f t="shared" si="954"/>
        <v>0</v>
      </c>
      <c r="CH630" s="206">
        <f t="shared" si="954"/>
        <v>0</v>
      </c>
      <c r="CI630" s="204">
        <f t="shared" si="954"/>
        <v>0</v>
      </c>
      <c r="CJ630" s="210">
        <f t="shared" si="954"/>
        <v>2.5755036323895815E-3</v>
      </c>
      <c r="CK630" s="211">
        <f t="shared" si="954"/>
        <v>0</v>
      </c>
    </row>
    <row r="631" spans="1:89" ht="13.5" thickBot="1" x14ac:dyDescent="0.25">
      <c r="A631" s="202" t="s">
        <v>23</v>
      </c>
      <c r="B631" s="222">
        <v>3366</v>
      </c>
      <c r="C631" s="223">
        <v>0</v>
      </c>
      <c r="D631" s="224">
        <v>1248</v>
      </c>
      <c r="E631" s="225">
        <v>2</v>
      </c>
      <c r="F631" s="222">
        <v>430</v>
      </c>
      <c r="G631" s="226">
        <v>2</v>
      </c>
      <c r="H631" s="224">
        <v>1347</v>
      </c>
      <c r="I631" s="225">
        <v>141</v>
      </c>
      <c r="J631" s="222">
        <v>96</v>
      </c>
      <c r="K631" s="226">
        <v>43</v>
      </c>
      <c r="L631" s="224">
        <v>82</v>
      </c>
      <c r="M631" s="222">
        <v>426</v>
      </c>
      <c r="N631" s="227">
        <v>519</v>
      </c>
      <c r="O631" s="228">
        <v>610</v>
      </c>
      <c r="P631" s="222">
        <v>292</v>
      </c>
      <c r="Q631" s="226">
        <v>407</v>
      </c>
      <c r="R631" s="224">
        <v>394</v>
      </c>
      <c r="S631" s="225">
        <v>411</v>
      </c>
      <c r="T631" s="222">
        <v>57</v>
      </c>
      <c r="U631" s="226">
        <v>341</v>
      </c>
      <c r="V631" s="224">
        <v>213</v>
      </c>
      <c r="W631" s="225">
        <v>731</v>
      </c>
      <c r="X631" s="222">
        <v>307</v>
      </c>
      <c r="Y631" s="226">
        <v>525</v>
      </c>
      <c r="Z631" s="224">
        <v>1037</v>
      </c>
      <c r="AA631" s="222">
        <v>657</v>
      </c>
      <c r="AB631" s="220">
        <f>B631+D631+F631+H631+J631+L631+N631+P631+R631+T631+V631+X631+Z631</f>
        <v>9388</v>
      </c>
      <c r="AC631" s="221">
        <f t="shared" si="953"/>
        <v>4296</v>
      </c>
      <c r="AE631" s="202" t="str">
        <f>$AE$11</f>
        <v>09:00 - 09:59</v>
      </c>
      <c r="AF631" s="193">
        <f>SUMIF($A$9:$A$32,$AE631,B$629:B$652)</f>
        <v>5148</v>
      </c>
      <c r="AG631" s="223">
        <f t="shared" si="951"/>
        <v>1296</v>
      </c>
      <c r="AH631" s="224">
        <f t="shared" si="951"/>
        <v>1871</v>
      </c>
      <c r="AI631" s="225">
        <f t="shared" si="951"/>
        <v>1181</v>
      </c>
      <c r="AJ631" s="222">
        <f t="shared" si="951"/>
        <v>856</v>
      </c>
      <c r="AK631" s="226">
        <f t="shared" si="951"/>
        <v>651</v>
      </c>
      <c r="AL631" s="224">
        <f t="shared" si="951"/>
        <v>1615</v>
      </c>
      <c r="AM631" s="225">
        <f t="shared" si="951"/>
        <v>2256</v>
      </c>
      <c r="AN631" s="222">
        <f t="shared" si="951"/>
        <v>347</v>
      </c>
      <c r="AO631" s="226">
        <f t="shared" si="951"/>
        <v>1126</v>
      </c>
      <c r="AP631" s="224">
        <f t="shared" si="951"/>
        <v>475</v>
      </c>
      <c r="AQ631" s="222">
        <f t="shared" si="951"/>
        <v>2806</v>
      </c>
      <c r="AR631" s="227">
        <f t="shared" si="951"/>
        <v>1530</v>
      </c>
      <c r="AS631" s="228">
        <f t="shared" si="951"/>
        <v>3054</v>
      </c>
      <c r="AT631" s="222">
        <f t="shared" si="951"/>
        <v>1049</v>
      </c>
      <c r="AU631" s="226">
        <f t="shared" si="951"/>
        <v>1545</v>
      </c>
      <c r="AV631" s="224">
        <f t="shared" si="951"/>
        <v>1750</v>
      </c>
      <c r="AW631" s="225">
        <f t="shared" si="951"/>
        <v>1429</v>
      </c>
      <c r="AX631" s="222">
        <f t="shared" si="951"/>
        <v>345</v>
      </c>
      <c r="AY631" s="226">
        <f t="shared" si="951"/>
        <v>1123</v>
      </c>
      <c r="AZ631" s="224">
        <f t="shared" si="951"/>
        <v>919</v>
      </c>
      <c r="BA631" s="225">
        <f t="shared" si="951"/>
        <v>2716</v>
      </c>
      <c r="BB631" s="222">
        <f t="shared" si="951"/>
        <v>1193</v>
      </c>
      <c r="BC631" s="226">
        <f t="shared" si="951"/>
        <v>1387</v>
      </c>
      <c r="BD631" s="224">
        <f t="shared" si="951"/>
        <v>3798</v>
      </c>
      <c r="BE631" s="222">
        <f t="shared" si="951"/>
        <v>2391</v>
      </c>
      <c r="BF631" s="220">
        <f>SUM(AF631,AH631,AJ631,AL631,AN631,AP631,AR631,AT631,AV631,AX631,AZ631,BB631,BD631)</f>
        <v>20896</v>
      </c>
      <c r="BG631" s="221">
        <f>SUM(AG631,AI631,AK631,AM631,AO631,AQ631,AS631,AU631,AW631,AY631,BA631,BC631,BE631)</f>
        <v>22961</v>
      </c>
      <c r="BI631" s="202" t="s">
        <v>23</v>
      </c>
      <c r="BJ631" s="204">
        <f t="shared" ref="BJ631:CK631" si="955">B631/B653</f>
        <v>5.7472638175081532E-2</v>
      </c>
      <c r="BK631" s="205">
        <f t="shared" si="955"/>
        <v>0</v>
      </c>
      <c r="BL631" s="206">
        <f t="shared" si="955"/>
        <v>4.9298834682994272E-2</v>
      </c>
      <c r="BM631" s="207">
        <f t="shared" si="955"/>
        <v>9.3161915408980806E-5</v>
      </c>
      <c r="BN631" s="204">
        <f t="shared" si="955"/>
        <v>3.3382501358590173E-2</v>
      </c>
      <c r="BO631" s="205">
        <f t="shared" si="955"/>
        <v>2.3199164830066117E-4</v>
      </c>
      <c r="BP631" s="206">
        <f t="shared" si="955"/>
        <v>4.5500608025942441E-2</v>
      </c>
      <c r="BQ631" s="207">
        <f t="shared" si="955"/>
        <v>3.356423623509248E-3</v>
      </c>
      <c r="BR631" s="204">
        <f t="shared" si="955"/>
        <v>1.41280353200883E-2</v>
      </c>
      <c r="BS631" s="205">
        <f t="shared" si="955"/>
        <v>5.0439882697947214E-3</v>
      </c>
      <c r="BT631" s="206">
        <f t="shared" si="955"/>
        <v>6.3081775521193935E-3</v>
      </c>
      <c r="BU631" s="204">
        <f t="shared" si="955"/>
        <v>1.7857142857142856E-2</v>
      </c>
      <c r="BV631" s="208">
        <f t="shared" si="955"/>
        <v>1.9125179644028448E-2</v>
      </c>
      <c r="BW631" s="209">
        <f t="shared" si="955"/>
        <v>1.6330245756813192E-2</v>
      </c>
      <c r="BX631" s="204">
        <f t="shared" si="955"/>
        <v>1.6822214540845721E-2</v>
      </c>
      <c r="BY631" s="205">
        <f t="shared" si="955"/>
        <v>1.8741078417829349E-2</v>
      </c>
      <c r="BZ631" s="206">
        <f t="shared" si="955"/>
        <v>1.7705477913090371E-2</v>
      </c>
      <c r="CA631" s="207">
        <f t="shared" si="955"/>
        <v>1.6847024102311856E-2</v>
      </c>
      <c r="CB631" s="204">
        <f t="shared" si="955"/>
        <v>5.5157731759241336E-3</v>
      </c>
      <c r="CC631" s="205">
        <f t="shared" si="955"/>
        <v>2.7343436773314089E-2</v>
      </c>
      <c r="CD631" s="206">
        <f t="shared" si="955"/>
        <v>7.6163913323321177E-3</v>
      </c>
      <c r="CE631" s="207">
        <f t="shared" si="955"/>
        <v>2.3289897091152388E-2</v>
      </c>
      <c r="CF631" s="204">
        <f t="shared" si="955"/>
        <v>1.1811326562019083E-2</v>
      </c>
      <c r="CG631" s="205">
        <f t="shared" si="955"/>
        <v>3.2433434237350962E-2</v>
      </c>
      <c r="CH631" s="206">
        <f t="shared" si="955"/>
        <v>1.841068068032525E-2</v>
      </c>
      <c r="CI631" s="204">
        <f t="shared" si="955"/>
        <v>1.3343623697625769E-2</v>
      </c>
      <c r="CJ631" s="210">
        <f t="shared" si="955"/>
        <v>2.8147646217547603E-2</v>
      </c>
      <c r="CK631" s="211">
        <f t="shared" si="955"/>
        <v>1.2896524602762426E-2</v>
      </c>
    </row>
    <row r="632" spans="1:89" ht="14.25" thickTop="1" thickBot="1" x14ac:dyDescent="0.25">
      <c r="A632" s="212" t="s">
        <v>25</v>
      </c>
      <c r="B632" s="213">
        <v>6483</v>
      </c>
      <c r="C632" s="214">
        <v>541</v>
      </c>
      <c r="D632" s="215">
        <v>2492</v>
      </c>
      <c r="E632" s="216">
        <v>688</v>
      </c>
      <c r="F632" s="213">
        <v>983</v>
      </c>
      <c r="G632" s="217">
        <v>382</v>
      </c>
      <c r="H632" s="215">
        <v>1392</v>
      </c>
      <c r="I632" s="216">
        <v>1131</v>
      </c>
      <c r="J632" s="213">
        <v>258</v>
      </c>
      <c r="K632" s="217">
        <v>458</v>
      </c>
      <c r="L632" s="215">
        <v>340</v>
      </c>
      <c r="M632" s="213">
        <v>1339</v>
      </c>
      <c r="N632" s="218">
        <v>1183</v>
      </c>
      <c r="O632" s="219">
        <v>1965</v>
      </c>
      <c r="P632" s="213">
        <v>1027</v>
      </c>
      <c r="Q632" s="217">
        <v>1044</v>
      </c>
      <c r="R632" s="215">
        <v>1231</v>
      </c>
      <c r="S632" s="216">
        <v>1402</v>
      </c>
      <c r="T632" s="213">
        <v>288</v>
      </c>
      <c r="U632" s="217">
        <v>1119</v>
      </c>
      <c r="V632" s="215">
        <v>795</v>
      </c>
      <c r="W632" s="216">
        <v>2017</v>
      </c>
      <c r="X632" s="213">
        <v>1090</v>
      </c>
      <c r="Y632" s="217">
        <v>1246</v>
      </c>
      <c r="Z632" s="215">
        <v>3380</v>
      </c>
      <c r="AA632" s="213">
        <v>1730</v>
      </c>
      <c r="AB632" s="220">
        <f>B632+D632+F632+H632+J632+L632+N632+P632+R632+T632+V632+X632+Z632</f>
        <v>20942</v>
      </c>
      <c r="AC632" s="221">
        <f t="shared" si="953"/>
        <v>15062</v>
      </c>
      <c r="AE632" s="229" t="s">
        <v>26</v>
      </c>
      <c r="AF632" s="230">
        <f t="shared" ref="AF632:BG632" si="956">SUM(AF629:AF631)</f>
        <v>17106</v>
      </c>
      <c r="AG632" s="231">
        <f t="shared" si="956"/>
        <v>3716</v>
      </c>
      <c r="AH632" s="230">
        <f t="shared" si="956"/>
        <v>5749</v>
      </c>
      <c r="AI632" s="231">
        <f t="shared" si="956"/>
        <v>3926</v>
      </c>
      <c r="AJ632" s="230">
        <f t="shared" si="956"/>
        <v>2826</v>
      </c>
      <c r="AK632" s="231">
        <f t="shared" si="956"/>
        <v>1927</v>
      </c>
      <c r="AL632" s="230">
        <f t="shared" si="956"/>
        <v>4417</v>
      </c>
      <c r="AM632" s="231">
        <f t="shared" si="956"/>
        <v>6019</v>
      </c>
      <c r="AN632" s="230">
        <f t="shared" si="956"/>
        <v>1214</v>
      </c>
      <c r="AO632" s="231">
        <f t="shared" si="956"/>
        <v>3161</v>
      </c>
      <c r="AP632" s="230">
        <f t="shared" si="956"/>
        <v>1520</v>
      </c>
      <c r="AQ632" s="231">
        <f t="shared" si="956"/>
        <v>7927</v>
      </c>
      <c r="AR632" s="230">
        <f t="shared" si="956"/>
        <v>5208</v>
      </c>
      <c r="AS632" s="231">
        <f t="shared" si="956"/>
        <v>9657</v>
      </c>
      <c r="AT632" s="230">
        <f t="shared" si="956"/>
        <v>4152</v>
      </c>
      <c r="AU632" s="231">
        <f t="shared" si="956"/>
        <v>4720</v>
      </c>
      <c r="AV632" s="230">
        <f t="shared" si="956"/>
        <v>5436</v>
      </c>
      <c r="AW632" s="231">
        <f t="shared" si="956"/>
        <v>4461</v>
      </c>
      <c r="AX632" s="230">
        <f t="shared" si="956"/>
        <v>1077</v>
      </c>
      <c r="AY632" s="231">
        <f t="shared" si="956"/>
        <v>4510</v>
      </c>
      <c r="AZ632" s="230">
        <f t="shared" si="956"/>
        <v>3035</v>
      </c>
      <c r="BA632" s="231">
        <f t="shared" si="956"/>
        <v>8150</v>
      </c>
      <c r="BB632" s="230">
        <f t="shared" si="956"/>
        <v>4094</v>
      </c>
      <c r="BC632" s="231">
        <f t="shared" si="956"/>
        <v>4956</v>
      </c>
      <c r="BD632" s="230">
        <f t="shared" si="956"/>
        <v>13275</v>
      </c>
      <c r="BE632" s="231">
        <f t="shared" si="956"/>
        <v>7445</v>
      </c>
      <c r="BF632" s="232">
        <f t="shared" si="956"/>
        <v>69109</v>
      </c>
      <c r="BG632" s="233">
        <f t="shared" si="956"/>
        <v>70575</v>
      </c>
      <c r="BI632" s="212" t="s">
        <v>25</v>
      </c>
      <c r="BJ632" s="204">
        <f t="shared" ref="BJ632:CK632" si="957">B632/B653</f>
        <v>0.11069373537999215</v>
      </c>
      <c r="BK632" s="205">
        <f t="shared" si="957"/>
        <v>1.5075937021039432E-2</v>
      </c>
      <c r="BL632" s="206">
        <f t="shared" si="957"/>
        <v>9.8439660280466121E-2</v>
      </c>
      <c r="BM632" s="207">
        <f t="shared" si="957"/>
        <v>3.2047698900689398E-2</v>
      </c>
      <c r="BN632" s="204">
        <f t="shared" si="957"/>
        <v>7.6313950780218923E-2</v>
      </c>
      <c r="BO632" s="205">
        <f t="shared" si="957"/>
        <v>4.4310404825426288E-2</v>
      </c>
      <c r="BP632" s="206">
        <f t="shared" si="957"/>
        <v>4.7020672882042966E-2</v>
      </c>
      <c r="BQ632" s="207">
        <f t="shared" si="957"/>
        <v>2.6922802256659287E-2</v>
      </c>
      <c r="BR632" s="204">
        <f t="shared" si="957"/>
        <v>3.7969094922737305E-2</v>
      </c>
      <c r="BS632" s="205">
        <f t="shared" si="957"/>
        <v>5.3724340175953081E-2</v>
      </c>
      <c r="BT632" s="206">
        <f t="shared" si="957"/>
        <v>2.6155858142934071E-2</v>
      </c>
      <c r="BU632" s="204">
        <f t="shared" si="957"/>
        <v>5.6128437290409124E-2</v>
      </c>
      <c r="BV632" s="208">
        <f t="shared" si="957"/>
        <v>4.3593617570107233E-2</v>
      </c>
      <c r="BW632" s="209">
        <f t="shared" si="957"/>
        <v>5.2604808052685123E-2</v>
      </c>
      <c r="BX632" s="204">
        <f t="shared" si="957"/>
        <v>5.9165802511810119E-2</v>
      </c>
      <c r="BY632" s="205">
        <f t="shared" si="957"/>
        <v>4.807293825113966E-2</v>
      </c>
      <c r="BZ632" s="206">
        <f t="shared" si="957"/>
        <v>5.5318384038107224E-2</v>
      </c>
      <c r="CA632" s="207">
        <f t="shared" si="957"/>
        <v>5.7468437448762094E-2</v>
      </c>
      <c r="CB632" s="204">
        <f t="shared" si="957"/>
        <v>2.7869169730985098E-2</v>
      </c>
      <c r="CC632" s="205">
        <f t="shared" si="957"/>
        <v>8.9728169352898721E-2</v>
      </c>
      <c r="CD632" s="206">
        <f t="shared" si="957"/>
        <v>2.8427376099549453E-2</v>
      </c>
      <c r="CE632" s="207">
        <f t="shared" si="957"/>
        <v>6.4262274189951257E-2</v>
      </c>
      <c r="CF632" s="204">
        <f t="shared" si="957"/>
        <v>4.1935980301631273E-2</v>
      </c>
      <c r="CG632" s="205">
        <f t="shared" si="957"/>
        <v>7.6975350589979619E-2</v>
      </c>
      <c r="CH632" s="206">
        <f t="shared" si="957"/>
        <v>6.0007811667791074E-2</v>
      </c>
      <c r="CI632" s="204">
        <f t="shared" si="957"/>
        <v>3.5136178077462069E-2</v>
      </c>
      <c r="CJ632" s="210">
        <f t="shared" si="957"/>
        <v>6.2789519289292925E-2</v>
      </c>
      <c r="CK632" s="211">
        <f t="shared" si="957"/>
        <v>4.5215887701770874E-2</v>
      </c>
    </row>
    <row r="633" spans="1:89" ht="13.5" thickTop="1" x14ac:dyDescent="0.2">
      <c r="A633" s="202" t="s">
        <v>20</v>
      </c>
      <c r="B633" s="222">
        <v>6964</v>
      </c>
      <c r="C633" s="223">
        <v>1128</v>
      </c>
      <c r="D633" s="224">
        <v>2054</v>
      </c>
      <c r="E633" s="225">
        <v>1280</v>
      </c>
      <c r="F633" s="222">
        <v>1009</v>
      </c>
      <c r="G633" s="226">
        <v>558</v>
      </c>
      <c r="H633" s="224">
        <v>1242</v>
      </c>
      <c r="I633" s="225">
        <v>1800</v>
      </c>
      <c r="J633" s="222">
        <v>446</v>
      </c>
      <c r="K633" s="226">
        <v>922</v>
      </c>
      <c r="L633" s="224">
        <v>522</v>
      </c>
      <c r="M633" s="222">
        <v>2318</v>
      </c>
      <c r="N633" s="227">
        <v>1923</v>
      </c>
      <c r="O633" s="228">
        <v>2951</v>
      </c>
      <c r="P633" s="222">
        <v>1742</v>
      </c>
      <c r="Q633" s="226">
        <v>1556</v>
      </c>
      <c r="R633" s="224">
        <v>1845</v>
      </c>
      <c r="S633" s="225">
        <v>1631</v>
      </c>
      <c r="T633" s="222">
        <v>336</v>
      </c>
      <c r="U633" s="226">
        <v>1860</v>
      </c>
      <c r="V633" s="224">
        <v>1156</v>
      </c>
      <c r="W633" s="225">
        <v>2743</v>
      </c>
      <c r="X633" s="222">
        <v>1479</v>
      </c>
      <c r="Y633" s="226">
        <v>1853</v>
      </c>
      <c r="Z633" s="224">
        <v>4538</v>
      </c>
      <c r="AA633" s="222">
        <v>2503</v>
      </c>
      <c r="AB633" s="220">
        <f t="shared" ref="AB633:AB649" si="958">B633+D633+F633+H633+J633+L633+N633+P633+R633+T633+V633+X633+Z633</f>
        <v>25256</v>
      </c>
      <c r="AC633" s="221">
        <f t="shared" si="953"/>
        <v>23103</v>
      </c>
      <c r="BI633" s="202" t="s">
        <v>20</v>
      </c>
      <c r="BJ633" s="204">
        <f t="shared" ref="BJ633:CK633" si="959">B633/B653</f>
        <v>0.11890655147096488</v>
      </c>
      <c r="BK633" s="205">
        <f t="shared" si="959"/>
        <v>3.1433746690817888E-2</v>
      </c>
      <c r="BL633" s="206">
        <f t="shared" si="959"/>
        <v>8.1137665415761409E-2</v>
      </c>
      <c r="BM633" s="207">
        <f t="shared" si="959"/>
        <v>5.9623625861747714E-2</v>
      </c>
      <c r="BN633" s="204">
        <f t="shared" si="959"/>
        <v>7.8332427606552291E-2</v>
      </c>
      <c r="BO633" s="205">
        <f t="shared" si="959"/>
        <v>6.4725669875884462E-2</v>
      </c>
      <c r="BP633" s="206">
        <f t="shared" si="959"/>
        <v>4.1953790028374544E-2</v>
      </c>
      <c r="BQ633" s="207">
        <f t="shared" si="959"/>
        <v>4.284796115118189E-2</v>
      </c>
      <c r="BR633" s="204">
        <f t="shared" si="959"/>
        <v>6.563649742457689E-2</v>
      </c>
      <c r="BS633" s="205">
        <f t="shared" si="959"/>
        <v>0.1081524926686217</v>
      </c>
      <c r="BT633" s="206">
        <f t="shared" si="959"/>
        <v>4.0156935148857605E-2</v>
      </c>
      <c r="BU633" s="204">
        <f t="shared" si="959"/>
        <v>9.7166331321260901E-2</v>
      </c>
      <c r="BV633" s="208">
        <f t="shared" si="959"/>
        <v>7.0862659837122741E-2</v>
      </c>
      <c r="BW633" s="209">
        <f t="shared" si="959"/>
        <v>7.9000910210419231E-2</v>
      </c>
      <c r="BX633" s="204">
        <f t="shared" si="959"/>
        <v>0.10035718400737412</v>
      </c>
      <c r="BY633" s="205">
        <f t="shared" si="959"/>
        <v>7.1648938619514671E-2</v>
      </c>
      <c r="BZ633" s="206">
        <f t="shared" si="959"/>
        <v>8.2910169415359725E-2</v>
      </c>
      <c r="CA633" s="207">
        <f t="shared" si="959"/>
        <v>6.6855222167568451E-2</v>
      </c>
      <c r="CB633" s="204">
        <f t="shared" si="959"/>
        <v>3.2514031352815949E-2</v>
      </c>
      <c r="CC633" s="205">
        <f t="shared" si="959"/>
        <v>0.1491460187635314</v>
      </c>
      <c r="CD633" s="206">
        <f t="shared" si="959"/>
        <v>4.1335907888149899E-2</v>
      </c>
      <c r="CE633" s="207">
        <f t="shared" si="959"/>
        <v>8.7392869659413133E-2</v>
      </c>
      <c r="CF633" s="204">
        <f t="shared" si="959"/>
        <v>5.6902123730378576E-2</v>
      </c>
      <c r="CG633" s="205">
        <f t="shared" si="959"/>
        <v>0.11447457836535492</v>
      </c>
      <c r="CH633" s="206">
        <f t="shared" si="959"/>
        <v>8.0566700990661502E-2</v>
      </c>
      <c r="CI633" s="204">
        <f t="shared" si="959"/>
        <v>5.0835753599935009E-2</v>
      </c>
      <c r="CJ633" s="210">
        <f t="shared" si="959"/>
        <v>7.5724004353470639E-2</v>
      </c>
      <c r="CK633" s="211">
        <f t="shared" si="959"/>
        <v>6.9354843551587594E-2</v>
      </c>
    </row>
    <row r="634" spans="1:89" ht="13.5" thickBot="1" x14ac:dyDescent="0.25">
      <c r="A634" s="212" t="s">
        <v>22</v>
      </c>
      <c r="B634" s="213">
        <v>4994</v>
      </c>
      <c r="C634" s="214">
        <v>1292</v>
      </c>
      <c r="D634" s="215">
        <v>1824</v>
      </c>
      <c r="E634" s="216">
        <v>1465</v>
      </c>
      <c r="F634" s="213">
        <v>961</v>
      </c>
      <c r="G634" s="217">
        <v>718</v>
      </c>
      <c r="H634" s="215">
        <v>1560</v>
      </c>
      <c r="I634" s="216">
        <v>1963</v>
      </c>
      <c r="J634" s="213">
        <v>421</v>
      </c>
      <c r="K634" s="217">
        <v>1113</v>
      </c>
      <c r="L634" s="215">
        <v>523</v>
      </c>
      <c r="M634" s="213">
        <v>2803</v>
      </c>
      <c r="N634" s="218">
        <v>1755</v>
      </c>
      <c r="O634" s="219">
        <v>3652</v>
      </c>
      <c r="P634" s="213">
        <v>1361</v>
      </c>
      <c r="Q634" s="217">
        <v>1619</v>
      </c>
      <c r="R634" s="215">
        <v>1841</v>
      </c>
      <c r="S634" s="216">
        <v>1401</v>
      </c>
      <c r="T634" s="213">
        <v>396</v>
      </c>
      <c r="U634" s="217">
        <v>1527</v>
      </c>
      <c r="V634" s="215">
        <v>960</v>
      </c>
      <c r="W634" s="216">
        <v>2691</v>
      </c>
      <c r="X634" s="213">
        <v>1422</v>
      </c>
      <c r="Y634" s="217">
        <v>1716</v>
      </c>
      <c r="Z634" s="215">
        <v>4939</v>
      </c>
      <c r="AA634" s="213">
        <v>2551</v>
      </c>
      <c r="AB634" s="220">
        <f t="shared" si="958"/>
        <v>22957</v>
      </c>
      <c r="AC634" s="221">
        <f t="shared" si="953"/>
        <v>24511</v>
      </c>
      <c r="AE634" s="175" t="s">
        <v>27</v>
      </c>
      <c r="BI634" s="212" t="s">
        <v>22</v>
      </c>
      <c r="BJ634" s="204">
        <f t="shared" ref="BJ634:CK634" si="960">B634/B653</f>
        <v>8.5269861867604629E-2</v>
      </c>
      <c r="BK634" s="205">
        <f t="shared" si="960"/>
        <v>3.6003901351539642E-2</v>
      </c>
      <c r="BL634" s="206">
        <f t="shared" si="960"/>
        <v>7.2052142998222393E-2</v>
      </c>
      <c r="BM634" s="207">
        <f t="shared" si="960"/>
        <v>6.8241103037078449E-2</v>
      </c>
      <c r="BN634" s="204">
        <f t="shared" si="960"/>
        <v>7.4606008850244543E-2</v>
      </c>
      <c r="BO634" s="205">
        <f t="shared" si="960"/>
        <v>8.3285001739937359E-2</v>
      </c>
      <c r="BP634" s="206">
        <f t="shared" si="960"/>
        <v>5.2695581678151603E-2</v>
      </c>
      <c r="BQ634" s="207">
        <f t="shared" si="960"/>
        <v>4.6728082077650029E-2</v>
      </c>
      <c r="BR634" s="204">
        <f t="shared" si="960"/>
        <v>6.1957321559970566E-2</v>
      </c>
      <c r="BS634" s="205">
        <f t="shared" si="960"/>
        <v>0.13055718475073314</v>
      </c>
      <c r="BT634" s="206">
        <f t="shared" si="960"/>
        <v>4.0233864143395644E-2</v>
      </c>
      <c r="BU634" s="204">
        <f t="shared" si="960"/>
        <v>0.11749664654594232</v>
      </c>
      <c r="BV634" s="208">
        <f t="shared" si="960"/>
        <v>6.4671850241367873E-2</v>
      </c>
      <c r="BW634" s="209">
        <f t="shared" si="960"/>
        <v>9.7767307383412758E-2</v>
      </c>
      <c r="BX634" s="204">
        <f t="shared" si="960"/>
        <v>7.8407650650996655E-2</v>
      </c>
      <c r="BY634" s="205">
        <f t="shared" si="960"/>
        <v>7.454989178984206E-2</v>
      </c>
      <c r="BZ634" s="206">
        <f t="shared" si="960"/>
        <v>8.273041837055678E-2</v>
      </c>
      <c r="CA634" s="207">
        <f t="shared" si="960"/>
        <v>5.7427447122479096E-2</v>
      </c>
      <c r="CB634" s="204">
        <f t="shared" si="960"/>
        <v>3.8320108380104509E-2</v>
      </c>
      <c r="CC634" s="205">
        <f t="shared" si="960"/>
        <v>0.12244407024296368</v>
      </c>
      <c r="CD634" s="206">
        <f t="shared" si="960"/>
        <v>3.4327397554172925E-2</v>
      </c>
      <c r="CE634" s="207">
        <f t="shared" si="960"/>
        <v>8.573613279383184E-2</v>
      </c>
      <c r="CF634" s="204">
        <f t="shared" si="960"/>
        <v>5.4709141274238225E-2</v>
      </c>
      <c r="CG634" s="205">
        <f t="shared" si="960"/>
        <v>0.10601099647865571</v>
      </c>
      <c r="CH634" s="206">
        <f t="shared" si="960"/>
        <v>8.7685970954798853E-2</v>
      </c>
      <c r="CI634" s="204">
        <f t="shared" si="960"/>
        <v>5.1810630217113143E-2</v>
      </c>
      <c r="CJ634" s="210">
        <f t="shared" si="960"/>
        <v>6.8831009183664291E-2</v>
      </c>
      <c r="CK634" s="211">
        <f t="shared" si="960"/>
        <v>7.3581637462362626E-2</v>
      </c>
    </row>
    <row r="635" spans="1:89" ht="14.25" thickTop="1" thickBot="1" x14ac:dyDescent="0.25">
      <c r="A635" s="202" t="s">
        <v>24</v>
      </c>
      <c r="B635" s="222">
        <v>5148</v>
      </c>
      <c r="C635" s="223">
        <v>1296</v>
      </c>
      <c r="D635" s="224">
        <v>1871</v>
      </c>
      <c r="E635" s="225">
        <v>1181</v>
      </c>
      <c r="F635" s="222">
        <v>856</v>
      </c>
      <c r="G635" s="226">
        <v>651</v>
      </c>
      <c r="H635" s="224">
        <v>1615</v>
      </c>
      <c r="I635" s="225">
        <v>2256</v>
      </c>
      <c r="J635" s="222">
        <v>347</v>
      </c>
      <c r="K635" s="226">
        <v>1126</v>
      </c>
      <c r="L635" s="224">
        <v>475</v>
      </c>
      <c r="M635" s="222">
        <v>2806</v>
      </c>
      <c r="N635" s="227">
        <v>1530</v>
      </c>
      <c r="O635" s="228">
        <v>3054</v>
      </c>
      <c r="P635" s="222">
        <v>1049</v>
      </c>
      <c r="Q635" s="226">
        <v>1545</v>
      </c>
      <c r="R635" s="224">
        <v>1750</v>
      </c>
      <c r="S635" s="225">
        <v>1429</v>
      </c>
      <c r="T635" s="222">
        <v>345</v>
      </c>
      <c r="U635" s="226">
        <v>1123</v>
      </c>
      <c r="V635" s="224">
        <v>919</v>
      </c>
      <c r="W635" s="225">
        <v>2716</v>
      </c>
      <c r="X635" s="222">
        <v>1193</v>
      </c>
      <c r="Y635" s="226">
        <v>1387</v>
      </c>
      <c r="Z635" s="224">
        <v>3798</v>
      </c>
      <c r="AA635" s="222">
        <v>2391</v>
      </c>
      <c r="AB635" s="220">
        <f t="shared" si="958"/>
        <v>20896</v>
      </c>
      <c r="AC635" s="221">
        <f t="shared" si="953"/>
        <v>22961</v>
      </c>
      <c r="AE635" s="176" t="s">
        <v>2</v>
      </c>
      <c r="AF635" s="177" t="s">
        <v>3</v>
      </c>
      <c r="AG635" s="178"/>
      <c r="AH635" s="177" t="s">
        <v>4</v>
      </c>
      <c r="AI635" s="178"/>
      <c r="AJ635" s="177" t="s">
        <v>5</v>
      </c>
      <c r="AK635" s="178"/>
      <c r="AL635" s="177" t="s">
        <v>6</v>
      </c>
      <c r="AM635" s="178"/>
      <c r="AN635" s="177" t="s">
        <v>7</v>
      </c>
      <c r="AO635" s="178"/>
      <c r="AP635" s="177" t="s">
        <v>8</v>
      </c>
      <c r="AQ635" s="178"/>
      <c r="AR635" s="177" t="s">
        <v>9</v>
      </c>
      <c r="AS635" s="178"/>
      <c r="AT635" s="177" t="s">
        <v>10</v>
      </c>
      <c r="AU635" s="178"/>
      <c r="AV635" s="177" t="s">
        <v>11</v>
      </c>
      <c r="AW635" s="178"/>
      <c r="AX635" s="177" t="s">
        <v>12</v>
      </c>
      <c r="AY635" s="178"/>
      <c r="AZ635" s="177" t="s">
        <v>13</v>
      </c>
      <c r="BA635" s="178"/>
      <c r="BB635" s="177" t="s">
        <v>14</v>
      </c>
      <c r="BC635" s="178"/>
      <c r="BD635" s="177" t="s">
        <v>15</v>
      </c>
      <c r="BE635" s="178"/>
      <c r="BF635" s="179" t="s">
        <v>16</v>
      </c>
      <c r="BG635" s="180"/>
      <c r="BI635" s="202" t="s">
        <v>24</v>
      </c>
      <c r="BJ635" s="204">
        <f t="shared" ref="BJ635:CK635" si="961">B635/B653</f>
        <v>8.7899328973654101E-2</v>
      </c>
      <c r="BK635" s="205">
        <f t="shared" si="961"/>
        <v>3.6115368538386511E-2</v>
      </c>
      <c r="BL635" s="206">
        <f t="shared" si="961"/>
        <v>7.3908749753110806E-2</v>
      </c>
      <c r="BM635" s="207">
        <f t="shared" si="961"/>
        <v>5.5012111049003165E-2</v>
      </c>
      <c r="BN635" s="204">
        <f t="shared" si="961"/>
        <v>6.6454467820821359E-2</v>
      </c>
      <c r="BO635" s="205">
        <f t="shared" si="961"/>
        <v>7.5513281521865219E-2</v>
      </c>
      <c r="BP635" s="206">
        <f t="shared" si="961"/>
        <v>5.4553438724496688E-2</v>
      </c>
      <c r="BQ635" s="207">
        <f t="shared" si="961"/>
        <v>5.3702777976147968E-2</v>
      </c>
      <c r="BR635" s="204">
        <f t="shared" si="961"/>
        <v>5.1066961000735836E-2</v>
      </c>
      <c r="BS635" s="205">
        <f t="shared" si="961"/>
        <v>0.13208211143695014</v>
      </c>
      <c r="BT635" s="206">
        <f t="shared" si="961"/>
        <v>3.6541272405569661E-2</v>
      </c>
      <c r="BU635" s="204">
        <f t="shared" si="961"/>
        <v>0.1176224010731053</v>
      </c>
      <c r="BV635" s="208">
        <f t="shared" si="961"/>
        <v>5.6380587389910454E-2</v>
      </c>
      <c r="BW635" s="209">
        <f t="shared" si="961"/>
        <v>8.1758312362799165E-2</v>
      </c>
      <c r="BX635" s="204">
        <f t="shared" si="961"/>
        <v>6.0433229634750549E-2</v>
      </c>
      <c r="BY635" s="205">
        <f t="shared" si="961"/>
        <v>7.1142422986600354E-2</v>
      </c>
      <c r="BZ635" s="206">
        <f t="shared" si="961"/>
        <v>7.8641082101289714E-2</v>
      </c>
      <c r="CA635" s="207">
        <f t="shared" si="961"/>
        <v>5.8575176258403014E-2</v>
      </c>
      <c r="CB635" s="204">
        <f t="shared" si="961"/>
        <v>3.3384942906909229E-2</v>
      </c>
      <c r="CC635" s="205">
        <f t="shared" si="961"/>
        <v>9.0048913479271908E-2</v>
      </c>
      <c r="CD635" s="206">
        <f t="shared" si="961"/>
        <v>3.2861331616963453E-2</v>
      </c>
      <c r="CE635" s="207">
        <f t="shared" si="961"/>
        <v>8.653264090228438E-2</v>
      </c>
      <c r="CF635" s="204">
        <f t="shared" si="961"/>
        <v>4.5898738073253308E-2</v>
      </c>
      <c r="CG635" s="205">
        <f t="shared" si="961"/>
        <v>8.5686044356582447E-2</v>
      </c>
      <c r="CH635" s="206">
        <f t="shared" si="961"/>
        <v>6.7428896069310795E-2</v>
      </c>
      <c r="CI635" s="204">
        <f t="shared" si="961"/>
        <v>4.8561041493186019E-2</v>
      </c>
      <c r="CJ635" s="210">
        <f t="shared" si="961"/>
        <v>6.2651599420736559E-2</v>
      </c>
      <c r="CK635" s="211">
        <f t="shared" si="961"/>
        <v>6.8928561779336137E-2</v>
      </c>
    </row>
    <row r="636" spans="1:89" ht="15" thickTop="1" thickBot="1" x14ac:dyDescent="0.3">
      <c r="A636" s="212" t="s">
        <v>28</v>
      </c>
      <c r="B636" s="213">
        <v>3981</v>
      </c>
      <c r="C636" s="214">
        <v>1031</v>
      </c>
      <c r="D636" s="215">
        <v>1602</v>
      </c>
      <c r="E636" s="216">
        <v>966</v>
      </c>
      <c r="F636" s="213">
        <v>862</v>
      </c>
      <c r="G636" s="217">
        <v>521</v>
      </c>
      <c r="H636" s="215">
        <v>1853</v>
      </c>
      <c r="I636" s="216">
        <v>2176</v>
      </c>
      <c r="J636" s="213">
        <v>350</v>
      </c>
      <c r="K636" s="217">
        <v>910</v>
      </c>
      <c r="L636" s="215">
        <v>459</v>
      </c>
      <c r="M636" s="213">
        <v>1984</v>
      </c>
      <c r="N636" s="218">
        <v>1329</v>
      </c>
      <c r="O636" s="219">
        <v>2787</v>
      </c>
      <c r="P636" s="213">
        <v>853</v>
      </c>
      <c r="Q636" s="217">
        <v>1343</v>
      </c>
      <c r="R636" s="215">
        <v>1359</v>
      </c>
      <c r="S636" s="216">
        <v>1389</v>
      </c>
      <c r="T636" s="213">
        <v>374</v>
      </c>
      <c r="U636" s="217">
        <v>946</v>
      </c>
      <c r="V636" s="215">
        <v>935</v>
      </c>
      <c r="W636" s="216">
        <v>2542</v>
      </c>
      <c r="X636" s="213">
        <v>1076</v>
      </c>
      <c r="Y636" s="217">
        <v>1021</v>
      </c>
      <c r="Z636" s="215">
        <v>3095</v>
      </c>
      <c r="AA636" s="213">
        <v>2503</v>
      </c>
      <c r="AB636" s="220">
        <f t="shared" si="958"/>
        <v>18128</v>
      </c>
      <c r="AC636" s="221">
        <f t="shared" si="953"/>
        <v>20119</v>
      </c>
      <c r="AE636" s="182"/>
      <c r="AF636" s="183" t="s">
        <v>17</v>
      </c>
      <c r="AG636" s="184" t="s">
        <v>18</v>
      </c>
      <c r="AH636" s="185" t="s">
        <v>17</v>
      </c>
      <c r="AI636" s="186" t="s">
        <v>18</v>
      </c>
      <c r="AJ636" s="183" t="s">
        <v>17</v>
      </c>
      <c r="AK636" s="184" t="s">
        <v>18</v>
      </c>
      <c r="AL636" s="185" t="s">
        <v>17</v>
      </c>
      <c r="AM636" s="186" t="s">
        <v>18</v>
      </c>
      <c r="AN636" s="183" t="s">
        <v>17</v>
      </c>
      <c r="AO636" s="184" t="s">
        <v>18</v>
      </c>
      <c r="AP636" s="185" t="s">
        <v>17</v>
      </c>
      <c r="AQ636" s="183" t="s">
        <v>18</v>
      </c>
      <c r="AR636" s="187" t="s">
        <v>17</v>
      </c>
      <c r="AS636" s="188" t="s">
        <v>18</v>
      </c>
      <c r="AT636" s="183" t="s">
        <v>17</v>
      </c>
      <c r="AU636" s="184" t="s">
        <v>18</v>
      </c>
      <c r="AV636" s="185" t="s">
        <v>17</v>
      </c>
      <c r="AW636" s="186" t="s">
        <v>18</v>
      </c>
      <c r="AX636" s="183" t="s">
        <v>17</v>
      </c>
      <c r="AY636" s="184" t="s">
        <v>18</v>
      </c>
      <c r="AZ636" s="185" t="s">
        <v>17</v>
      </c>
      <c r="BA636" s="186" t="s">
        <v>18</v>
      </c>
      <c r="BB636" s="183" t="s">
        <v>17</v>
      </c>
      <c r="BC636" s="184" t="s">
        <v>18</v>
      </c>
      <c r="BD636" s="185" t="s">
        <v>17</v>
      </c>
      <c r="BE636" s="183" t="s">
        <v>18</v>
      </c>
      <c r="BF636" s="189" t="s">
        <v>17</v>
      </c>
      <c r="BG636" s="190" t="s">
        <v>18</v>
      </c>
      <c r="BI636" s="212" t="s">
        <v>28</v>
      </c>
      <c r="BJ636" s="204">
        <f t="shared" ref="BJ636:CK636" si="962">B636/B653</f>
        <v>6.7973432137551859E-2</v>
      </c>
      <c r="BK636" s="205">
        <f t="shared" si="962"/>
        <v>2.8730667409781245E-2</v>
      </c>
      <c r="BL636" s="206">
        <f t="shared" si="962"/>
        <v>6.3282638751728224E-2</v>
      </c>
      <c r="BM636" s="207">
        <f t="shared" si="962"/>
        <v>4.499720514253773E-2</v>
      </c>
      <c r="BN636" s="204">
        <f t="shared" si="962"/>
        <v>6.6920270165359827E-2</v>
      </c>
      <c r="BO636" s="205">
        <f t="shared" si="962"/>
        <v>6.0433824382322233E-2</v>
      </c>
      <c r="BP636" s="206">
        <f t="shared" si="962"/>
        <v>6.2592892852317256E-2</v>
      </c>
      <c r="BQ636" s="207">
        <f t="shared" si="962"/>
        <v>5.1798424147206548E-2</v>
      </c>
      <c r="BR636" s="204">
        <f t="shared" si="962"/>
        <v>5.1508462104488596E-2</v>
      </c>
      <c r="BS636" s="205">
        <f t="shared" si="962"/>
        <v>0.10674486803519062</v>
      </c>
      <c r="BT636" s="206">
        <f t="shared" si="962"/>
        <v>3.5310408492961E-2</v>
      </c>
      <c r="BU636" s="204">
        <f t="shared" si="962"/>
        <v>8.3165660630449362E-2</v>
      </c>
      <c r="BV636" s="208">
        <f t="shared" si="962"/>
        <v>4.8973725909275158E-2</v>
      </c>
      <c r="BW636" s="209">
        <f t="shared" si="962"/>
        <v>7.4610483482357978E-2</v>
      </c>
      <c r="BX636" s="204">
        <f t="shared" si="962"/>
        <v>4.9141606175826705E-2</v>
      </c>
      <c r="BY636" s="205">
        <f t="shared" si="962"/>
        <v>6.1840954091264909E-2</v>
      </c>
      <c r="BZ636" s="206">
        <f t="shared" si="962"/>
        <v>6.1070417471801558E-2</v>
      </c>
      <c r="CA636" s="207">
        <f t="shared" si="962"/>
        <v>5.693556320708313E-2</v>
      </c>
      <c r="CB636" s="204">
        <f t="shared" si="962"/>
        <v>3.6191213470098703E-2</v>
      </c>
      <c r="CC636" s="205">
        <f t="shared" si="962"/>
        <v>7.5855985887258434E-2</v>
      </c>
      <c r="CD636" s="206">
        <f t="shared" si="962"/>
        <v>3.3433454909533006E-2</v>
      </c>
      <c r="CE636" s="207">
        <f t="shared" si="962"/>
        <v>8.0988944467454679E-2</v>
      </c>
      <c r="CF636" s="204">
        <f t="shared" si="962"/>
        <v>4.1397353031702062E-2</v>
      </c>
      <c r="CG636" s="205">
        <f t="shared" si="962"/>
        <v>6.3075307345400636E-2</v>
      </c>
      <c r="CH636" s="206">
        <f t="shared" si="962"/>
        <v>5.4947981394027623E-2</v>
      </c>
      <c r="CI636" s="204">
        <f t="shared" si="962"/>
        <v>5.0835753599935009E-2</v>
      </c>
      <c r="CJ636" s="210">
        <f t="shared" si="962"/>
        <v>5.4352421243257669E-2</v>
      </c>
      <c r="CK636" s="211">
        <f t="shared" si="962"/>
        <v>6.0396922365683718E-2</v>
      </c>
    </row>
    <row r="637" spans="1:89" ht="13.5" thickTop="1" x14ac:dyDescent="0.2">
      <c r="A637" s="202" t="s">
        <v>29</v>
      </c>
      <c r="B637" s="235">
        <v>3741</v>
      </c>
      <c r="C637" s="223">
        <v>1401</v>
      </c>
      <c r="D637" s="224">
        <v>1732</v>
      </c>
      <c r="E637" s="225">
        <v>927</v>
      </c>
      <c r="F637" s="222">
        <v>787</v>
      </c>
      <c r="G637" s="226">
        <v>421</v>
      </c>
      <c r="H637" s="224">
        <v>2045</v>
      </c>
      <c r="I637" s="225">
        <v>1827</v>
      </c>
      <c r="J637" s="222">
        <v>372</v>
      </c>
      <c r="K637" s="226">
        <v>605</v>
      </c>
      <c r="L637" s="224">
        <v>496</v>
      </c>
      <c r="M637" s="222">
        <v>1517</v>
      </c>
      <c r="N637" s="227">
        <v>1380</v>
      </c>
      <c r="O637" s="236">
        <v>2415</v>
      </c>
      <c r="P637" s="222">
        <v>821</v>
      </c>
      <c r="Q637" s="226">
        <v>1047</v>
      </c>
      <c r="R637" s="224">
        <v>1307</v>
      </c>
      <c r="S637" s="225">
        <v>1266</v>
      </c>
      <c r="T637" s="222">
        <v>429</v>
      </c>
      <c r="U637" s="226">
        <v>751</v>
      </c>
      <c r="V637" s="224">
        <v>953</v>
      </c>
      <c r="W637" s="237">
        <v>2348</v>
      </c>
      <c r="X637" s="222">
        <v>1023</v>
      </c>
      <c r="Y637" s="226">
        <v>937</v>
      </c>
      <c r="Z637" s="224">
        <v>3067</v>
      </c>
      <c r="AA637" s="222">
        <v>2535</v>
      </c>
      <c r="AB637" s="220">
        <f t="shared" si="958"/>
        <v>18153</v>
      </c>
      <c r="AC637" s="221">
        <f t="shared" si="953"/>
        <v>17997</v>
      </c>
      <c r="AE637" s="202" t="str">
        <f>$AE$17</f>
        <v>17:00 - 17:59</v>
      </c>
      <c r="AF637" s="193">
        <f t="shared" ref="AF637:AO639" si="963">SUMIF($A$9:$A$32,$AE637,B$629:B$652)</f>
        <v>2093</v>
      </c>
      <c r="AG637" s="194">
        <f t="shared" si="963"/>
        <v>3339</v>
      </c>
      <c r="AH637" s="195">
        <f t="shared" si="963"/>
        <v>1763</v>
      </c>
      <c r="AI637" s="196">
        <f t="shared" si="963"/>
        <v>1565</v>
      </c>
      <c r="AJ637" s="193">
        <f t="shared" si="963"/>
        <v>1051</v>
      </c>
      <c r="AK637" s="197">
        <f t="shared" si="963"/>
        <v>600</v>
      </c>
      <c r="AL637" s="195">
        <f t="shared" si="963"/>
        <v>2300</v>
      </c>
      <c r="AM637" s="196">
        <f t="shared" si="963"/>
        <v>3313</v>
      </c>
      <c r="AN637" s="193">
        <f t="shared" si="963"/>
        <v>821</v>
      </c>
      <c r="AO637" s="197">
        <f t="shared" si="963"/>
        <v>255</v>
      </c>
      <c r="AP637" s="195">
        <f t="shared" ref="AP637:AY639" si="964">SUMIF($A$9:$A$32,$AE637,L$629:L$652)</f>
        <v>1675</v>
      </c>
      <c r="AQ637" s="193">
        <f t="shared" si="964"/>
        <v>1141</v>
      </c>
      <c r="AR637" s="198">
        <f t="shared" si="964"/>
        <v>2376</v>
      </c>
      <c r="AS637" s="199">
        <f t="shared" si="964"/>
        <v>2080</v>
      </c>
      <c r="AT637" s="193">
        <f t="shared" si="964"/>
        <v>1381</v>
      </c>
      <c r="AU637" s="197">
        <f t="shared" si="964"/>
        <v>1390</v>
      </c>
      <c r="AV637" s="195">
        <f t="shared" si="964"/>
        <v>1540</v>
      </c>
      <c r="AW637" s="196">
        <f t="shared" si="964"/>
        <v>1965</v>
      </c>
      <c r="AX637" s="193">
        <f t="shared" si="964"/>
        <v>1295</v>
      </c>
      <c r="AY637" s="197">
        <f t="shared" si="964"/>
        <v>514</v>
      </c>
      <c r="AZ637" s="195">
        <f t="shared" ref="AZ637:BE639" si="965">SUMIF($A$9:$A$32,$AE637,V$629:V$652)</f>
        <v>2415</v>
      </c>
      <c r="BA637" s="196">
        <f t="shared" si="965"/>
        <v>1724</v>
      </c>
      <c r="BB637" s="193">
        <f t="shared" si="965"/>
        <v>2945</v>
      </c>
      <c r="BC637" s="197">
        <f t="shared" si="965"/>
        <v>739</v>
      </c>
      <c r="BD637" s="195">
        <f t="shared" si="965"/>
        <v>4346</v>
      </c>
      <c r="BE637" s="193">
        <f t="shared" si="965"/>
        <v>4738</v>
      </c>
      <c r="BF637" s="200">
        <f>AF637+AH637+AJ637+AL637+AN637+AP637+AR637+AT637+AV637+AX637+AZ637+BB637+BD637</f>
        <v>26001</v>
      </c>
      <c r="BG637" s="201">
        <f>AG637+AI637+AK637+AM637+AO637+AQ637+AS637+AU637+AW637+AY637+BA637+BC637+BE637</f>
        <v>23363</v>
      </c>
      <c r="BI637" s="202" t="s">
        <v>29</v>
      </c>
      <c r="BJ637" s="204">
        <f t="shared" ref="BJ637:CK637" si="966">B637/B653</f>
        <v>6.3875561322929292E-2</v>
      </c>
      <c r="BK637" s="205">
        <f t="shared" si="966"/>
        <v>3.9041382193116904E-2</v>
      </c>
      <c r="BL637" s="206">
        <f t="shared" si="966"/>
        <v>6.8417934031206801E-2</v>
      </c>
      <c r="BM637" s="207">
        <f t="shared" si="966"/>
        <v>4.3180547792062603E-2</v>
      </c>
      <c r="BN637" s="204">
        <f t="shared" si="966"/>
        <v>6.1097740858628992E-2</v>
      </c>
      <c r="BO637" s="205">
        <f t="shared" si="966"/>
        <v>4.883424196728918E-2</v>
      </c>
      <c r="BP637" s="206">
        <f t="shared" si="966"/>
        <v>6.9078502905012842E-2</v>
      </c>
      <c r="BQ637" s="207">
        <f t="shared" si="966"/>
        <v>4.3490680568449618E-2</v>
      </c>
      <c r="BR637" s="204">
        <f t="shared" si="966"/>
        <v>5.4746136865342167E-2</v>
      </c>
      <c r="BS637" s="205">
        <f t="shared" si="966"/>
        <v>7.0967741935483872E-2</v>
      </c>
      <c r="BT637" s="206">
        <f t="shared" si="966"/>
        <v>3.8156781290868531E-2</v>
      </c>
      <c r="BU637" s="204">
        <f t="shared" si="966"/>
        <v>6.3589872568745806E-2</v>
      </c>
      <c r="BV637" s="208">
        <f t="shared" si="966"/>
        <v>5.0853078822272177E-2</v>
      </c>
      <c r="BW637" s="209">
        <f t="shared" si="966"/>
        <v>6.4651710660170267E-2</v>
      </c>
      <c r="BX637" s="204">
        <f t="shared" si="966"/>
        <v>4.729807581518608E-2</v>
      </c>
      <c r="BY637" s="205">
        <f t="shared" si="966"/>
        <v>4.8211078878298105E-2</v>
      </c>
      <c r="BZ637" s="206">
        <f t="shared" si="966"/>
        <v>5.8733653889363233E-2</v>
      </c>
      <c r="CA637" s="207">
        <f t="shared" si="966"/>
        <v>5.1893753074274469E-2</v>
      </c>
      <c r="CB637" s="204">
        <f t="shared" si="966"/>
        <v>4.1513450745113221E-2</v>
      </c>
      <c r="CC637" s="205">
        <f t="shared" si="966"/>
        <v>6.021970972656563E-2</v>
      </c>
      <c r="CD637" s="206">
        <f t="shared" si="966"/>
        <v>3.4077093613673747E-2</v>
      </c>
      <c r="CE637" s="207">
        <f t="shared" si="966"/>
        <v>7.480804154586293E-2</v>
      </c>
      <c r="CF637" s="204">
        <f t="shared" si="966"/>
        <v>3.935826408125577E-2</v>
      </c>
      <c r="CG637" s="205">
        <f t="shared" si="966"/>
        <v>5.7885957867424474E-2</v>
      </c>
      <c r="CH637" s="206">
        <f t="shared" si="966"/>
        <v>5.4450875261868412E-2</v>
      </c>
      <c r="CI637" s="204">
        <f t="shared" si="966"/>
        <v>5.1485671344720436E-2</v>
      </c>
      <c r="CJ637" s="210">
        <f t="shared" si="966"/>
        <v>5.4427377693560042E-2</v>
      </c>
      <c r="CK637" s="211">
        <f t="shared" si="966"/>
        <v>5.4026711656404887E-2</v>
      </c>
    </row>
    <row r="638" spans="1:89" x14ac:dyDescent="0.2">
      <c r="A638" s="212" t="s">
        <v>31</v>
      </c>
      <c r="B638" s="238">
        <v>3521</v>
      </c>
      <c r="C638" s="214">
        <v>1474</v>
      </c>
      <c r="D638" s="215">
        <v>1487</v>
      </c>
      <c r="E638" s="216">
        <v>953</v>
      </c>
      <c r="F638" s="213">
        <v>766</v>
      </c>
      <c r="G638" s="217">
        <v>433</v>
      </c>
      <c r="H638" s="215">
        <v>1979</v>
      </c>
      <c r="I638" s="216">
        <v>2223</v>
      </c>
      <c r="J638" s="213">
        <v>355</v>
      </c>
      <c r="K638" s="214">
        <v>484</v>
      </c>
      <c r="L638" s="215">
        <v>534</v>
      </c>
      <c r="M638" s="213">
        <v>1538</v>
      </c>
      <c r="N638" s="218">
        <v>1404</v>
      </c>
      <c r="O638" s="239">
        <v>2023</v>
      </c>
      <c r="P638" s="213">
        <v>815</v>
      </c>
      <c r="Q638" s="214">
        <v>1099</v>
      </c>
      <c r="R638" s="215">
        <v>1242</v>
      </c>
      <c r="S638" s="216">
        <v>1257</v>
      </c>
      <c r="T638" s="224">
        <v>461</v>
      </c>
      <c r="U638" s="213">
        <v>637</v>
      </c>
      <c r="V638" s="215">
        <v>985</v>
      </c>
      <c r="W638" s="240">
        <v>1987</v>
      </c>
      <c r="X638" s="213">
        <v>1078</v>
      </c>
      <c r="Y638" s="217">
        <v>735</v>
      </c>
      <c r="Z638" s="215">
        <v>2992</v>
      </c>
      <c r="AA638" s="213">
        <v>2937</v>
      </c>
      <c r="AB638" s="220">
        <f t="shared" si="958"/>
        <v>17619</v>
      </c>
      <c r="AC638" s="221">
        <f t="shared" si="953"/>
        <v>17780</v>
      </c>
      <c r="AE638" s="212" t="str">
        <f>$AE$18</f>
        <v>18:00 - 18:59</v>
      </c>
      <c r="AF638" s="193">
        <f t="shared" si="963"/>
        <v>2748</v>
      </c>
      <c r="AG638" s="214">
        <f t="shared" si="963"/>
        <v>4923</v>
      </c>
      <c r="AH638" s="215">
        <f t="shared" si="963"/>
        <v>1687</v>
      </c>
      <c r="AI638" s="216">
        <f t="shared" si="963"/>
        <v>2575</v>
      </c>
      <c r="AJ638" s="213">
        <f t="shared" si="963"/>
        <v>917</v>
      </c>
      <c r="AK638" s="217">
        <f t="shared" si="963"/>
        <v>776</v>
      </c>
      <c r="AL638" s="215">
        <f t="shared" si="963"/>
        <v>2362</v>
      </c>
      <c r="AM638" s="216">
        <f t="shared" si="963"/>
        <v>4676</v>
      </c>
      <c r="AN638" s="213">
        <f t="shared" si="963"/>
        <v>747</v>
      </c>
      <c r="AO638" s="217">
        <f t="shared" si="963"/>
        <v>341</v>
      </c>
      <c r="AP638" s="215">
        <f t="shared" si="964"/>
        <v>1911</v>
      </c>
      <c r="AQ638" s="213">
        <f t="shared" si="964"/>
        <v>1081</v>
      </c>
      <c r="AR638" s="218">
        <f t="shared" si="964"/>
        <v>2425</v>
      </c>
      <c r="AS638" s="219">
        <f t="shared" si="964"/>
        <v>2243</v>
      </c>
      <c r="AT638" s="213">
        <f t="shared" si="964"/>
        <v>1410</v>
      </c>
      <c r="AU638" s="217">
        <f t="shared" si="964"/>
        <v>1585</v>
      </c>
      <c r="AV638" s="215">
        <f t="shared" si="964"/>
        <v>1462</v>
      </c>
      <c r="AW638" s="216">
        <f t="shared" si="964"/>
        <v>1782</v>
      </c>
      <c r="AX638" s="213">
        <f t="shared" si="964"/>
        <v>1195</v>
      </c>
      <c r="AY638" s="217">
        <f t="shared" si="964"/>
        <v>385</v>
      </c>
      <c r="AZ638" s="215">
        <f t="shared" si="965"/>
        <v>3672</v>
      </c>
      <c r="BA638" s="216">
        <f t="shared" si="965"/>
        <v>1327</v>
      </c>
      <c r="BB638" s="213">
        <f t="shared" si="965"/>
        <v>2835</v>
      </c>
      <c r="BC638" s="217">
        <f t="shared" si="965"/>
        <v>740</v>
      </c>
      <c r="BD638" s="215">
        <f t="shared" si="965"/>
        <v>3347</v>
      </c>
      <c r="BE638" s="213">
        <f t="shared" si="965"/>
        <v>3998</v>
      </c>
      <c r="BF638" s="220">
        <f>SUM(AF638,AH638,AJ638,AL638,AN638,AP638,AR638,AT638,AV638,AX638,AZ638,BB638,BD638)</f>
        <v>26718</v>
      </c>
      <c r="BG638" s="221">
        <f>SUM(AG638,AI638,AK638,AM638,AO638,AQ638,AS638,AU638,AW638,AY638,BA638,BC638,BE638)</f>
        <v>26432</v>
      </c>
      <c r="BI638" s="212" t="s">
        <v>31</v>
      </c>
      <c r="BJ638" s="204">
        <f t="shared" ref="BJ638:CK638" si="967">B638/B653</f>
        <v>6.011917974285861E-2</v>
      </c>
      <c r="BK638" s="205">
        <f t="shared" si="967"/>
        <v>4.1075658353072315E-2</v>
      </c>
      <c r="BL638" s="206">
        <f t="shared" si="967"/>
        <v>5.8739877542958722E-2</v>
      </c>
      <c r="BM638" s="207">
        <f t="shared" si="967"/>
        <v>4.4391652692379352E-2</v>
      </c>
      <c r="BN638" s="204">
        <f t="shared" si="967"/>
        <v>5.9467432652744352E-2</v>
      </c>
      <c r="BO638" s="205">
        <f t="shared" si="967"/>
        <v>5.0226191857093143E-2</v>
      </c>
      <c r="BP638" s="206">
        <f t="shared" si="967"/>
        <v>6.6849074449398735E-2</v>
      </c>
      <c r="BQ638" s="207">
        <f t="shared" si="967"/>
        <v>5.2917232021709636E-2</v>
      </c>
      <c r="BR638" s="204">
        <f t="shared" si="967"/>
        <v>5.2244297277409861E-2</v>
      </c>
      <c r="BS638" s="205">
        <f t="shared" si="967"/>
        <v>5.67741935483871E-2</v>
      </c>
      <c r="BT638" s="206">
        <f t="shared" si="967"/>
        <v>4.1080083083314102E-2</v>
      </c>
      <c r="BU638" s="204">
        <f t="shared" si="967"/>
        <v>6.447015425888665E-2</v>
      </c>
      <c r="BV638" s="208">
        <f t="shared" si="967"/>
        <v>5.17374801930943E-2</v>
      </c>
      <c r="BW638" s="209">
        <f t="shared" si="967"/>
        <v>5.4157519944316536E-2</v>
      </c>
      <c r="BX638" s="204">
        <f t="shared" si="967"/>
        <v>4.6952413872565962E-2</v>
      </c>
      <c r="BY638" s="205">
        <f t="shared" si="967"/>
        <v>5.0605516415711191E-2</v>
      </c>
      <c r="BZ638" s="206">
        <f t="shared" si="967"/>
        <v>5.5812699411315329E-2</v>
      </c>
      <c r="CA638" s="207">
        <f t="shared" si="967"/>
        <v>5.1524840137727498E-2</v>
      </c>
      <c r="CB638" s="204">
        <f t="shared" si="967"/>
        <v>4.4610025159667117E-2</v>
      </c>
      <c r="CC638" s="205">
        <f t="shared" si="967"/>
        <v>5.1078502124929835E-2</v>
      </c>
      <c r="CD638" s="206">
        <f t="shared" si="967"/>
        <v>3.5221340198812845E-2</v>
      </c>
      <c r="CE638" s="207">
        <f t="shared" si="967"/>
        <v>6.3306464459808198E-2</v>
      </c>
      <c r="CF638" s="204">
        <f t="shared" si="967"/>
        <v>4.1474299784549092E-2</v>
      </c>
      <c r="CG638" s="205">
        <f t="shared" si="967"/>
        <v>4.5406807932291342E-2</v>
      </c>
      <c r="CH638" s="206">
        <f t="shared" si="967"/>
        <v>5.311934097929908E-2</v>
      </c>
      <c r="CI638" s="204">
        <f t="shared" si="967"/>
        <v>5.9650263013587342E-2</v>
      </c>
      <c r="CJ638" s="210">
        <f t="shared" si="967"/>
        <v>5.2826307915101324E-2</v>
      </c>
      <c r="CK638" s="211">
        <f t="shared" si="967"/>
        <v>5.3375281060781175E-2</v>
      </c>
    </row>
    <row r="639" spans="1:89" ht="13.5" thickBot="1" x14ac:dyDescent="0.25">
      <c r="A639" s="202" t="s">
        <v>33</v>
      </c>
      <c r="B639" s="235">
        <v>2941</v>
      </c>
      <c r="C639" s="223">
        <v>1302</v>
      </c>
      <c r="D639" s="224">
        <v>1242</v>
      </c>
      <c r="E639" s="225">
        <v>916</v>
      </c>
      <c r="F639" s="222">
        <v>628</v>
      </c>
      <c r="G639" s="226">
        <v>449</v>
      </c>
      <c r="H639" s="224">
        <v>1845</v>
      </c>
      <c r="I639" s="225">
        <v>1888</v>
      </c>
      <c r="J639" s="222">
        <v>322</v>
      </c>
      <c r="K639" s="223">
        <v>493</v>
      </c>
      <c r="L639" s="224">
        <v>598</v>
      </c>
      <c r="M639" s="222">
        <v>1413</v>
      </c>
      <c r="N639" s="227">
        <v>1317</v>
      </c>
      <c r="O639" s="236">
        <v>2232</v>
      </c>
      <c r="P639" s="222">
        <v>831</v>
      </c>
      <c r="Q639" s="223">
        <v>1029</v>
      </c>
      <c r="R639" s="224">
        <v>1151</v>
      </c>
      <c r="S639" s="225">
        <v>1308</v>
      </c>
      <c r="T639" s="222">
        <v>499</v>
      </c>
      <c r="U639" s="226">
        <v>649</v>
      </c>
      <c r="V639" s="224">
        <v>1124</v>
      </c>
      <c r="W639" s="237">
        <v>1927</v>
      </c>
      <c r="X639" s="222">
        <v>1005</v>
      </c>
      <c r="Y639" s="226">
        <v>836</v>
      </c>
      <c r="Z639" s="224">
        <v>2771</v>
      </c>
      <c r="AA639" s="222">
        <v>2499</v>
      </c>
      <c r="AB639" s="220">
        <f t="shared" si="958"/>
        <v>16274</v>
      </c>
      <c r="AC639" s="221">
        <f t="shared" si="953"/>
        <v>16941</v>
      </c>
      <c r="AE639" s="202" t="str">
        <f>$AE$19</f>
        <v>19:00 - 19:59</v>
      </c>
      <c r="AF639" s="193">
        <f t="shared" si="963"/>
        <v>2652</v>
      </c>
      <c r="AG639" s="223">
        <f t="shared" si="963"/>
        <v>3970</v>
      </c>
      <c r="AH639" s="224">
        <f t="shared" si="963"/>
        <v>1299</v>
      </c>
      <c r="AI639" s="225">
        <f t="shared" si="963"/>
        <v>1337</v>
      </c>
      <c r="AJ639" s="222">
        <f t="shared" si="963"/>
        <v>708</v>
      </c>
      <c r="AK639" s="226">
        <f t="shared" si="963"/>
        <v>493</v>
      </c>
      <c r="AL639" s="224">
        <f t="shared" si="963"/>
        <v>2049</v>
      </c>
      <c r="AM639" s="225">
        <f t="shared" si="963"/>
        <v>2887</v>
      </c>
      <c r="AN639" s="222">
        <f t="shared" si="963"/>
        <v>406</v>
      </c>
      <c r="AO639" s="226">
        <f t="shared" si="963"/>
        <v>220</v>
      </c>
      <c r="AP639" s="224">
        <f t="shared" si="964"/>
        <v>1230</v>
      </c>
      <c r="AQ639" s="222">
        <f t="shared" si="964"/>
        <v>767</v>
      </c>
      <c r="AR639" s="227">
        <f t="shared" si="964"/>
        <v>2008</v>
      </c>
      <c r="AS639" s="228">
        <f t="shared" si="964"/>
        <v>1965</v>
      </c>
      <c r="AT639" s="222">
        <f t="shared" si="964"/>
        <v>1151</v>
      </c>
      <c r="AU639" s="226">
        <f t="shared" si="964"/>
        <v>1787</v>
      </c>
      <c r="AV639" s="224">
        <f t="shared" si="964"/>
        <v>1288</v>
      </c>
      <c r="AW639" s="225">
        <f t="shared" si="964"/>
        <v>2237</v>
      </c>
      <c r="AX639" s="222">
        <f t="shared" si="964"/>
        <v>909</v>
      </c>
      <c r="AY639" s="226">
        <f t="shared" si="964"/>
        <v>458</v>
      </c>
      <c r="AZ639" s="224">
        <f t="shared" si="965"/>
        <v>2628</v>
      </c>
      <c r="BA639" s="225">
        <f t="shared" si="965"/>
        <v>1854</v>
      </c>
      <c r="BB639" s="222">
        <f t="shared" si="965"/>
        <v>2456</v>
      </c>
      <c r="BC639" s="226">
        <f t="shared" si="965"/>
        <v>1083</v>
      </c>
      <c r="BD639" s="224">
        <f t="shared" si="965"/>
        <v>3974</v>
      </c>
      <c r="BE639" s="222">
        <f t="shared" si="965"/>
        <v>5444</v>
      </c>
      <c r="BF639" s="220">
        <f>SUM(AF639,AH639,AJ639,AL639,AN639,AP639,AR639,AT639,AV639,AX639,AZ639,BB639,BD639)</f>
        <v>22758</v>
      </c>
      <c r="BG639" s="221">
        <f>SUM(AG639,AI639,AK639,AM639,AO639,AQ639,AS639,AU639,AW639,AY639,BA639,BC639,BE639)</f>
        <v>24502</v>
      </c>
      <c r="BI639" s="202" t="s">
        <v>33</v>
      </c>
      <c r="BJ639" s="204">
        <f t="shared" ref="BJ639:CK639" si="968">B639/B653</f>
        <v>5.0215991940854063E-2</v>
      </c>
      <c r="BK639" s="205">
        <f t="shared" si="968"/>
        <v>3.6282569318656824E-2</v>
      </c>
      <c r="BL639" s="206">
        <f t="shared" si="968"/>
        <v>4.9061821054710644E-2</v>
      </c>
      <c r="BM639" s="207">
        <f t="shared" si="968"/>
        <v>4.2668157257313211E-2</v>
      </c>
      <c r="BN639" s="204">
        <f t="shared" si="968"/>
        <v>4.8753978728359598E-2</v>
      </c>
      <c r="BO639" s="205">
        <f t="shared" si="968"/>
        <v>5.2082125043498434E-2</v>
      </c>
      <c r="BP639" s="206">
        <f t="shared" si="968"/>
        <v>6.2322659100121608E-2</v>
      </c>
      <c r="BQ639" s="207">
        <f t="shared" si="968"/>
        <v>4.4942750363017446E-2</v>
      </c>
      <c r="BR639" s="204">
        <f t="shared" si="968"/>
        <v>4.7387785136129505E-2</v>
      </c>
      <c r="BS639" s="205">
        <f t="shared" si="968"/>
        <v>5.7829912023460411E-2</v>
      </c>
      <c r="BT639" s="206">
        <f t="shared" si="968"/>
        <v>4.6003538733748753E-2</v>
      </c>
      <c r="BU639" s="204">
        <f t="shared" si="968"/>
        <v>5.9230382293762575E-2</v>
      </c>
      <c r="BV639" s="208">
        <f t="shared" si="968"/>
        <v>4.85315252238641E-2</v>
      </c>
      <c r="BW639" s="209">
        <f t="shared" si="968"/>
        <v>5.9752636933126303E-2</v>
      </c>
      <c r="BX639" s="204">
        <f t="shared" si="968"/>
        <v>4.7874179052886275E-2</v>
      </c>
      <c r="BY639" s="205">
        <f t="shared" si="968"/>
        <v>4.7382235115347421E-2</v>
      </c>
      <c r="BZ639" s="206">
        <f t="shared" si="968"/>
        <v>5.1723363142048263E-2</v>
      </c>
      <c r="CA639" s="207">
        <f t="shared" si="968"/>
        <v>5.3615346778160357E-2</v>
      </c>
      <c r="CB639" s="204">
        <f t="shared" si="968"/>
        <v>4.8287207276949871E-2</v>
      </c>
      <c r="CC639" s="205">
        <f t="shared" si="968"/>
        <v>5.2040734504049398E-2</v>
      </c>
      <c r="CD639" s="206">
        <f t="shared" si="968"/>
        <v>4.0191661303010801E-2</v>
      </c>
      <c r="CE639" s="207">
        <f t="shared" si="968"/>
        <v>6.1394844999522094E-2</v>
      </c>
      <c r="CF639" s="204">
        <f t="shared" si="968"/>
        <v>3.8665743305632501E-2</v>
      </c>
      <c r="CG639" s="205">
        <f t="shared" si="968"/>
        <v>5.1646382899857908E-2</v>
      </c>
      <c r="CH639" s="206">
        <f t="shared" si="968"/>
        <v>4.9195753293328127E-2</v>
      </c>
      <c r="CI639" s="204">
        <f t="shared" si="968"/>
        <v>5.0754513881836827E-2</v>
      </c>
      <c r="CJ639" s="210">
        <f t="shared" si="968"/>
        <v>4.8793650888833591E-2</v>
      </c>
      <c r="CK639" s="211">
        <f t="shared" si="968"/>
        <v>5.0856616223323617E-2</v>
      </c>
    </row>
    <row r="640" spans="1:89" ht="14.25" thickTop="1" thickBot="1" x14ac:dyDescent="0.25">
      <c r="A640" s="212" t="s">
        <v>35</v>
      </c>
      <c r="B640" s="238">
        <v>2361</v>
      </c>
      <c r="C640" s="214">
        <v>1679</v>
      </c>
      <c r="D640" s="215">
        <v>1142</v>
      </c>
      <c r="E640" s="216">
        <v>1007</v>
      </c>
      <c r="F640" s="213">
        <v>640</v>
      </c>
      <c r="G640" s="217">
        <v>454</v>
      </c>
      <c r="H640" s="215">
        <v>1869</v>
      </c>
      <c r="I640" s="216">
        <v>2639</v>
      </c>
      <c r="J640" s="213">
        <v>416</v>
      </c>
      <c r="K640" s="214">
        <v>374</v>
      </c>
      <c r="L640" s="215">
        <v>677</v>
      </c>
      <c r="M640" s="213">
        <v>1038</v>
      </c>
      <c r="N640" s="218">
        <v>1525</v>
      </c>
      <c r="O640" s="239">
        <v>1771</v>
      </c>
      <c r="P640" s="213">
        <v>918</v>
      </c>
      <c r="Q640" s="214">
        <v>939</v>
      </c>
      <c r="R640" s="215">
        <v>1143</v>
      </c>
      <c r="S640" s="216">
        <v>1258</v>
      </c>
      <c r="T640" s="213">
        <v>582</v>
      </c>
      <c r="U640" s="217">
        <v>530</v>
      </c>
      <c r="V640" s="215">
        <v>1448</v>
      </c>
      <c r="W640" s="240">
        <v>1442</v>
      </c>
      <c r="X640" s="213">
        <v>1278</v>
      </c>
      <c r="Y640" s="217">
        <v>571</v>
      </c>
      <c r="Z640" s="215">
        <v>3047</v>
      </c>
      <c r="AA640" s="213">
        <v>2457</v>
      </c>
      <c r="AB640" s="220">
        <f t="shared" si="958"/>
        <v>17046</v>
      </c>
      <c r="AC640" s="221">
        <f t="shared" si="953"/>
        <v>16159</v>
      </c>
      <c r="AE640" s="229" t="s">
        <v>26</v>
      </c>
      <c r="AF640" s="230">
        <f t="shared" ref="AF640:BG640" si="969">SUM(AF637:AF639)</f>
        <v>7493</v>
      </c>
      <c r="AG640" s="231">
        <f t="shared" si="969"/>
        <v>12232</v>
      </c>
      <c r="AH640" s="230">
        <f t="shared" si="969"/>
        <v>4749</v>
      </c>
      <c r="AI640" s="231">
        <f t="shared" si="969"/>
        <v>5477</v>
      </c>
      <c r="AJ640" s="230">
        <f t="shared" si="969"/>
        <v>2676</v>
      </c>
      <c r="AK640" s="231">
        <f t="shared" si="969"/>
        <v>1869</v>
      </c>
      <c r="AL640" s="230">
        <f t="shared" si="969"/>
        <v>6711</v>
      </c>
      <c r="AM640" s="231">
        <f t="shared" si="969"/>
        <v>10876</v>
      </c>
      <c r="AN640" s="230">
        <f t="shared" si="969"/>
        <v>1974</v>
      </c>
      <c r="AO640" s="231">
        <f t="shared" si="969"/>
        <v>816</v>
      </c>
      <c r="AP640" s="230">
        <f t="shared" si="969"/>
        <v>4816</v>
      </c>
      <c r="AQ640" s="231">
        <f t="shared" si="969"/>
        <v>2989</v>
      </c>
      <c r="AR640" s="230">
        <f t="shared" si="969"/>
        <v>6809</v>
      </c>
      <c r="AS640" s="231">
        <f t="shared" si="969"/>
        <v>6288</v>
      </c>
      <c r="AT640" s="230">
        <f t="shared" si="969"/>
        <v>3942</v>
      </c>
      <c r="AU640" s="231">
        <f t="shared" si="969"/>
        <v>4762</v>
      </c>
      <c r="AV640" s="230">
        <f t="shared" si="969"/>
        <v>4290</v>
      </c>
      <c r="AW640" s="231">
        <f t="shared" si="969"/>
        <v>5984</v>
      </c>
      <c r="AX640" s="230">
        <f t="shared" si="969"/>
        <v>3399</v>
      </c>
      <c r="AY640" s="231">
        <f t="shared" si="969"/>
        <v>1357</v>
      </c>
      <c r="AZ640" s="230">
        <f t="shared" si="969"/>
        <v>8715</v>
      </c>
      <c r="BA640" s="231">
        <f t="shared" si="969"/>
        <v>4905</v>
      </c>
      <c r="BB640" s="230">
        <f t="shared" si="969"/>
        <v>8236</v>
      </c>
      <c r="BC640" s="231">
        <f t="shared" si="969"/>
        <v>2562</v>
      </c>
      <c r="BD640" s="230">
        <f t="shared" si="969"/>
        <v>11667</v>
      </c>
      <c r="BE640" s="231">
        <f t="shared" si="969"/>
        <v>14180</v>
      </c>
      <c r="BF640" s="232">
        <f t="shared" si="969"/>
        <v>75477</v>
      </c>
      <c r="BG640" s="233">
        <f t="shared" si="969"/>
        <v>74297</v>
      </c>
      <c r="BI640" s="212" t="s">
        <v>35</v>
      </c>
      <c r="BJ640" s="204">
        <f t="shared" ref="BJ640:CK640" si="970">B640/B653</f>
        <v>4.0312804138849523E-2</v>
      </c>
      <c r="BK640" s="205">
        <f t="shared" si="970"/>
        <v>4.67883516789745E-2</v>
      </c>
      <c r="BL640" s="206">
        <f t="shared" si="970"/>
        <v>4.5111593916650206E-2</v>
      </c>
      <c r="BM640" s="207">
        <f t="shared" si="970"/>
        <v>4.6907024408421837E-2</v>
      </c>
      <c r="BN640" s="204">
        <f t="shared" si="970"/>
        <v>4.9685583417436535E-2</v>
      </c>
      <c r="BO640" s="205">
        <f t="shared" si="970"/>
        <v>5.2662104164250087E-2</v>
      </c>
      <c r="BP640" s="206">
        <f t="shared" si="970"/>
        <v>6.3133360356708551E-2</v>
      </c>
      <c r="BQ640" s="207">
        <f t="shared" si="970"/>
        <v>6.2819871932205007E-2</v>
      </c>
      <c r="BR640" s="204">
        <f t="shared" si="970"/>
        <v>6.1221486387049301E-2</v>
      </c>
      <c r="BS640" s="205">
        <f t="shared" si="970"/>
        <v>4.3870967741935482E-2</v>
      </c>
      <c r="BT640" s="206">
        <f t="shared" si="970"/>
        <v>5.2080929302254018E-2</v>
      </c>
      <c r="BU640" s="204">
        <f t="shared" si="970"/>
        <v>4.3511066398390343E-2</v>
      </c>
      <c r="BV640" s="208">
        <f t="shared" si="970"/>
        <v>5.6196337104322515E-2</v>
      </c>
      <c r="BW640" s="209">
        <f t="shared" si="970"/>
        <v>4.7411254484124858E-2</v>
      </c>
      <c r="BX640" s="204">
        <f t="shared" si="970"/>
        <v>5.2886277220877978E-2</v>
      </c>
      <c r="BY640" s="205">
        <f t="shared" si="970"/>
        <v>4.3238016300594005E-2</v>
      </c>
      <c r="BZ640" s="206">
        <f t="shared" si="970"/>
        <v>5.1363861052442367E-2</v>
      </c>
      <c r="CA640" s="207">
        <f t="shared" si="970"/>
        <v>5.1565830464010497E-2</v>
      </c>
      <c r="CB640" s="204">
        <f t="shared" si="970"/>
        <v>5.6318947164699054E-2</v>
      </c>
      <c r="CC640" s="205">
        <f t="shared" si="970"/>
        <v>4.2498596744447115E-2</v>
      </c>
      <c r="CD640" s="206">
        <f t="shared" si="970"/>
        <v>5.1777157977544161E-2</v>
      </c>
      <c r="CE640" s="207">
        <f t="shared" si="970"/>
        <v>4.5942587695542741E-2</v>
      </c>
      <c r="CF640" s="204">
        <f t="shared" si="970"/>
        <v>4.916897506925208E-2</v>
      </c>
      <c r="CG640" s="205">
        <f t="shared" si="970"/>
        <v>3.5275220856242663E-2</v>
      </c>
      <c r="CH640" s="206">
        <f t="shared" si="970"/>
        <v>5.4095799453183255E-2</v>
      </c>
      <c r="CI640" s="204">
        <f t="shared" si="970"/>
        <v>4.9901496841805962E-2</v>
      </c>
      <c r="CJ640" s="210">
        <f t="shared" si="970"/>
        <v>5.1108306074170905E-2</v>
      </c>
      <c r="CK640" s="211">
        <f t="shared" si="970"/>
        <v>4.8509064491628964E-2</v>
      </c>
    </row>
    <row r="641" spans="1:89" ht="13.5" thickTop="1" x14ac:dyDescent="0.2">
      <c r="A641" s="202" t="s">
        <v>36</v>
      </c>
      <c r="B641" s="235">
        <v>2117</v>
      </c>
      <c r="C641" s="223">
        <v>1652</v>
      </c>
      <c r="D641" s="224">
        <v>1140</v>
      </c>
      <c r="E641" s="225">
        <v>774</v>
      </c>
      <c r="F641" s="222">
        <v>619</v>
      </c>
      <c r="G641" s="226">
        <v>395</v>
      </c>
      <c r="H641" s="224">
        <v>1913</v>
      </c>
      <c r="I641" s="225">
        <v>2153</v>
      </c>
      <c r="J641" s="222">
        <v>433</v>
      </c>
      <c r="K641" s="223">
        <v>314</v>
      </c>
      <c r="L641" s="224">
        <v>948</v>
      </c>
      <c r="M641" s="222">
        <v>982</v>
      </c>
      <c r="N641" s="227">
        <v>1719</v>
      </c>
      <c r="O641" s="236">
        <v>1719</v>
      </c>
      <c r="P641" s="222">
        <v>887</v>
      </c>
      <c r="Q641" s="223">
        <v>1171</v>
      </c>
      <c r="R641" s="224">
        <v>1243</v>
      </c>
      <c r="S641" s="225">
        <v>1428</v>
      </c>
      <c r="T641" s="222">
        <v>791</v>
      </c>
      <c r="U641" s="226">
        <v>470</v>
      </c>
      <c r="V641" s="224">
        <v>2063</v>
      </c>
      <c r="W641" s="237">
        <v>1510</v>
      </c>
      <c r="X641" s="222">
        <v>1612</v>
      </c>
      <c r="Y641" s="226">
        <v>660</v>
      </c>
      <c r="Z641" s="224">
        <v>3176</v>
      </c>
      <c r="AA641" s="222">
        <v>2924</v>
      </c>
      <c r="AB641" s="220">
        <f t="shared" si="958"/>
        <v>18661</v>
      </c>
      <c r="AC641" s="221">
        <f t="shared" si="953"/>
        <v>16152</v>
      </c>
      <c r="BI641" s="202" t="s">
        <v>36</v>
      </c>
      <c r="BJ641" s="204">
        <f t="shared" ref="BJ641:CK641" si="971">B641/B653</f>
        <v>3.6146635477316578E-2</v>
      </c>
      <c r="BK641" s="205">
        <f t="shared" si="971"/>
        <v>4.6035948167758113E-2</v>
      </c>
      <c r="BL641" s="206">
        <f t="shared" si="971"/>
        <v>4.5032589373889001E-2</v>
      </c>
      <c r="BM641" s="207">
        <f t="shared" si="971"/>
        <v>3.6053661263275576E-2</v>
      </c>
      <c r="BN641" s="204">
        <f t="shared" si="971"/>
        <v>4.8055275211551896E-2</v>
      </c>
      <c r="BO641" s="205">
        <f t="shared" si="971"/>
        <v>4.5818350539380583E-2</v>
      </c>
      <c r="BP641" s="206">
        <f t="shared" si="971"/>
        <v>6.4619645993784627E-2</v>
      </c>
      <c r="BQ641" s="207">
        <f t="shared" si="971"/>
        <v>5.1250922421385896E-2</v>
      </c>
      <c r="BR641" s="204">
        <f t="shared" si="971"/>
        <v>6.3723325974981607E-2</v>
      </c>
      <c r="BS641" s="205">
        <f t="shared" si="971"/>
        <v>3.683284457478006E-2</v>
      </c>
      <c r="BT641" s="206">
        <f t="shared" si="971"/>
        <v>7.292868682206323E-2</v>
      </c>
      <c r="BU641" s="204">
        <f t="shared" si="971"/>
        <v>4.1163648558014757E-2</v>
      </c>
      <c r="BV641" s="208">
        <f t="shared" si="971"/>
        <v>6.3345248185134692E-2</v>
      </c>
      <c r="BW641" s="209">
        <f t="shared" si="971"/>
        <v>4.6019167960593244E-2</v>
      </c>
      <c r="BX641" s="204">
        <f t="shared" si="971"/>
        <v>5.1100357184007371E-2</v>
      </c>
      <c r="BY641" s="205">
        <f t="shared" si="971"/>
        <v>5.3920891467513929E-2</v>
      </c>
      <c r="BZ641" s="206">
        <f t="shared" si="971"/>
        <v>5.5857637172516066E-2</v>
      </c>
      <c r="CA641" s="207">
        <f t="shared" si="971"/>
        <v>5.8534185932120023E-2</v>
      </c>
      <c r="CB641" s="204">
        <f t="shared" si="971"/>
        <v>7.6543448809754208E-2</v>
      </c>
      <c r="CC641" s="205">
        <f t="shared" si="971"/>
        <v>3.768743484884933E-2</v>
      </c>
      <c r="CD641" s="206">
        <f t="shared" si="971"/>
        <v>7.3768147035686196E-2</v>
      </c>
      <c r="CE641" s="207">
        <f t="shared" si="971"/>
        <v>4.8109089750533664E-2</v>
      </c>
      <c r="CF641" s="204">
        <f t="shared" si="971"/>
        <v>6.2019082794706061E-2</v>
      </c>
      <c r="CG641" s="205">
        <f t="shared" si="971"/>
        <v>4.0773460184098352E-2</v>
      </c>
      <c r="CH641" s="206">
        <f t="shared" si="971"/>
        <v>5.6386038419202499E-2</v>
      </c>
      <c r="CI641" s="204">
        <f t="shared" si="971"/>
        <v>5.9386233929768266E-2</v>
      </c>
      <c r="CJ641" s="210">
        <f t="shared" si="971"/>
        <v>5.5950492763704285E-2</v>
      </c>
      <c r="CK641" s="211">
        <f t="shared" si="971"/>
        <v>4.8488050601447556E-2</v>
      </c>
    </row>
    <row r="642" spans="1:89" x14ac:dyDescent="0.2">
      <c r="A642" s="212" t="s">
        <v>37</v>
      </c>
      <c r="B642" s="238">
        <v>2094</v>
      </c>
      <c r="C642" s="214">
        <v>3319</v>
      </c>
      <c r="D642" s="215">
        <v>1384</v>
      </c>
      <c r="E642" s="216">
        <v>1774</v>
      </c>
      <c r="F642" s="213">
        <v>882</v>
      </c>
      <c r="G642" s="217">
        <v>495</v>
      </c>
      <c r="H642" s="215">
        <v>1991</v>
      </c>
      <c r="I642" s="216">
        <v>3808</v>
      </c>
      <c r="J642" s="213">
        <v>577</v>
      </c>
      <c r="K642" s="214">
        <v>364</v>
      </c>
      <c r="L642" s="215">
        <v>1145</v>
      </c>
      <c r="M642" s="213">
        <v>1073</v>
      </c>
      <c r="N642" s="218">
        <v>2013</v>
      </c>
      <c r="O642" s="239">
        <v>2143</v>
      </c>
      <c r="P642" s="213">
        <v>1110</v>
      </c>
      <c r="Q642" s="214">
        <v>1208</v>
      </c>
      <c r="R642" s="215">
        <v>1469</v>
      </c>
      <c r="S642" s="216">
        <v>1671</v>
      </c>
      <c r="T642" s="213">
        <v>1038</v>
      </c>
      <c r="U642" s="217">
        <v>372</v>
      </c>
      <c r="V642" s="215">
        <v>2400</v>
      </c>
      <c r="W642" s="240">
        <v>1393</v>
      </c>
      <c r="X642" s="213">
        <v>2297</v>
      </c>
      <c r="Y642" s="217">
        <v>588</v>
      </c>
      <c r="Z642" s="215">
        <v>4098</v>
      </c>
      <c r="AA642" s="213">
        <v>3319</v>
      </c>
      <c r="AB642" s="220">
        <f t="shared" si="958"/>
        <v>22498</v>
      </c>
      <c r="AC642" s="221">
        <f t="shared" si="953"/>
        <v>21527</v>
      </c>
      <c r="BI642" s="212" t="s">
        <v>37</v>
      </c>
      <c r="BJ642" s="204">
        <f t="shared" ref="BJ642:CK642" si="972">B642/B653</f>
        <v>3.5753922857581916E-2</v>
      </c>
      <c r="BK642" s="205">
        <f t="shared" si="972"/>
        <v>9.2489898286192002E-2</v>
      </c>
      <c r="BL642" s="206">
        <f t="shared" si="972"/>
        <v>5.467114359075647E-2</v>
      </c>
      <c r="BM642" s="207">
        <f t="shared" si="972"/>
        <v>8.2634618967765971E-2</v>
      </c>
      <c r="BN642" s="204">
        <f t="shared" si="972"/>
        <v>6.8472944647154727E-2</v>
      </c>
      <c r="BO642" s="205">
        <f t="shared" si="972"/>
        <v>5.7417932954413643E-2</v>
      </c>
      <c r="BP642" s="206">
        <f t="shared" si="972"/>
        <v>6.7254425077692206E-2</v>
      </c>
      <c r="BQ642" s="207">
        <f t="shared" si="972"/>
        <v>9.0647242257611463E-2</v>
      </c>
      <c r="BR642" s="204">
        <f t="shared" si="972"/>
        <v>8.4915378955114057E-2</v>
      </c>
      <c r="BS642" s="205">
        <f t="shared" si="972"/>
        <v>4.269794721407625E-2</v>
      </c>
      <c r="BT642" s="206">
        <f t="shared" si="972"/>
        <v>8.8083698746057384E-2</v>
      </c>
      <c r="BU642" s="204">
        <f t="shared" si="972"/>
        <v>4.4978202548625085E-2</v>
      </c>
      <c r="BV642" s="208">
        <f t="shared" si="972"/>
        <v>7.4179164977705714E-2</v>
      </c>
      <c r="BW642" s="209">
        <f t="shared" si="972"/>
        <v>5.7370027306312577E-2</v>
      </c>
      <c r="BX642" s="204">
        <f t="shared" si="972"/>
        <v>6.3947459384721739E-2</v>
      </c>
      <c r="BY642" s="205">
        <f t="shared" si="972"/>
        <v>5.5624625869134782E-2</v>
      </c>
      <c r="BZ642" s="206">
        <f t="shared" si="972"/>
        <v>6.6013571203882626E-2</v>
      </c>
      <c r="CA642" s="207">
        <f t="shared" si="972"/>
        <v>6.8494835218888342E-2</v>
      </c>
      <c r="CB642" s="204">
        <f t="shared" si="972"/>
        <v>0.10044513257209212</v>
      </c>
      <c r="CC642" s="205">
        <f t="shared" si="972"/>
        <v>2.9829203752706278E-2</v>
      </c>
      <c r="CD642" s="206">
        <f t="shared" si="972"/>
        <v>8.5818493885432307E-2</v>
      </c>
      <c r="CE642" s="207">
        <f t="shared" si="972"/>
        <v>4.4381431802975754E-2</v>
      </c>
      <c r="CF642" s="204">
        <f t="shared" si="972"/>
        <v>8.8373345644813792E-2</v>
      </c>
      <c r="CG642" s="205">
        <f t="shared" si="972"/>
        <v>3.6325446345833075E-2</v>
      </c>
      <c r="CH642" s="206">
        <f t="shared" si="972"/>
        <v>7.2755033199588107E-2</v>
      </c>
      <c r="CI642" s="204">
        <f t="shared" si="972"/>
        <v>6.7408656091963365E-2</v>
      </c>
      <c r="CJ642" s="210">
        <f t="shared" si="972"/>
        <v>6.7454808756112705E-2</v>
      </c>
      <c r="CK642" s="211">
        <f t="shared" si="972"/>
        <v>6.4623716276458743E-2</v>
      </c>
    </row>
    <row r="643" spans="1:89" x14ac:dyDescent="0.2">
      <c r="A643" s="202" t="s">
        <v>30</v>
      </c>
      <c r="B643" s="235">
        <v>2093</v>
      </c>
      <c r="C643" s="223">
        <v>3339</v>
      </c>
      <c r="D643" s="224">
        <v>1763</v>
      </c>
      <c r="E643" s="225">
        <v>1565</v>
      </c>
      <c r="F643" s="222">
        <v>1051</v>
      </c>
      <c r="G643" s="226">
        <v>600</v>
      </c>
      <c r="H643" s="224">
        <v>2300</v>
      </c>
      <c r="I643" s="225">
        <v>3313</v>
      </c>
      <c r="J643" s="222">
        <v>821</v>
      </c>
      <c r="K643" s="223">
        <v>255</v>
      </c>
      <c r="L643" s="224">
        <v>1675</v>
      </c>
      <c r="M643" s="222">
        <v>1141</v>
      </c>
      <c r="N643" s="227">
        <v>2376</v>
      </c>
      <c r="O643" s="236">
        <v>2080</v>
      </c>
      <c r="P643" s="222">
        <v>1381</v>
      </c>
      <c r="Q643" s="223">
        <v>1390</v>
      </c>
      <c r="R643" s="224">
        <v>1540</v>
      </c>
      <c r="S643" s="225">
        <v>1965</v>
      </c>
      <c r="T643" s="222">
        <v>1295</v>
      </c>
      <c r="U643" s="226">
        <v>514</v>
      </c>
      <c r="V643" s="224">
        <v>2415</v>
      </c>
      <c r="W643" s="237">
        <v>1724</v>
      </c>
      <c r="X643" s="222">
        <v>2945</v>
      </c>
      <c r="Y643" s="226">
        <v>739</v>
      </c>
      <c r="Z643" s="224">
        <v>4346</v>
      </c>
      <c r="AA643" s="222">
        <v>4738</v>
      </c>
      <c r="AB643" s="220">
        <f t="shared" si="958"/>
        <v>26001</v>
      </c>
      <c r="AC643" s="221">
        <f t="shared" si="953"/>
        <v>23363</v>
      </c>
      <c r="BI643" s="202" t="s">
        <v>30</v>
      </c>
      <c r="BJ643" s="204">
        <f t="shared" ref="BJ643:CK643" si="973">B643/B653</f>
        <v>3.5736848395854323E-2</v>
      </c>
      <c r="BK643" s="205">
        <f t="shared" si="973"/>
        <v>9.3047234220426364E-2</v>
      </c>
      <c r="BL643" s="206">
        <f t="shared" si="973"/>
        <v>6.9642504444005535E-2</v>
      </c>
      <c r="BM643" s="207">
        <f t="shared" si="973"/>
        <v>7.2899198807527488E-2</v>
      </c>
      <c r="BN643" s="204">
        <f t="shared" si="973"/>
        <v>8.1593044018321556E-2</v>
      </c>
      <c r="BO643" s="205">
        <f t="shared" si="973"/>
        <v>6.959749449019835E-2</v>
      </c>
      <c r="BP643" s="206">
        <f t="shared" si="973"/>
        <v>7.7692203756249162E-2</v>
      </c>
      <c r="BQ643" s="207">
        <f t="shared" si="973"/>
        <v>7.8864052941036447E-2</v>
      </c>
      <c r="BR643" s="204">
        <f t="shared" si="973"/>
        <v>0.12082413539367182</v>
      </c>
      <c r="BS643" s="205">
        <f t="shared" si="973"/>
        <v>2.9912023460410556E-2</v>
      </c>
      <c r="BT643" s="206">
        <f t="shared" si="973"/>
        <v>0.12885606585121934</v>
      </c>
      <c r="BU643" s="204">
        <f t="shared" si="973"/>
        <v>4.7828638497652586E-2</v>
      </c>
      <c r="BV643" s="208">
        <f t="shared" si="973"/>
        <v>8.7555735711390359E-2</v>
      </c>
      <c r="BW643" s="209">
        <f t="shared" si="973"/>
        <v>5.5683460941264654E-2</v>
      </c>
      <c r="BX643" s="204">
        <f t="shared" si="973"/>
        <v>7.9559857126397057E-2</v>
      </c>
      <c r="BY643" s="205">
        <f t="shared" si="973"/>
        <v>6.4005157250080588E-2</v>
      </c>
      <c r="BZ643" s="206">
        <f t="shared" si="973"/>
        <v>6.9204152249134954E-2</v>
      </c>
      <c r="CA643" s="207">
        <f t="shared" si="973"/>
        <v>8.0545991146089527E-2</v>
      </c>
      <c r="CB643" s="204">
        <f t="shared" si="973"/>
        <v>0.12531449583897813</v>
      </c>
      <c r="CC643" s="205">
        <f t="shared" si="973"/>
        <v>4.1215620238954372E-2</v>
      </c>
      <c r="CD643" s="206">
        <f t="shared" si="973"/>
        <v>8.6354859472216258E-2</v>
      </c>
      <c r="CE643" s="207">
        <f t="shared" si="973"/>
        <v>5.4927199158887441E-2</v>
      </c>
      <c r="CF643" s="204">
        <f t="shared" si="973"/>
        <v>0.11330409356725146</v>
      </c>
      <c r="CG643" s="205">
        <f t="shared" si="973"/>
        <v>4.5653919812194972E-2</v>
      </c>
      <c r="CH643" s="206">
        <f t="shared" si="973"/>
        <v>7.715797322728403E-2</v>
      </c>
      <c r="CI643" s="204">
        <f t="shared" si="973"/>
        <v>9.6228446087292072E-2</v>
      </c>
      <c r="CJ643" s="210">
        <f t="shared" si="973"/>
        <v>7.7957706572481383E-2</v>
      </c>
      <c r="CK643" s="211">
        <f t="shared" si="973"/>
        <v>7.0135359472611403E-2</v>
      </c>
    </row>
    <row r="644" spans="1:89" x14ac:dyDescent="0.2">
      <c r="A644" s="212" t="s">
        <v>32</v>
      </c>
      <c r="B644" s="238">
        <v>2748</v>
      </c>
      <c r="C644" s="214">
        <v>4923</v>
      </c>
      <c r="D644" s="215">
        <v>1687</v>
      </c>
      <c r="E644" s="216">
        <v>2575</v>
      </c>
      <c r="F644" s="213">
        <v>917</v>
      </c>
      <c r="G644" s="217">
        <v>776</v>
      </c>
      <c r="H644" s="215">
        <v>2362</v>
      </c>
      <c r="I644" s="216">
        <v>4676</v>
      </c>
      <c r="J644" s="213">
        <v>747</v>
      </c>
      <c r="K644" s="214">
        <v>341</v>
      </c>
      <c r="L644" s="215">
        <v>1911</v>
      </c>
      <c r="M644" s="213">
        <v>1081</v>
      </c>
      <c r="N644" s="218">
        <v>2425</v>
      </c>
      <c r="O644" s="239">
        <v>2243</v>
      </c>
      <c r="P644" s="213">
        <v>1410</v>
      </c>
      <c r="Q644" s="214">
        <v>1585</v>
      </c>
      <c r="R644" s="215">
        <v>1462</v>
      </c>
      <c r="S644" s="216">
        <v>1782</v>
      </c>
      <c r="T644" s="213">
        <v>1195</v>
      </c>
      <c r="U644" s="217">
        <v>385</v>
      </c>
      <c r="V644" s="215">
        <v>3672</v>
      </c>
      <c r="W644" s="240">
        <v>1327</v>
      </c>
      <c r="X644" s="213">
        <v>2835</v>
      </c>
      <c r="Y644" s="217">
        <v>740</v>
      </c>
      <c r="Z644" s="215">
        <v>3347</v>
      </c>
      <c r="AA644" s="213">
        <v>3998</v>
      </c>
      <c r="AB644" s="220">
        <f t="shared" si="958"/>
        <v>26718</v>
      </c>
      <c r="AC644" s="221">
        <f t="shared" si="953"/>
        <v>26432</v>
      </c>
      <c r="BI644" s="212" t="s">
        <v>32</v>
      </c>
      <c r="BJ644" s="204">
        <f t="shared" ref="BJ644:CK644" si="974">B644/B653</f>
        <v>4.6920620827428414E-2</v>
      </c>
      <c r="BK644" s="205">
        <f t="shared" si="974"/>
        <v>0.13718824021178766</v>
      </c>
      <c r="BL644" s="206">
        <f t="shared" si="974"/>
        <v>6.6640331819079593E-2</v>
      </c>
      <c r="BM644" s="207">
        <f t="shared" si="974"/>
        <v>0.11994596608906279</v>
      </c>
      <c r="BN644" s="204">
        <f t="shared" si="974"/>
        <v>7.1190124990295783E-2</v>
      </c>
      <c r="BO644" s="205">
        <f t="shared" si="974"/>
        <v>9.0012759540656531E-2</v>
      </c>
      <c r="BP644" s="206">
        <f t="shared" si="974"/>
        <v>7.9786515335765432E-2</v>
      </c>
      <c r="BQ644" s="207">
        <f t="shared" si="974"/>
        <v>0.11130948130162584</v>
      </c>
      <c r="BR644" s="204">
        <f t="shared" si="974"/>
        <v>0.10993377483443709</v>
      </c>
      <c r="BS644" s="205">
        <f t="shared" si="974"/>
        <v>0.04</v>
      </c>
      <c r="BT644" s="206">
        <f t="shared" si="974"/>
        <v>0.1470113085621971</v>
      </c>
      <c r="BU644" s="204">
        <f t="shared" si="974"/>
        <v>4.5313547954393026E-2</v>
      </c>
      <c r="BV644" s="208">
        <f t="shared" si="974"/>
        <v>8.9361388510152184E-2</v>
      </c>
      <c r="BW644" s="209">
        <f t="shared" si="974"/>
        <v>6.0047116774642612E-2</v>
      </c>
      <c r="BX644" s="204">
        <f t="shared" si="974"/>
        <v>8.1230556515727623E-2</v>
      </c>
      <c r="BY644" s="205">
        <f t="shared" si="974"/>
        <v>7.2984298015379659E-2</v>
      </c>
      <c r="BZ644" s="206">
        <f t="shared" si="974"/>
        <v>6.5699006875477459E-2</v>
      </c>
      <c r="CA644" s="207">
        <f t="shared" si="974"/>
        <v>7.3044761436301037E-2</v>
      </c>
      <c r="CB644" s="204">
        <f t="shared" si="974"/>
        <v>0.11563770079349719</v>
      </c>
      <c r="CC644" s="205">
        <f t="shared" si="974"/>
        <v>3.0871622163419134E-2</v>
      </c>
      <c r="CD644" s="206">
        <f t="shared" si="974"/>
        <v>0.13130229564471144</v>
      </c>
      <c r="CE644" s="207">
        <f t="shared" si="974"/>
        <v>4.2278650396661038E-2</v>
      </c>
      <c r="CF644" s="204">
        <f t="shared" si="974"/>
        <v>0.10907202216066482</v>
      </c>
      <c r="CG644" s="205">
        <f t="shared" si="974"/>
        <v>4.5715697782170876E-2</v>
      </c>
      <c r="CH644" s="206">
        <f t="shared" si="974"/>
        <v>5.9421936583460566E-2</v>
      </c>
      <c r="CI644" s="204">
        <f t="shared" si="974"/>
        <v>8.1199098239129117E-2</v>
      </c>
      <c r="CJ644" s="210">
        <f t="shared" si="974"/>
        <v>8.0107457567153484E-2</v>
      </c>
      <c r="CK644" s="211">
        <f t="shared" si="974"/>
        <v>7.9348449325003831E-2</v>
      </c>
    </row>
    <row r="645" spans="1:89" x14ac:dyDescent="0.2">
      <c r="A645" s="202" t="s">
        <v>34</v>
      </c>
      <c r="B645" s="235">
        <v>2652</v>
      </c>
      <c r="C645" s="223">
        <v>3970</v>
      </c>
      <c r="D645" s="224">
        <v>1299</v>
      </c>
      <c r="E645" s="225">
        <v>1337</v>
      </c>
      <c r="F645" s="222">
        <v>708</v>
      </c>
      <c r="G645" s="226">
        <v>493</v>
      </c>
      <c r="H645" s="224">
        <v>2049</v>
      </c>
      <c r="I645" s="225">
        <v>2887</v>
      </c>
      <c r="J645" s="222">
        <v>406</v>
      </c>
      <c r="K645" s="223">
        <v>220</v>
      </c>
      <c r="L645" s="224">
        <v>1230</v>
      </c>
      <c r="M645" s="222">
        <v>767</v>
      </c>
      <c r="N645" s="227">
        <v>2008</v>
      </c>
      <c r="O645" s="236">
        <v>1965</v>
      </c>
      <c r="P645" s="222">
        <v>1151</v>
      </c>
      <c r="Q645" s="223">
        <v>1787</v>
      </c>
      <c r="R645" s="224">
        <v>1288</v>
      </c>
      <c r="S645" s="225">
        <v>2237</v>
      </c>
      <c r="T645" s="222">
        <v>909</v>
      </c>
      <c r="U645" s="226">
        <v>458</v>
      </c>
      <c r="V645" s="224">
        <v>2628</v>
      </c>
      <c r="W645" s="237">
        <v>1854</v>
      </c>
      <c r="X645" s="222">
        <v>2456</v>
      </c>
      <c r="Y645" s="226">
        <v>1083</v>
      </c>
      <c r="Z645" s="224">
        <v>3974</v>
      </c>
      <c r="AA645" s="222">
        <v>5444</v>
      </c>
      <c r="AB645" s="220">
        <f t="shared" si="958"/>
        <v>22758</v>
      </c>
      <c r="AC645" s="221">
        <f t="shared" si="953"/>
        <v>24502</v>
      </c>
      <c r="BI645" s="202" t="s">
        <v>34</v>
      </c>
      <c r="BJ645" s="204">
        <f t="shared" ref="BJ645:CK645" si="975">B645/B653</f>
        <v>4.5281472501579385E-2</v>
      </c>
      <c r="BK645" s="205">
        <f t="shared" si="975"/>
        <v>0.11063118294552041</v>
      </c>
      <c r="BL645" s="206">
        <f t="shared" si="975"/>
        <v>5.1313450523405094E-2</v>
      </c>
      <c r="BM645" s="207">
        <f t="shared" si="975"/>
        <v>6.2278740450903668E-2</v>
      </c>
      <c r="BN645" s="204">
        <f t="shared" si="975"/>
        <v>5.4964676655539169E-2</v>
      </c>
      <c r="BO645" s="205">
        <f t="shared" si="975"/>
        <v>5.7185941306112979E-2</v>
      </c>
      <c r="BP645" s="206">
        <f t="shared" si="975"/>
        <v>6.9213619781110666E-2</v>
      </c>
      <c r="BQ645" s="207">
        <f t="shared" si="975"/>
        <v>6.8723368801923396E-2</v>
      </c>
      <c r="BR645" s="204">
        <f t="shared" si="975"/>
        <v>5.9749816041206771E-2</v>
      </c>
      <c r="BS645" s="205">
        <f t="shared" si="975"/>
        <v>2.5806451612903226E-2</v>
      </c>
      <c r="BT645" s="206">
        <f t="shared" si="975"/>
        <v>9.4622663281790906E-2</v>
      </c>
      <c r="BU645" s="204">
        <f t="shared" si="975"/>
        <v>3.2151240778001342E-2</v>
      </c>
      <c r="BV645" s="208">
        <f t="shared" si="975"/>
        <v>7.3994914692117775E-2</v>
      </c>
      <c r="BW645" s="209">
        <f t="shared" si="975"/>
        <v>5.2604808052685123E-2</v>
      </c>
      <c r="BX645" s="204">
        <f t="shared" si="975"/>
        <v>6.630948265929254E-2</v>
      </c>
      <c r="BY645" s="205">
        <f t="shared" si="975"/>
        <v>8.2285766910715111E-2</v>
      </c>
      <c r="BZ645" s="206">
        <f t="shared" si="975"/>
        <v>5.787983642654923E-2</v>
      </c>
      <c r="CA645" s="207">
        <f t="shared" si="975"/>
        <v>9.1695359895064762E-2</v>
      </c>
      <c r="CB645" s="204">
        <f t="shared" si="975"/>
        <v>8.7962066963421709E-2</v>
      </c>
      <c r="CC645" s="205">
        <f t="shared" si="975"/>
        <v>3.6725202469729774E-2</v>
      </c>
      <c r="CD645" s="206">
        <f t="shared" si="975"/>
        <v>9.3971250804548379E-2</v>
      </c>
      <c r="CE645" s="207">
        <f t="shared" si="975"/>
        <v>5.9069041322840667E-2</v>
      </c>
      <c r="CF645" s="204">
        <f t="shared" si="975"/>
        <v>9.4490612496152662E-2</v>
      </c>
      <c r="CG645" s="205">
        <f t="shared" si="975"/>
        <v>6.6905541483906844E-2</v>
      </c>
      <c r="CH645" s="206">
        <f t="shared" si="975"/>
        <v>7.0553563185740159E-2</v>
      </c>
      <c r="CI645" s="204">
        <f t="shared" si="975"/>
        <v>0.11056725633162053</v>
      </c>
      <c r="CJ645" s="210">
        <f t="shared" si="975"/>
        <v>6.8234355839257396E-2</v>
      </c>
      <c r="CK645" s="211">
        <f t="shared" si="975"/>
        <v>7.3554619603557955E-2</v>
      </c>
    </row>
    <row r="646" spans="1:89" x14ac:dyDescent="0.2">
      <c r="A646" s="212" t="s">
        <v>38</v>
      </c>
      <c r="B646" s="238">
        <v>2397</v>
      </c>
      <c r="C646" s="214">
        <v>4045</v>
      </c>
      <c r="D646" s="215">
        <v>972</v>
      </c>
      <c r="E646" s="216">
        <v>2146</v>
      </c>
      <c r="F646" s="213">
        <v>579</v>
      </c>
      <c r="G646" s="217">
        <v>596</v>
      </c>
      <c r="H646" s="215">
        <v>1630</v>
      </c>
      <c r="I646" s="216">
        <v>3919</v>
      </c>
      <c r="J646" s="213">
        <v>293</v>
      </c>
      <c r="K646" s="214">
        <v>267</v>
      </c>
      <c r="L646" s="215">
        <v>878</v>
      </c>
      <c r="M646" s="213">
        <v>953</v>
      </c>
      <c r="N646" s="218">
        <v>1610</v>
      </c>
      <c r="O646" s="239">
        <v>2082</v>
      </c>
      <c r="P646" s="213">
        <v>902</v>
      </c>
      <c r="Q646" s="214">
        <v>1671</v>
      </c>
      <c r="R646" s="215">
        <v>1028</v>
      </c>
      <c r="S646" s="216">
        <v>1551</v>
      </c>
      <c r="T646" s="213">
        <v>728</v>
      </c>
      <c r="U646" s="217">
        <v>473</v>
      </c>
      <c r="V646" s="215">
        <v>2781</v>
      </c>
      <c r="W646" s="240">
        <v>1435</v>
      </c>
      <c r="X646" s="213">
        <v>1715</v>
      </c>
      <c r="Y646" s="217">
        <v>822</v>
      </c>
      <c r="Z646" s="215">
        <v>2770</v>
      </c>
      <c r="AA646" s="213">
        <v>3320</v>
      </c>
      <c r="AB646" s="220">
        <f t="shared" si="958"/>
        <v>18283</v>
      </c>
      <c r="AC646" s="221">
        <f t="shared" si="953"/>
        <v>23280</v>
      </c>
      <c r="BI646" s="212" t="s">
        <v>38</v>
      </c>
      <c r="BJ646" s="204">
        <f t="shared" ref="BJ646:CK646" si="976">B646/B653</f>
        <v>4.0927484761042909E-2</v>
      </c>
      <c r="BK646" s="205">
        <f t="shared" si="976"/>
        <v>0.11272119269889926</v>
      </c>
      <c r="BL646" s="206">
        <f t="shared" si="976"/>
        <v>3.839620778194746E-2</v>
      </c>
      <c r="BM646" s="207">
        <f t="shared" si="976"/>
        <v>9.9962735233836406E-2</v>
      </c>
      <c r="BN646" s="204">
        <f t="shared" si="976"/>
        <v>4.4949926247962117E-2</v>
      </c>
      <c r="BO646" s="205">
        <f t="shared" si="976"/>
        <v>6.9133511193597036E-2</v>
      </c>
      <c r="BP646" s="206">
        <f t="shared" si="976"/>
        <v>5.5060127009863534E-2</v>
      </c>
      <c r="BQ646" s="207">
        <f t="shared" si="976"/>
        <v>9.3289533195267685E-2</v>
      </c>
      <c r="BR646" s="204">
        <f t="shared" si="976"/>
        <v>4.3119941133186165E-2</v>
      </c>
      <c r="BS646" s="205">
        <f t="shared" si="976"/>
        <v>3.1319648093841641E-2</v>
      </c>
      <c r="BT646" s="206">
        <f t="shared" si="976"/>
        <v>6.7543657204400337E-2</v>
      </c>
      <c r="BU646" s="204">
        <f t="shared" si="976"/>
        <v>3.9948021462105972E-2</v>
      </c>
      <c r="BV646" s="208">
        <f t="shared" si="976"/>
        <v>5.9328591959317535E-2</v>
      </c>
      <c r="BW646" s="209">
        <f t="shared" si="976"/>
        <v>5.5737002730631258E-2</v>
      </c>
      <c r="BX646" s="204">
        <f t="shared" si="976"/>
        <v>5.1964512040557666E-2</v>
      </c>
      <c r="BY646" s="205">
        <f t="shared" si="976"/>
        <v>7.6944329327255145E-2</v>
      </c>
      <c r="BZ646" s="206">
        <f t="shared" si="976"/>
        <v>4.6196018514357617E-2</v>
      </c>
      <c r="CA646" s="207">
        <f t="shared" si="976"/>
        <v>6.3575996064928683E-2</v>
      </c>
      <c r="CB646" s="204">
        <f t="shared" si="976"/>
        <v>7.0447067931101226E-2</v>
      </c>
      <c r="CC646" s="205">
        <f t="shared" si="976"/>
        <v>3.7927992943629217E-2</v>
      </c>
      <c r="CD646" s="206">
        <f t="shared" si="976"/>
        <v>9.9442179789744692E-2</v>
      </c>
      <c r="CE646" s="207">
        <f t="shared" si="976"/>
        <v>4.571956542517603E-2</v>
      </c>
      <c r="CF646" s="204">
        <f t="shared" si="976"/>
        <v>6.5981840566328095E-2</v>
      </c>
      <c r="CG646" s="205">
        <f t="shared" si="976"/>
        <v>5.0781491320195216E-2</v>
      </c>
      <c r="CH646" s="206">
        <f t="shared" si="976"/>
        <v>4.9177999502893865E-2</v>
      </c>
      <c r="CI646" s="204">
        <f t="shared" si="976"/>
        <v>6.7428966021487902E-2</v>
      </c>
      <c r="CJ646" s="210">
        <f t="shared" si="976"/>
        <v>5.4817151235132387E-2</v>
      </c>
      <c r="CK646" s="211">
        <f t="shared" si="976"/>
        <v>6.9886194774746113E-2</v>
      </c>
    </row>
    <row r="647" spans="1:89" x14ac:dyDescent="0.2">
      <c r="A647" s="202" t="s">
        <v>39</v>
      </c>
      <c r="B647" s="235">
        <v>438</v>
      </c>
      <c r="C647" s="223">
        <v>2274</v>
      </c>
      <c r="D647" s="224">
        <v>205</v>
      </c>
      <c r="E647" s="225">
        <v>1377</v>
      </c>
      <c r="F647" s="222">
        <v>115</v>
      </c>
      <c r="G647" s="226">
        <v>494</v>
      </c>
      <c r="H647" s="224">
        <v>515</v>
      </c>
      <c r="I647" s="225">
        <v>2350</v>
      </c>
      <c r="J647" s="222">
        <v>119</v>
      </c>
      <c r="K647" s="223">
        <v>171</v>
      </c>
      <c r="L647" s="224">
        <v>441</v>
      </c>
      <c r="M647" s="222">
        <v>571</v>
      </c>
      <c r="N647" s="227">
        <v>1008</v>
      </c>
      <c r="O647" s="236">
        <v>1425</v>
      </c>
      <c r="P647" s="222">
        <v>665</v>
      </c>
      <c r="Q647" s="223">
        <v>1124</v>
      </c>
      <c r="R647" s="224">
        <v>844</v>
      </c>
      <c r="S647" s="225">
        <v>928</v>
      </c>
      <c r="T647" s="222">
        <v>550</v>
      </c>
      <c r="U647" s="226">
        <v>313</v>
      </c>
      <c r="V647" s="224">
        <v>2450</v>
      </c>
      <c r="W647" s="237">
        <v>963</v>
      </c>
      <c r="X647" s="222">
        <v>1090</v>
      </c>
      <c r="Y647" s="226">
        <v>723</v>
      </c>
      <c r="Z647" s="224">
        <v>1951</v>
      </c>
      <c r="AA647" s="222">
        <v>2729</v>
      </c>
      <c r="AB647" s="220">
        <f t="shared" si="958"/>
        <v>10391</v>
      </c>
      <c r="AC647" s="221">
        <f t="shared" si="953"/>
        <v>15442</v>
      </c>
      <c r="BI647" s="202" t="s">
        <v>39</v>
      </c>
      <c r="BJ647" s="204">
        <f t="shared" ref="BJ647:CK647" si="977">B647/B653</f>
        <v>7.4786142366861886E-3</v>
      </c>
      <c r="BK647" s="205">
        <f t="shared" si="977"/>
        <v>6.33690957224467E-2</v>
      </c>
      <c r="BL647" s="206">
        <f t="shared" si="977"/>
        <v>8.0979656330238993E-3</v>
      </c>
      <c r="BM647" s="207">
        <f t="shared" si="977"/>
        <v>6.4141978759083285E-2</v>
      </c>
      <c r="BN647" s="204">
        <f t="shared" si="977"/>
        <v>8.9278782703206272E-3</v>
      </c>
      <c r="BO647" s="205">
        <f t="shared" si="977"/>
        <v>5.7301937130263311E-2</v>
      </c>
      <c r="BP647" s="206">
        <f t="shared" si="977"/>
        <v>1.7396297797594919E-2</v>
      </c>
      <c r="BQ647" s="207">
        <f t="shared" si="977"/>
        <v>5.5940393725154136E-2</v>
      </c>
      <c r="BR647" s="204">
        <f t="shared" si="977"/>
        <v>1.7512877115526123E-2</v>
      </c>
      <c r="BS647" s="205">
        <f t="shared" si="977"/>
        <v>2.0058651026392961E-2</v>
      </c>
      <c r="BT647" s="206">
        <f t="shared" si="977"/>
        <v>3.3925686591276254E-2</v>
      </c>
      <c r="BU647" s="204">
        <f t="shared" si="977"/>
        <v>2.3935278336686787E-2</v>
      </c>
      <c r="BV647" s="208">
        <f t="shared" si="977"/>
        <v>3.714485757452924E-2</v>
      </c>
      <c r="BW647" s="209">
        <f t="shared" si="977"/>
        <v>3.8148524923702951E-2</v>
      </c>
      <c r="BX647" s="204">
        <f t="shared" si="977"/>
        <v>3.8310865307063027E-2</v>
      </c>
      <c r="BY647" s="205">
        <f t="shared" si="977"/>
        <v>5.1756688308698257E-2</v>
      </c>
      <c r="BZ647" s="206">
        <f t="shared" si="977"/>
        <v>3.7927470453422013E-2</v>
      </c>
      <c r="CA647" s="207">
        <f t="shared" si="977"/>
        <v>3.8039022790621414E-2</v>
      </c>
      <c r="CB647" s="204">
        <f t="shared" si="977"/>
        <v>5.3222372750145151E-2</v>
      </c>
      <c r="CC647" s="205">
        <f t="shared" si="977"/>
        <v>2.5098227888701787E-2</v>
      </c>
      <c r="CD647" s="206">
        <f t="shared" si="977"/>
        <v>8.7606379174712146E-2</v>
      </c>
      <c r="CE647" s="207">
        <f t="shared" si="977"/>
        <v>3.0681492337591997E-2</v>
      </c>
      <c r="CF647" s="204">
        <f t="shared" si="977"/>
        <v>4.1935980301631273E-2</v>
      </c>
      <c r="CG647" s="205">
        <f t="shared" si="977"/>
        <v>4.4665472292580465E-2</v>
      </c>
      <c r="CH647" s="206">
        <f t="shared" si="977"/>
        <v>3.46376451372368E-2</v>
      </c>
      <c r="CI647" s="204">
        <f t="shared" si="977"/>
        <v>5.5425797672482076E-2</v>
      </c>
      <c r="CJ647" s="210">
        <f t="shared" si="977"/>
        <v>3.1154899003678863E-2</v>
      </c>
      <c r="CK647" s="211">
        <f t="shared" si="977"/>
        <v>4.6356641740190267E-2</v>
      </c>
    </row>
    <row r="648" spans="1:89" x14ac:dyDescent="0.2">
      <c r="A648" s="212" t="s">
        <v>40</v>
      </c>
      <c r="B648" s="238">
        <v>0</v>
      </c>
      <c r="C648" s="214">
        <v>1219</v>
      </c>
      <c r="D648" s="215">
        <v>8</v>
      </c>
      <c r="E648" s="216">
        <v>535</v>
      </c>
      <c r="F648" s="213">
        <v>5</v>
      </c>
      <c r="G648" s="217">
        <v>183</v>
      </c>
      <c r="H648" s="215">
        <v>12</v>
      </c>
      <c r="I648" s="216">
        <v>859</v>
      </c>
      <c r="J648" s="213">
        <v>16</v>
      </c>
      <c r="K648" s="214">
        <v>65</v>
      </c>
      <c r="L648" s="215">
        <v>65</v>
      </c>
      <c r="M648" s="213">
        <v>106</v>
      </c>
      <c r="N648" s="218">
        <v>113</v>
      </c>
      <c r="O648" s="239">
        <v>237</v>
      </c>
      <c r="P648" s="213">
        <v>143</v>
      </c>
      <c r="Q648" s="214">
        <v>153</v>
      </c>
      <c r="R648" s="215">
        <v>116</v>
      </c>
      <c r="S648" s="216">
        <v>82</v>
      </c>
      <c r="T648" s="213">
        <v>61</v>
      </c>
      <c r="U648" s="217">
        <v>3</v>
      </c>
      <c r="V648" s="215">
        <v>69</v>
      </c>
      <c r="W648" s="240">
        <v>37</v>
      </c>
      <c r="X648" s="213">
        <v>91</v>
      </c>
      <c r="Y648" s="217">
        <v>5</v>
      </c>
      <c r="Z648" s="215">
        <v>0</v>
      </c>
      <c r="AA648" s="213">
        <v>2</v>
      </c>
      <c r="AB648" s="220">
        <f t="shared" si="958"/>
        <v>699</v>
      </c>
      <c r="AC648" s="221">
        <f t="shared" si="953"/>
        <v>3486</v>
      </c>
      <c r="BI648" s="212" t="s">
        <v>40</v>
      </c>
      <c r="BJ648" s="204">
        <f t="shared" ref="BJ648:CK648" si="978">B648/B653</f>
        <v>0</v>
      </c>
      <c r="BK648" s="205">
        <f t="shared" si="978"/>
        <v>3.3969625191584224E-2</v>
      </c>
      <c r="BL648" s="206">
        <f t="shared" si="978"/>
        <v>3.1601817104483508E-4</v>
      </c>
      <c r="BM648" s="207">
        <f t="shared" si="978"/>
        <v>2.4920812371902367E-2</v>
      </c>
      <c r="BN648" s="204">
        <f t="shared" si="978"/>
        <v>3.8816862044872293E-4</v>
      </c>
      <c r="BO648" s="205">
        <f t="shared" si="978"/>
        <v>2.1227235819510498E-2</v>
      </c>
      <c r="BP648" s="206">
        <f t="shared" si="978"/>
        <v>4.0535062829347385E-4</v>
      </c>
      <c r="BQ648" s="207">
        <f t="shared" si="978"/>
        <v>2.044799923825847E-2</v>
      </c>
      <c r="BR648" s="204">
        <f t="shared" si="978"/>
        <v>2.35467255334805E-3</v>
      </c>
      <c r="BS648" s="205">
        <f t="shared" si="978"/>
        <v>7.624633431085044E-3</v>
      </c>
      <c r="BT648" s="206">
        <f t="shared" si="978"/>
        <v>5.0003846449726899E-3</v>
      </c>
      <c r="BU648" s="204">
        <f t="shared" si="978"/>
        <v>4.4433266264252182E-3</v>
      </c>
      <c r="BV648" s="208">
        <f t="shared" si="978"/>
        <v>4.1640564542875045E-3</v>
      </c>
      <c r="BW648" s="209">
        <f t="shared" si="978"/>
        <v>6.3447020399421752E-3</v>
      </c>
      <c r="BX648" s="204">
        <f t="shared" si="978"/>
        <v>8.2382762991128015E-3</v>
      </c>
      <c r="BY648" s="205">
        <f t="shared" si="978"/>
        <v>7.0451719850808123E-3</v>
      </c>
      <c r="BZ648" s="206">
        <f t="shared" si="978"/>
        <v>5.2127802992854898E-3</v>
      </c>
      <c r="CA648" s="207">
        <f t="shared" si="978"/>
        <v>3.3612067552057714E-3</v>
      </c>
      <c r="CB648" s="204">
        <f t="shared" si="978"/>
        <v>5.9028449777433715E-3</v>
      </c>
      <c r="CC648" s="205">
        <f t="shared" si="978"/>
        <v>2.4055809477988935E-4</v>
      </c>
      <c r="CD648" s="206">
        <f t="shared" si="978"/>
        <v>2.4672816992061791E-3</v>
      </c>
      <c r="CE648" s="207">
        <f t="shared" si="978"/>
        <v>1.1788320005097653E-3</v>
      </c>
      <c r="CF648" s="204">
        <f t="shared" si="978"/>
        <v>3.5010772545398584E-3</v>
      </c>
      <c r="CG648" s="205">
        <f t="shared" si="978"/>
        <v>3.0888984987953298E-4</v>
      </c>
      <c r="CH648" s="206">
        <f t="shared" si="978"/>
        <v>0</v>
      </c>
      <c r="CI648" s="204">
        <f t="shared" si="978"/>
        <v>4.0619859049089098E-5</v>
      </c>
      <c r="CJ648" s="210">
        <f t="shared" si="978"/>
        <v>2.095782350454386E-3</v>
      </c>
      <c r="CK648" s="211">
        <f t="shared" si="978"/>
        <v>1.0464917310342136E-2</v>
      </c>
    </row>
    <row r="649" spans="1:89" x14ac:dyDescent="0.2">
      <c r="A649" s="202" t="s">
        <v>41</v>
      </c>
      <c r="B649" s="235">
        <v>0</v>
      </c>
      <c r="C649" s="223">
        <v>0</v>
      </c>
      <c r="D649" s="224">
        <v>0</v>
      </c>
      <c r="E649" s="225">
        <v>0</v>
      </c>
      <c r="F649" s="222">
        <v>0</v>
      </c>
      <c r="G649" s="226">
        <v>0</v>
      </c>
      <c r="H649" s="224">
        <v>0</v>
      </c>
      <c r="I649" s="225">
        <v>0</v>
      </c>
      <c r="J649" s="222">
        <v>0</v>
      </c>
      <c r="K649" s="226">
        <v>0</v>
      </c>
      <c r="L649" s="224">
        <v>0</v>
      </c>
      <c r="M649" s="222">
        <v>0</v>
      </c>
      <c r="N649" s="227">
        <v>0</v>
      </c>
      <c r="O649" s="236">
        <v>0</v>
      </c>
      <c r="P649" s="222">
        <v>0</v>
      </c>
      <c r="Q649" s="226">
        <v>0</v>
      </c>
      <c r="R649" s="224">
        <v>0</v>
      </c>
      <c r="S649" s="225">
        <v>0</v>
      </c>
      <c r="T649" s="222">
        <v>0</v>
      </c>
      <c r="U649" s="226">
        <v>0</v>
      </c>
      <c r="V649" s="224">
        <v>0</v>
      </c>
      <c r="W649" s="225">
        <v>0</v>
      </c>
      <c r="X649" s="222">
        <v>0</v>
      </c>
      <c r="Y649" s="226">
        <v>0</v>
      </c>
      <c r="Z649" s="224">
        <v>0</v>
      </c>
      <c r="AA649" s="222">
        <v>0</v>
      </c>
      <c r="AB649" s="220">
        <f t="shared" si="958"/>
        <v>0</v>
      </c>
      <c r="AC649" s="221">
        <f t="shared" si="953"/>
        <v>0</v>
      </c>
      <c r="BI649" s="202" t="s">
        <v>41</v>
      </c>
      <c r="BJ649" s="204">
        <f t="shared" ref="BJ649:CK649" si="979">B649/B653</f>
        <v>0</v>
      </c>
      <c r="BK649" s="205">
        <f t="shared" si="979"/>
        <v>0</v>
      </c>
      <c r="BL649" s="206">
        <f t="shared" si="979"/>
        <v>0</v>
      </c>
      <c r="BM649" s="207">
        <f t="shared" si="979"/>
        <v>0</v>
      </c>
      <c r="BN649" s="204">
        <f t="shared" si="979"/>
        <v>0</v>
      </c>
      <c r="BO649" s="205">
        <f t="shared" si="979"/>
        <v>0</v>
      </c>
      <c r="BP649" s="206">
        <f t="shared" si="979"/>
        <v>0</v>
      </c>
      <c r="BQ649" s="207">
        <f t="shared" si="979"/>
        <v>0</v>
      </c>
      <c r="BR649" s="204">
        <f t="shared" si="979"/>
        <v>0</v>
      </c>
      <c r="BS649" s="205">
        <f t="shared" si="979"/>
        <v>0</v>
      </c>
      <c r="BT649" s="206">
        <f t="shared" si="979"/>
        <v>0</v>
      </c>
      <c r="BU649" s="204">
        <f t="shared" si="979"/>
        <v>0</v>
      </c>
      <c r="BV649" s="208">
        <f t="shared" si="979"/>
        <v>0</v>
      </c>
      <c r="BW649" s="209">
        <f t="shared" si="979"/>
        <v>0</v>
      </c>
      <c r="BX649" s="204">
        <f t="shared" si="979"/>
        <v>0</v>
      </c>
      <c r="BY649" s="205">
        <f t="shared" si="979"/>
        <v>0</v>
      </c>
      <c r="BZ649" s="206">
        <f t="shared" si="979"/>
        <v>0</v>
      </c>
      <c r="CA649" s="207">
        <f t="shared" si="979"/>
        <v>0</v>
      </c>
      <c r="CB649" s="204">
        <f t="shared" si="979"/>
        <v>0</v>
      </c>
      <c r="CC649" s="205">
        <f t="shared" si="979"/>
        <v>0</v>
      </c>
      <c r="CD649" s="206">
        <f t="shared" si="979"/>
        <v>0</v>
      </c>
      <c r="CE649" s="207">
        <f t="shared" si="979"/>
        <v>0</v>
      </c>
      <c r="CF649" s="204">
        <f t="shared" si="979"/>
        <v>0</v>
      </c>
      <c r="CG649" s="205">
        <f t="shared" si="979"/>
        <v>0</v>
      </c>
      <c r="CH649" s="206">
        <f t="shared" si="979"/>
        <v>0</v>
      </c>
      <c r="CI649" s="204">
        <f t="shared" si="979"/>
        <v>0</v>
      </c>
      <c r="CJ649" s="210">
        <f t="shared" si="979"/>
        <v>0</v>
      </c>
      <c r="CK649" s="211">
        <f t="shared" si="979"/>
        <v>0</v>
      </c>
    </row>
    <row r="650" spans="1:89" x14ac:dyDescent="0.2">
      <c r="A650" s="212" t="s">
        <v>42</v>
      </c>
      <c r="B650" s="238">
        <v>0</v>
      </c>
      <c r="C650" s="214">
        <v>0</v>
      </c>
      <c r="D650" s="215">
        <v>0</v>
      </c>
      <c r="E650" s="216">
        <v>0</v>
      </c>
      <c r="F650" s="213">
        <v>0</v>
      </c>
      <c r="G650" s="217">
        <v>0</v>
      </c>
      <c r="H650" s="215">
        <v>0</v>
      </c>
      <c r="I650" s="216">
        <v>0</v>
      </c>
      <c r="J650" s="213">
        <v>0</v>
      </c>
      <c r="K650" s="217">
        <v>0</v>
      </c>
      <c r="L650" s="215">
        <v>0</v>
      </c>
      <c r="M650" s="213">
        <v>0</v>
      </c>
      <c r="N650" s="218">
        <v>0</v>
      </c>
      <c r="O650" s="219">
        <v>0</v>
      </c>
      <c r="P650" s="213">
        <v>0</v>
      </c>
      <c r="Q650" s="217">
        <v>0</v>
      </c>
      <c r="R650" s="215">
        <v>0</v>
      </c>
      <c r="S650" s="216">
        <v>0</v>
      </c>
      <c r="T650" s="213">
        <v>0</v>
      </c>
      <c r="U650" s="217">
        <v>0</v>
      </c>
      <c r="V650" s="215">
        <v>0</v>
      </c>
      <c r="W650" s="216">
        <v>0</v>
      </c>
      <c r="X650" s="213">
        <v>0</v>
      </c>
      <c r="Y650" s="217">
        <v>0</v>
      </c>
      <c r="Z650" s="215">
        <v>0</v>
      </c>
      <c r="AA650" s="213">
        <v>0</v>
      </c>
      <c r="AB650" s="220"/>
      <c r="AC650" s="221"/>
      <c r="BI650" s="212" t="s">
        <v>42</v>
      </c>
      <c r="BJ650" s="204">
        <f t="shared" ref="BJ650:CK650" si="980">B650/B653</f>
        <v>0</v>
      </c>
      <c r="BK650" s="205">
        <f t="shared" si="980"/>
        <v>0</v>
      </c>
      <c r="BL650" s="206">
        <f t="shared" si="980"/>
        <v>0</v>
      </c>
      <c r="BM650" s="207">
        <f t="shared" si="980"/>
        <v>0</v>
      </c>
      <c r="BN650" s="204">
        <f t="shared" si="980"/>
        <v>0</v>
      </c>
      <c r="BO650" s="205">
        <f t="shared" si="980"/>
        <v>0</v>
      </c>
      <c r="BP650" s="206">
        <f t="shared" si="980"/>
        <v>0</v>
      </c>
      <c r="BQ650" s="207">
        <f t="shared" si="980"/>
        <v>0</v>
      </c>
      <c r="BR650" s="204">
        <f t="shared" si="980"/>
        <v>0</v>
      </c>
      <c r="BS650" s="205">
        <f t="shared" si="980"/>
        <v>0</v>
      </c>
      <c r="BT650" s="206">
        <f t="shared" si="980"/>
        <v>0</v>
      </c>
      <c r="BU650" s="204">
        <f t="shared" si="980"/>
        <v>0</v>
      </c>
      <c r="BV650" s="208">
        <f t="shared" si="980"/>
        <v>0</v>
      </c>
      <c r="BW650" s="209">
        <f t="shared" si="980"/>
        <v>0</v>
      </c>
      <c r="BX650" s="204">
        <f t="shared" si="980"/>
        <v>0</v>
      </c>
      <c r="BY650" s="205">
        <f t="shared" si="980"/>
        <v>0</v>
      </c>
      <c r="BZ650" s="206">
        <f t="shared" si="980"/>
        <v>0</v>
      </c>
      <c r="CA650" s="207">
        <f t="shared" si="980"/>
        <v>0</v>
      </c>
      <c r="CB650" s="204">
        <f t="shared" si="980"/>
        <v>0</v>
      </c>
      <c r="CC650" s="205">
        <f t="shared" si="980"/>
        <v>0</v>
      </c>
      <c r="CD650" s="206">
        <f t="shared" si="980"/>
        <v>0</v>
      </c>
      <c r="CE650" s="207">
        <f t="shared" si="980"/>
        <v>0</v>
      </c>
      <c r="CF650" s="204">
        <f t="shared" si="980"/>
        <v>0</v>
      </c>
      <c r="CG650" s="205">
        <f t="shared" si="980"/>
        <v>0</v>
      </c>
      <c r="CH650" s="206">
        <f t="shared" si="980"/>
        <v>0</v>
      </c>
      <c r="CI650" s="204">
        <f t="shared" si="980"/>
        <v>0</v>
      </c>
      <c r="CJ650" s="210">
        <f t="shared" si="980"/>
        <v>0</v>
      </c>
      <c r="CK650" s="211">
        <f t="shared" si="980"/>
        <v>0</v>
      </c>
    </row>
    <row r="651" spans="1:89" x14ac:dyDescent="0.2">
      <c r="A651" s="202" t="s">
        <v>43</v>
      </c>
      <c r="B651" s="235"/>
      <c r="C651" s="223"/>
      <c r="D651" s="224"/>
      <c r="E651" s="225"/>
      <c r="F651" s="222"/>
      <c r="G651" s="226"/>
      <c r="H651" s="224"/>
      <c r="I651" s="225"/>
      <c r="J651" s="222"/>
      <c r="K651" s="226"/>
      <c r="L651" s="224"/>
      <c r="M651" s="222"/>
      <c r="N651" s="227"/>
      <c r="O651" s="228"/>
      <c r="P651" s="222"/>
      <c r="Q651" s="226"/>
      <c r="R651" s="224"/>
      <c r="S651" s="225"/>
      <c r="T651" s="222"/>
      <c r="U651" s="226"/>
      <c r="V651" s="224"/>
      <c r="W651" s="225"/>
      <c r="X651" s="222"/>
      <c r="Y651" s="226"/>
      <c r="Z651" s="224"/>
      <c r="AA651" s="222"/>
      <c r="AB651" s="220"/>
      <c r="AC651" s="221"/>
      <c r="BI651" s="202" t="s">
        <v>43</v>
      </c>
      <c r="BJ651" s="204">
        <f t="shared" ref="BJ651:CK651" si="981">B651/B653</f>
        <v>0</v>
      </c>
      <c r="BK651" s="205">
        <f t="shared" si="981"/>
        <v>0</v>
      </c>
      <c r="BL651" s="206">
        <f t="shared" si="981"/>
        <v>0</v>
      </c>
      <c r="BM651" s="207">
        <f t="shared" si="981"/>
        <v>0</v>
      </c>
      <c r="BN651" s="204">
        <f t="shared" si="981"/>
        <v>0</v>
      </c>
      <c r="BO651" s="205">
        <f t="shared" si="981"/>
        <v>0</v>
      </c>
      <c r="BP651" s="206">
        <f t="shared" si="981"/>
        <v>0</v>
      </c>
      <c r="BQ651" s="207">
        <f t="shared" si="981"/>
        <v>0</v>
      </c>
      <c r="BR651" s="204">
        <f t="shared" si="981"/>
        <v>0</v>
      </c>
      <c r="BS651" s="205">
        <f t="shared" si="981"/>
        <v>0</v>
      </c>
      <c r="BT651" s="206">
        <f t="shared" si="981"/>
        <v>0</v>
      </c>
      <c r="BU651" s="204">
        <f t="shared" si="981"/>
        <v>0</v>
      </c>
      <c r="BV651" s="208">
        <f t="shared" si="981"/>
        <v>0</v>
      </c>
      <c r="BW651" s="209">
        <f t="shared" si="981"/>
        <v>0</v>
      </c>
      <c r="BX651" s="204">
        <f t="shared" si="981"/>
        <v>0</v>
      </c>
      <c r="BY651" s="205">
        <f t="shared" si="981"/>
        <v>0</v>
      </c>
      <c r="BZ651" s="206">
        <f t="shared" si="981"/>
        <v>0</v>
      </c>
      <c r="CA651" s="207">
        <f t="shared" si="981"/>
        <v>0</v>
      </c>
      <c r="CB651" s="204">
        <f t="shared" si="981"/>
        <v>0</v>
      </c>
      <c r="CC651" s="205">
        <f t="shared" si="981"/>
        <v>0</v>
      </c>
      <c r="CD651" s="206">
        <f t="shared" si="981"/>
        <v>0</v>
      </c>
      <c r="CE651" s="207">
        <f t="shared" si="981"/>
        <v>0</v>
      </c>
      <c r="CF651" s="204">
        <f t="shared" si="981"/>
        <v>0</v>
      </c>
      <c r="CG651" s="205">
        <f t="shared" si="981"/>
        <v>0</v>
      </c>
      <c r="CH651" s="206">
        <f t="shared" si="981"/>
        <v>0</v>
      </c>
      <c r="CI651" s="204">
        <f t="shared" si="981"/>
        <v>0</v>
      </c>
      <c r="CJ651" s="210">
        <f t="shared" si="981"/>
        <v>0</v>
      </c>
      <c r="CK651" s="211">
        <f t="shared" si="981"/>
        <v>0</v>
      </c>
    </row>
    <row r="652" spans="1:89" ht="13.5" thickBot="1" x14ac:dyDescent="0.25">
      <c r="A652" s="212" t="s">
        <v>44</v>
      </c>
      <c r="B652" s="238"/>
      <c r="C652" s="214"/>
      <c r="D652" s="215"/>
      <c r="E652" s="216"/>
      <c r="F652" s="213"/>
      <c r="G652" s="217"/>
      <c r="H652" s="215"/>
      <c r="I652" s="216"/>
      <c r="J652" s="213"/>
      <c r="K652" s="217"/>
      <c r="L652" s="215"/>
      <c r="M652" s="213"/>
      <c r="N652" s="218"/>
      <c r="O652" s="219"/>
      <c r="P652" s="213"/>
      <c r="Q652" s="217"/>
      <c r="R652" s="215"/>
      <c r="S652" s="216"/>
      <c r="T652" s="213"/>
      <c r="U652" s="217"/>
      <c r="V652" s="215"/>
      <c r="W652" s="216"/>
      <c r="X652" s="213"/>
      <c r="Y652" s="217"/>
      <c r="Z652" s="215"/>
      <c r="AA652" s="213"/>
      <c r="AB652" s="220"/>
      <c r="AC652" s="221"/>
      <c r="BI652" s="212" t="s">
        <v>44</v>
      </c>
      <c r="BJ652" s="204">
        <f t="shared" ref="BJ652:CK652" si="982">B652/B653</f>
        <v>0</v>
      </c>
      <c r="BK652" s="205">
        <f t="shared" si="982"/>
        <v>0</v>
      </c>
      <c r="BL652" s="206">
        <f t="shared" si="982"/>
        <v>0</v>
      </c>
      <c r="BM652" s="207">
        <f t="shared" si="982"/>
        <v>0</v>
      </c>
      <c r="BN652" s="204">
        <f t="shared" si="982"/>
        <v>0</v>
      </c>
      <c r="BO652" s="205">
        <f t="shared" si="982"/>
        <v>0</v>
      </c>
      <c r="BP652" s="206">
        <f t="shared" si="982"/>
        <v>0</v>
      </c>
      <c r="BQ652" s="207">
        <f t="shared" si="982"/>
        <v>0</v>
      </c>
      <c r="BR652" s="204">
        <f t="shared" si="982"/>
        <v>0</v>
      </c>
      <c r="BS652" s="205">
        <f t="shared" si="982"/>
        <v>0</v>
      </c>
      <c r="BT652" s="206">
        <f t="shared" si="982"/>
        <v>0</v>
      </c>
      <c r="BU652" s="204">
        <f t="shared" si="982"/>
        <v>0</v>
      </c>
      <c r="BV652" s="208">
        <f t="shared" si="982"/>
        <v>0</v>
      </c>
      <c r="BW652" s="209">
        <f t="shared" si="982"/>
        <v>0</v>
      </c>
      <c r="BX652" s="204">
        <f t="shared" si="982"/>
        <v>0</v>
      </c>
      <c r="BY652" s="205">
        <f t="shared" si="982"/>
        <v>0</v>
      </c>
      <c r="BZ652" s="206">
        <f t="shared" si="982"/>
        <v>0</v>
      </c>
      <c r="CA652" s="207">
        <f t="shared" si="982"/>
        <v>0</v>
      </c>
      <c r="CB652" s="204">
        <f t="shared" si="982"/>
        <v>0</v>
      </c>
      <c r="CC652" s="205">
        <f t="shared" si="982"/>
        <v>0</v>
      </c>
      <c r="CD652" s="206">
        <f t="shared" si="982"/>
        <v>0</v>
      </c>
      <c r="CE652" s="207">
        <f t="shared" si="982"/>
        <v>0</v>
      </c>
      <c r="CF652" s="204">
        <f t="shared" si="982"/>
        <v>0</v>
      </c>
      <c r="CG652" s="205">
        <f t="shared" si="982"/>
        <v>0</v>
      </c>
      <c r="CH652" s="206">
        <f t="shared" si="982"/>
        <v>0</v>
      </c>
      <c r="CI652" s="204">
        <f t="shared" si="982"/>
        <v>0</v>
      </c>
      <c r="CJ652" s="210">
        <f t="shared" si="982"/>
        <v>0</v>
      </c>
      <c r="CK652" s="211">
        <f t="shared" si="982"/>
        <v>0</v>
      </c>
    </row>
    <row r="653" spans="1:89" ht="14.25" thickTop="1" thickBot="1" x14ac:dyDescent="0.25">
      <c r="A653" s="229" t="s">
        <v>26</v>
      </c>
      <c r="B653" s="144">
        <f>SUM(B629:B652)</f>
        <v>58567</v>
      </c>
      <c r="C653" s="145">
        <f t="shared" ref="C653" si="983">SUM(C629:C652)</f>
        <v>35885</v>
      </c>
      <c r="D653" s="230">
        <f t="shared" ref="D653" si="984">SUM(D629:D652)</f>
        <v>25315</v>
      </c>
      <c r="E653" s="248">
        <f t="shared" ref="E653" si="985">SUM(E629:E652)</f>
        <v>21468</v>
      </c>
      <c r="F653" s="249">
        <f t="shared" ref="F653" si="986">SUM(F629:F652)</f>
        <v>12881</v>
      </c>
      <c r="G653" s="250">
        <f t="shared" ref="G653" si="987">SUM(G629:G652)</f>
        <v>8621</v>
      </c>
      <c r="H653" s="230">
        <f t="shared" ref="H653" si="988">SUM(H629:H652)</f>
        <v>29604</v>
      </c>
      <c r="I653" s="248">
        <f t="shared" ref="I653" si="989">SUM(I629:I652)</f>
        <v>42009</v>
      </c>
      <c r="J653" s="249">
        <f t="shared" ref="J653" si="990">SUM(J629:J652)</f>
        <v>6795</v>
      </c>
      <c r="K653" s="250">
        <f t="shared" ref="K653" si="991">SUM(K629:K652)</f>
        <v>8525</v>
      </c>
      <c r="L653" s="230">
        <f t="shared" ref="L653" si="992">SUM(L629:L652)</f>
        <v>12999</v>
      </c>
      <c r="M653" s="249">
        <f t="shared" ref="M653" si="993">SUM(M629:M652)</f>
        <v>23856</v>
      </c>
      <c r="N653" s="251">
        <f t="shared" ref="N653" si="994">SUM(N629:N652)</f>
        <v>27137</v>
      </c>
      <c r="O653" s="231">
        <f t="shared" ref="O653" si="995">SUM(O629:O652)</f>
        <v>37354</v>
      </c>
      <c r="P653" s="249">
        <f t="shared" ref="P653" si="996">SUM(P629:P652)</f>
        <v>17358</v>
      </c>
      <c r="Q653" s="250">
        <f t="shared" ref="Q653" si="997">SUM(Q629:Q652)</f>
        <v>21717</v>
      </c>
      <c r="R653" s="230">
        <f t="shared" ref="R653" si="998">SUM(R629:R652)</f>
        <v>22253</v>
      </c>
      <c r="S653" s="248">
        <f t="shared" ref="S653" si="999">SUM(S629:S652)</f>
        <v>24396</v>
      </c>
      <c r="T653" s="249">
        <f t="shared" ref="T653" si="1000">SUM(T629:T652)</f>
        <v>10334</v>
      </c>
      <c r="U653" s="250">
        <f t="shared" ref="U653" si="1001">SUM(U629:U652)</f>
        <v>12471</v>
      </c>
      <c r="V653" s="230">
        <f t="shared" ref="V653" si="1002">SUM(V629:V652)</f>
        <v>27966</v>
      </c>
      <c r="W653" s="248">
        <f t="shared" ref="W653" si="1003">SUM(W629:W652)</f>
        <v>31387</v>
      </c>
      <c r="X653" s="249">
        <f t="shared" ref="X653" si="1004">SUM(X629:X652)</f>
        <v>25992</v>
      </c>
      <c r="Y653" s="250">
        <f t="shared" ref="Y653" si="1005">SUM(Y629:Y652)</f>
        <v>16187</v>
      </c>
      <c r="Z653" s="230">
        <f t="shared" ref="Z653" si="1006">SUM(Z629:Z652)</f>
        <v>56326</v>
      </c>
      <c r="AA653" s="248">
        <f t="shared" ref="AA653" si="1007">SUM(AA629:AA652)</f>
        <v>49237</v>
      </c>
      <c r="AB653" s="232">
        <f>SUM(AB629:AB652)</f>
        <v>333527</v>
      </c>
      <c r="AC653" s="233">
        <f>SUM(AC629:AC652)</f>
        <v>333113</v>
      </c>
      <c r="BI653" s="229" t="s">
        <v>26</v>
      </c>
      <c r="BJ653" s="241">
        <f>SUM(BJ629:BJ652)</f>
        <v>1</v>
      </c>
      <c r="BK653" s="242">
        <f t="shared" ref="BK653:CK653" si="1008">SUM(BK629:BK652)</f>
        <v>1</v>
      </c>
      <c r="BL653" s="241">
        <f t="shared" si="1008"/>
        <v>0.99999999999999989</v>
      </c>
      <c r="BM653" s="242">
        <f t="shared" si="1008"/>
        <v>0.99999999999999989</v>
      </c>
      <c r="BN653" s="241">
        <f t="shared" si="1008"/>
        <v>1</v>
      </c>
      <c r="BO653" s="242">
        <f t="shared" si="1008"/>
        <v>1.0000000000000002</v>
      </c>
      <c r="BP653" s="241">
        <f t="shared" si="1008"/>
        <v>1</v>
      </c>
      <c r="BQ653" s="242">
        <f t="shared" si="1008"/>
        <v>1.0000000000000002</v>
      </c>
      <c r="BR653" s="241">
        <f t="shared" si="1008"/>
        <v>1</v>
      </c>
      <c r="BS653" s="242">
        <f t="shared" si="1008"/>
        <v>1</v>
      </c>
      <c r="BT653" s="241">
        <f t="shared" si="1008"/>
        <v>1</v>
      </c>
      <c r="BU653" s="242">
        <f t="shared" si="1008"/>
        <v>1</v>
      </c>
      <c r="BV653" s="241">
        <f t="shared" si="1008"/>
        <v>1</v>
      </c>
      <c r="BW653" s="242">
        <f t="shared" si="1008"/>
        <v>1</v>
      </c>
      <c r="BX653" s="241">
        <f t="shared" si="1008"/>
        <v>1</v>
      </c>
      <c r="BY653" s="242">
        <f t="shared" si="1008"/>
        <v>0.99999999999999989</v>
      </c>
      <c r="BZ653" s="241">
        <f t="shared" si="1008"/>
        <v>1</v>
      </c>
      <c r="CA653" s="242">
        <f t="shared" si="1008"/>
        <v>1</v>
      </c>
      <c r="CB653" s="241">
        <f t="shared" si="1008"/>
        <v>1</v>
      </c>
      <c r="CC653" s="242">
        <f t="shared" si="1008"/>
        <v>0.99999999999999989</v>
      </c>
      <c r="CD653" s="241">
        <f t="shared" si="1008"/>
        <v>0.99999999999999989</v>
      </c>
      <c r="CE653" s="242">
        <f t="shared" si="1008"/>
        <v>0.99999999999999978</v>
      </c>
      <c r="CF653" s="241">
        <f t="shared" si="1008"/>
        <v>0.99999999999999989</v>
      </c>
      <c r="CG653" s="242">
        <f t="shared" si="1008"/>
        <v>1</v>
      </c>
      <c r="CH653" s="241">
        <f t="shared" si="1008"/>
        <v>0.99999999999999978</v>
      </c>
      <c r="CI653" s="242">
        <f t="shared" si="1008"/>
        <v>1</v>
      </c>
      <c r="CJ653" s="241">
        <f t="shared" si="1008"/>
        <v>1.0000000000000002</v>
      </c>
      <c r="CK653" s="242">
        <f t="shared" si="1008"/>
        <v>1</v>
      </c>
    </row>
    <row r="654" spans="1:89" ht="13.5" thickTop="1" x14ac:dyDescent="0.2">
      <c r="A654" s="244"/>
    </row>
    <row r="656" spans="1:89" x14ac:dyDescent="0.2">
      <c r="A656" s="172">
        <f>+A625+1</f>
        <v>43518</v>
      </c>
      <c r="B656" s="172"/>
      <c r="C656" s="172"/>
      <c r="D656" s="172"/>
      <c r="BI656" s="174">
        <f>+BI594+2</f>
        <v>43518</v>
      </c>
      <c r="BJ656" s="174"/>
      <c r="BK656" s="174"/>
      <c r="BL656" s="174"/>
    </row>
    <row r="657" spans="1:89" ht="13.5" thickBot="1" x14ac:dyDescent="0.25">
      <c r="AE657" s="175" t="s">
        <v>1</v>
      </c>
    </row>
    <row r="658" spans="1:89" ht="14.25" thickTop="1" thickBot="1" x14ac:dyDescent="0.25">
      <c r="A658" s="176" t="s">
        <v>2</v>
      </c>
      <c r="B658" s="177" t="s">
        <v>3</v>
      </c>
      <c r="C658" s="178"/>
      <c r="D658" s="177" t="s">
        <v>4</v>
      </c>
      <c r="E658" s="178"/>
      <c r="F658" s="177" t="s">
        <v>5</v>
      </c>
      <c r="G658" s="178"/>
      <c r="H658" s="177" t="s">
        <v>6</v>
      </c>
      <c r="I658" s="178"/>
      <c r="J658" s="177" t="s">
        <v>7</v>
      </c>
      <c r="K658" s="178"/>
      <c r="L658" s="177" t="s">
        <v>8</v>
      </c>
      <c r="M658" s="178"/>
      <c r="N658" s="177" t="s">
        <v>9</v>
      </c>
      <c r="O658" s="178"/>
      <c r="P658" s="177" t="s">
        <v>10</v>
      </c>
      <c r="Q658" s="178"/>
      <c r="R658" s="177" t="s">
        <v>11</v>
      </c>
      <c r="S658" s="178"/>
      <c r="T658" s="177" t="s">
        <v>12</v>
      </c>
      <c r="U658" s="178"/>
      <c r="V658" s="177" t="s">
        <v>13</v>
      </c>
      <c r="W658" s="178"/>
      <c r="X658" s="177" t="s">
        <v>14</v>
      </c>
      <c r="Y658" s="178"/>
      <c r="Z658" s="177" t="s">
        <v>15</v>
      </c>
      <c r="AA658" s="178"/>
      <c r="AB658" s="179" t="s">
        <v>16</v>
      </c>
      <c r="AC658" s="180"/>
      <c r="AE658" s="176" t="s">
        <v>2</v>
      </c>
      <c r="AF658" s="177" t="s">
        <v>3</v>
      </c>
      <c r="AG658" s="178"/>
      <c r="AH658" s="177" t="s">
        <v>4</v>
      </c>
      <c r="AI658" s="178"/>
      <c r="AJ658" s="177" t="s">
        <v>5</v>
      </c>
      <c r="AK658" s="178"/>
      <c r="AL658" s="177" t="s">
        <v>6</v>
      </c>
      <c r="AM658" s="178"/>
      <c r="AN658" s="177" t="s">
        <v>7</v>
      </c>
      <c r="AO658" s="178"/>
      <c r="AP658" s="177" t="s">
        <v>8</v>
      </c>
      <c r="AQ658" s="178"/>
      <c r="AR658" s="177" t="s">
        <v>9</v>
      </c>
      <c r="AS658" s="178"/>
      <c r="AT658" s="177" t="s">
        <v>10</v>
      </c>
      <c r="AU658" s="178"/>
      <c r="AV658" s="177" t="s">
        <v>11</v>
      </c>
      <c r="AW658" s="178"/>
      <c r="AX658" s="177" t="s">
        <v>12</v>
      </c>
      <c r="AY658" s="178"/>
      <c r="AZ658" s="177" t="s">
        <v>13</v>
      </c>
      <c r="BA658" s="178"/>
      <c r="BB658" s="177" t="s">
        <v>14</v>
      </c>
      <c r="BC658" s="178"/>
      <c r="BD658" s="177" t="s">
        <v>15</v>
      </c>
      <c r="BE658" s="178"/>
      <c r="BF658" s="179" t="s">
        <v>16</v>
      </c>
      <c r="BG658" s="180"/>
      <c r="BI658" s="176" t="s">
        <v>2</v>
      </c>
      <c r="BJ658" s="177" t="s">
        <v>3</v>
      </c>
      <c r="BK658" s="178"/>
      <c r="BL658" s="177" t="s">
        <v>4</v>
      </c>
      <c r="BM658" s="178"/>
      <c r="BN658" s="177" t="s">
        <v>5</v>
      </c>
      <c r="BO658" s="178"/>
      <c r="BP658" s="177" t="s">
        <v>6</v>
      </c>
      <c r="BQ658" s="178"/>
      <c r="BR658" s="177" t="s">
        <v>7</v>
      </c>
      <c r="BS658" s="178"/>
      <c r="BT658" s="177" t="s">
        <v>8</v>
      </c>
      <c r="BU658" s="178"/>
      <c r="BV658" s="177" t="s">
        <v>9</v>
      </c>
      <c r="BW658" s="178"/>
      <c r="BX658" s="177" t="s">
        <v>10</v>
      </c>
      <c r="BY658" s="178"/>
      <c r="BZ658" s="177" t="s">
        <v>11</v>
      </c>
      <c r="CA658" s="178"/>
      <c r="CB658" s="177" t="s">
        <v>12</v>
      </c>
      <c r="CC658" s="178"/>
      <c r="CD658" s="177" t="s">
        <v>13</v>
      </c>
      <c r="CE658" s="178"/>
      <c r="CF658" s="177" t="s">
        <v>14</v>
      </c>
      <c r="CG658" s="178"/>
      <c r="CH658" s="177" t="s">
        <v>15</v>
      </c>
      <c r="CI658" s="178"/>
      <c r="CJ658" s="177" t="s">
        <v>16</v>
      </c>
      <c r="CK658" s="178"/>
    </row>
    <row r="659" spans="1:89" ht="15" thickTop="1" thickBot="1" x14ac:dyDescent="0.3">
      <c r="A659" s="182"/>
      <c r="B659" s="183" t="s">
        <v>17</v>
      </c>
      <c r="C659" s="184" t="s">
        <v>18</v>
      </c>
      <c r="D659" s="185" t="s">
        <v>17</v>
      </c>
      <c r="E659" s="186" t="s">
        <v>18</v>
      </c>
      <c r="F659" s="183" t="s">
        <v>17</v>
      </c>
      <c r="G659" s="184" t="s">
        <v>18</v>
      </c>
      <c r="H659" s="185" t="s">
        <v>17</v>
      </c>
      <c r="I659" s="186" t="s">
        <v>18</v>
      </c>
      <c r="J659" s="183" t="s">
        <v>17</v>
      </c>
      <c r="K659" s="184" t="s">
        <v>18</v>
      </c>
      <c r="L659" s="185" t="s">
        <v>17</v>
      </c>
      <c r="M659" s="183" t="s">
        <v>18</v>
      </c>
      <c r="N659" s="187" t="s">
        <v>17</v>
      </c>
      <c r="O659" s="188" t="s">
        <v>18</v>
      </c>
      <c r="P659" s="183" t="s">
        <v>17</v>
      </c>
      <c r="Q659" s="184" t="s">
        <v>18</v>
      </c>
      <c r="R659" s="185" t="s">
        <v>17</v>
      </c>
      <c r="S659" s="186" t="s">
        <v>18</v>
      </c>
      <c r="T659" s="183" t="s">
        <v>17</v>
      </c>
      <c r="U659" s="184" t="s">
        <v>18</v>
      </c>
      <c r="V659" s="185" t="s">
        <v>17</v>
      </c>
      <c r="W659" s="186" t="s">
        <v>18</v>
      </c>
      <c r="X659" s="183" t="s">
        <v>17</v>
      </c>
      <c r="Y659" s="184" t="s">
        <v>18</v>
      </c>
      <c r="Z659" s="185" t="s">
        <v>17</v>
      </c>
      <c r="AA659" s="183" t="s">
        <v>18</v>
      </c>
      <c r="AB659" s="189" t="s">
        <v>17</v>
      </c>
      <c r="AC659" s="190" t="s">
        <v>18</v>
      </c>
      <c r="AE659" s="182"/>
      <c r="AF659" s="183" t="s">
        <v>17</v>
      </c>
      <c r="AG659" s="184" t="s">
        <v>18</v>
      </c>
      <c r="AH659" s="185" t="s">
        <v>17</v>
      </c>
      <c r="AI659" s="186" t="s">
        <v>18</v>
      </c>
      <c r="AJ659" s="183" t="s">
        <v>17</v>
      </c>
      <c r="AK659" s="184" t="s">
        <v>18</v>
      </c>
      <c r="AL659" s="185" t="s">
        <v>17</v>
      </c>
      <c r="AM659" s="186" t="s">
        <v>18</v>
      </c>
      <c r="AN659" s="183" t="s">
        <v>17</v>
      </c>
      <c r="AO659" s="184" t="s">
        <v>18</v>
      </c>
      <c r="AP659" s="185" t="s">
        <v>17</v>
      </c>
      <c r="AQ659" s="183" t="s">
        <v>18</v>
      </c>
      <c r="AR659" s="187" t="s">
        <v>17</v>
      </c>
      <c r="AS659" s="188" t="s">
        <v>18</v>
      </c>
      <c r="AT659" s="183" t="s">
        <v>17</v>
      </c>
      <c r="AU659" s="184" t="s">
        <v>18</v>
      </c>
      <c r="AV659" s="185" t="s">
        <v>17</v>
      </c>
      <c r="AW659" s="186" t="s">
        <v>18</v>
      </c>
      <c r="AX659" s="183" t="s">
        <v>17</v>
      </c>
      <c r="AY659" s="184" t="s">
        <v>18</v>
      </c>
      <c r="AZ659" s="185" t="s">
        <v>17</v>
      </c>
      <c r="BA659" s="186" t="s">
        <v>18</v>
      </c>
      <c r="BB659" s="183" t="s">
        <v>17</v>
      </c>
      <c r="BC659" s="184" t="s">
        <v>18</v>
      </c>
      <c r="BD659" s="185" t="s">
        <v>17</v>
      </c>
      <c r="BE659" s="183" t="s">
        <v>18</v>
      </c>
      <c r="BF659" s="189" t="s">
        <v>17</v>
      </c>
      <c r="BG659" s="190" t="s">
        <v>18</v>
      </c>
      <c r="BI659" s="182"/>
      <c r="BJ659" s="183" t="s">
        <v>17</v>
      </c>
      <c r="BK659" s="184" t="s">
        <v>18</v>
      </c>
      <c r="BL659" s="185" t="s">
        <v>17</v>
      </c>
      <c r="BM659" s="186" t="s">
        <v>18</v>
      </c>
      <c r="BN659" s="183" t="s">
        <v>17</v>
      </c>
      <c r="BO659" s="184" t="s">
        <v>18</v>
      </c>
      <c r="BP659" s="185" t="s">
        <v>17</v>
      </c>
      <c r="BQ659" s="186" t="s">
        <v>18</v>
      </c>
      <c r="BR659" s="183" t="s">
        <v>17</v>
      </c>
      <c r="BS659" s="184" t="s">
        <v>18</v>
      </c>
      <c r="BT659" s="185" t="s">
        <v>17</v>
      </c>
      <c r="BU659" s="183" t="s">
        <v>18</v>
      </c>
      <c r="BV659" s="187" t="s">
        <v>17</v>
      </c>
      <c r="BW659" s="188" t="s">
        <v>18</v>
      </c>
      <c r="BX659" s="183" t="s">
        <v>17</v>
      </c>
      <c r="BY659" s="184" t="s">
        <v>18</v>
      </c>
      <c r="BZ659" s="185" t="s">
        <v>17</v>
      </c>
      <c r="CA659" s="186" t="s">
        <v>18</v>
      </c>
      <c r="CB659" s="183" t="s">
        <v>17</v>
      </c>
      <c r="CC659" s="184" t="s">
        <v>18</v>
      </c>
      <c r="CD659" s="185" t="s">
        <v>17</v>
      </c>
      <c r="CE659" s="186" t="s">
        <v>18</v>
      </c>
      <c r="CF659" s="183" t="s">
        <v>17</v>
      </c>
      <c r="CG659" s="184" t="s">
        <v>18</v>
      </c>
      <c r="CH659" s="185" t="s">
        <v>17</v>
      </c>
      <c r="CI659" s="183" t="s">
        <v>18</v>
      </c>
      <c r="CJ659" s="187" t="s">
        <v>17</v>
      </c>
      <c r="CK659" s="188" t="s">
        <v>18</v>
      </c>
    </row>
    <row r="660" spans="1:89" ht="13.5" thickTop="1" x14ac:dyDescent="0.2">
      <c r="A660" s="192" t="s">
        <v>19</v>
      </c>
      <c r="B660" s="193"/>
      <c r="C660" s="194"/>
      <c r="D660" s="195"/>
      <c r="E660" s="196"/>
      <c r="F660" s="193"/>
      <c r="G660" s="197"/>
      <c r="H660" s="195"/>
      <c r="I660" s="196"/>
      <c r="J660" s="193"/>
      <c r="K660" s="197"/>
      <c r="L660" s="195"/>
      <c r="M660" s="193"/>
      <c r="N660" s="198"/>
      <c r="O660" s="199"/>
      <c r="P660" s="193"/>
      <c r="Q660" s="197"/>
      <c r="R660" s="195"/>
      <c r="S660" s="196"/>
      <c r="T660" s="193"/>
      <c r="U660" s="197"/>
      <c r="V660" s="195"/>
      <c r="W660" s="196"/>
      <c r="X660" s="193"/>
      <c r="Y660" s="197"/>
      <c r="Z660" s="195"/>
      <c r="AA660" s="193"/>
      <c r="AB660" s="200">
        <f>B660+D660+F660+H660+J660+L660+N660+P660+R660+T660+V660+X660+Z660</f>
        <v>0</v>
      </c>
      <c r="AC660" s="201">
        <f>C660+E660+G660+I660+K660+M660+O660+Q660+S660+U660+W660+Y660+AA660</f>
        <v>0</v>
      </c>
      <c r="AE660" s="202" t="str">
        <f>$AE$9</f>
        <v>07:00 - 07:59</v>
      </c>
      <c r="AF660" s="193">
        <f>SUMIF($A$9:$A$32,$AE660,B$660:B$683)</f>
        <v>6694</v>
      </c>
      <c r="AG660" s="194">
        <f t="shared" ref="AG660:BE662" si="1009">SUMIF($A$9:$A$32,$AE660,C$660:C$683)</f>
        <v>1019</v>
      </c>
      <c r="AH660" s="195">
        <f t="shared" si="1009"/>
        <v>2219</v>
      </c>
      <c r="AI660" s="196">
        <f t="shared" si="1009"/>
        <v>1097</v>
      </c>
      <c r="AJ660" s="193">
        <f t="shared" si="1009"/>
        <v>1098</v>
      </c>
      <c r="AK660" s="197">
        <f t="shared" si="1009"/>
        <v>636</v>
      </c>
      <c r="AL660" s="195">
        <f t="shared" si="1009"/>
        <v>1432</v>
      </c>
      <c r="AM660" s="196">
        <f t="shared" si="1009"/>
        <v>1635</v>
      </c>
      <c r="AN660" s="193">
        <f t="shared" si="1009"/>
        <v>425</v>
      </c>
      <c r="AO660" s="197">
        <f t="shared" si="1009"/>
        <v>844</v>
      </c>
      <c r="AP660" s="195">
        <f t="shared" si="1009"/>
        <v>499</v>
      </c>
      <c r="AQ660" s="193">
        <f t="shared" si="1009"/>
        <v>2070</v>
      </c>
      <c r="AR660" s="198">
        <f t="shared" si="1009"/>
        <v>1961</v>
      </c>
      <c r="AS660" s="199">
        <f t="shared" si="1009"/>
        <v>2463</v>
      </c>
      <c r="AT660" s="193">
        <f t="shared" si="1009"/>
        <v>1652</v>
      </c>
      <c r="AU660" s="197">
        <f t="shared" si="1009"/>
        <v>1356</v>
      </c>
      <c r="AV660" s="195">
        <f t="shared" si="1009"/>
        <v>1886</v>
      </c>
      <c r="AW660" s="196">
        <f t="shared" si="1009"/>
        <v>1605</v>
      </c>
      <c r="AX660" s="193">
        <f t="shared" si="1009"/>
        <v>329</v>
      </c>
      <c r="AY660" s="197">
        <f t="shared" si="1009"/>
        <v>1642</v>
      </c>
      <c r="AZ660" s="195">
        <f t="shared" si="1009"/>
        <v>1110</v>
      </c>
      <c r="BA660" s="196">
        <f t="shared" si="1009"/>
        <v>2414</v>
      </c>
      <c r="BB660" s="193">
        <f t="shared" si="1009"/>
        <v>1508</v>
      </c>
      <c r="BC660" s="197">
        <f t="shared" si="1009"/>
        <v>1530</v>
      </c>
      <c r="BD660" s="195">
        <f t="shared" si="1009"/>
        <v>4793</v>
      </c>
      <c r="BE660" s="193">
        <f t="shared" si="1009"/>
        <v>2589</v>
      </c>
      <c r="BF660" s="200">
        <f>AF660+AH660+AJ660+AL660+AN660+AP660+AR660+AT660+AV660+AX660+AZ660+BB660+BD660</f>
        <v>25606</v>
      </c>
      <c r="BG660" s="201">
        <f>AG660+AI660+AK660+AM660+AO660+AQ660+AS660+AU660+AW660+AY660+BA660+BC660+BE660</f>
        <v>20900</v>
      </c>
      <c r="BI660" s="192" t="s">
        <v>19</v>
      </c>
      <c r="BJ660" s="204">
        <f t="shared" ref="BJ660:CK660" si="1010">B660/B684</f>
        <v>0</v>
      </c>
      <c r="BK660" s="205">
        <f t="shared" si="1010"/>
        <v>0</v>
      </c>
      <c r="BL660" s="206">
        <f t="shared" si="1010"/>
        <v>0</v>
      </c>
      <c r="BM660" s="207">
        <f t="shared" si="1010"/>
        <v>0</v>
      </c>
      <c r="BN660" s="204">
        <f t="shared" si="1010"/>
        <v>0</v>
      </c>
      <c r="BO660" s="205">
        <f t="shared" si="1010"/>
        <v>0</v>
      </c>
      <c r="BP660" s="206">
        <f t="shared" si="1010"/>
        <v>0</v>
      </c>
      <c r="BQ660" s="207">
        <f t="shared" si="1010"/>
        <v>0</v>
      </c>
      <c r="BR660" s="204">
        <f t="shared" si="1010"/>
        <v>0</v>
      </c>
      <c r="BS660" s="205">
        <f t="shared" si="1010"/>
        <v>0</v>
      </c>
      <c r="BT660" s="206">
        <f t="shared" si="1010"/>
        <v>0</v>
      </c>
      <c r="BU660" s="204">
        <f t="shared" si="1010"/>
        <v>0</v>
      </c>
      <c r="BV660" s="208">
        <f t="shared" si="1010"/>
        <v>0</v>
      </c>
      <c r="BW660" s="209">
        <f t="shared" si="1010"/>
        <v>0</v>
      </c>
      <c r="BX660" s="204">
        <f t="shared" si="1010"/>
        <v>0</v>
      </c>
      <c r="BY660" s="205">
        <f t="shared" si="1010"/>
        <v>0</v>
      </c>
      <c r="BZ660" s="206">
        <f t="shared" si="1010"/>
        <v>0</v>
      </c>
      <c r="CA660" s="207">
        <f t="shared" si="1010"/>
        <v>0</v>
      </c>
      <c r="CB660" s="204">
        <f t="shared" si="1010"/>
        <v>0</v>
      </c>
      <c r="CC660" s="205">
        <f t="shared" si="1010"/>
        <v>0</v>
      </c>
      <c r="CD660" s="206">
        <f t="shared" si="1010"/>
        <v>0</v>
      </c>
      <c r="CE660" s="207">
        <f t="shared" si="1010"/>
        <v>0</v>
      </c>
      <c r="CF660" s="204">
        <f t="shared" si="1010"/>
        <v>0</v>
      </c>
      <c r="CG660" s="205">
        <f t="shared" si="1010"/>
        <v>0</v>
      </c>
      <c r="CH660" s="206">
        <f t="shared" si="1010"/>
        <v>0</v>
      </c>
      <c r="CI660" s="204">
        <f t="shared" si="1010"/>
        <v>0</v>
      </c>
      <c r="CJ660" s="210">
        <f t="shared" si="1010"/>
        <v>0</v>
      </c>
      <c r="CK660" s="211">
        <f t="shared" si="1010"/>
        <v>0</v>
      </c>
    </row>
    <row r="661" spans="1:89" x14ac:dyDescent="0.2">
      <c r="A661" s="212" t="s">
        <v>21</v>
      </c>
      <c r="B661" s="213">
        <v>552</v>
      </c>
      <c r="C661" s="214">
        <v>0</v>
      </c>
      <c r="D661" s="215">
        <v>191</v>
      </c>
      <c r="E661" s="216">
        <v>1</v>
      </c>
      <c r="F661" s="213">
        <v>74</v>
      </c>
      <c r="G661" s="217">
        <v>0</v>
      </c>
      <c r="H661" s="215">
        <v>271</v>
      </c>
      <c r="I661" s="216">
        <v>4</v>
      </c>
      <c r="J661" s="213">
        <v>18</v>
      </c>
      <c r="K661" s="217">
        <v>1</v>
      </c>
      <c r="L661" s="215">
        <v>11</v>
      </c>
      <c r="M661" s="213">
        <v>23</v>
      </c>
      <c r="N661" s="218">
        <v>51</v>
      </c>
      <c r="O661" s="219">
        <v>29</v>
      </c>
      <c r="P661" s="213">
        <v>17</v>
      </c>
      <c r="Q661" s="217">
        <v>7</v>
      </c>
      <c r="R661" s="215">
        <v>9</v>
      </c>
      <c r="S661" s="216">
        <v>10</v>
      </c>
      <c r="T661" s="213">
        <v>0</v>
      </c>
      <c r="U661" s="217">
        <v>6</v>
      </c>
      <c r="V661" s="215">
        <v>3</v>
      </c>
      <c r="W661" s="216">
        <v>0</v>
      </c>
      <c r="X661" s="213">
        <v>2</v>
      </c>
      <c r="Y661" s="217">
        <v>0</v>
      </c>
      <c r="Z661" s="215">
        <v>0</v>
      </c>
      <c r="AA661" s="213">
        <v>0</v>
      </c>
      <c r="AB661" s="220">
        <f>B661+D661+F661+H661+J661+L661+N661+P661+R661+T661+V661+X661+Z661</f>
        <v>1199</v>
      </c>
      <c r="AC661" s="221">
        <f t="shared" ref="AC661:AC680" si="1011">C661+E661+G661+I661+K661+M661+O661+Q661+S661+U661+W661+Y661+AA661</f>
        <v>81</v>
      </c>
      <c r="AE661" s="212" t="str">
        <f>$AE$10</f>
        <v>08:00 - 08:59</v>
      </c>
      <c r="AF661" s="193">
        <f>SUMIF($A$9:$A$32,$AE661,B$660:B$683)</f>
        <v>6488</v>
      </c>
      <c r="AG661" s="214">
        <f t="shared" si="1009"/>
        <v>1150</v>
      </c>
      <c r="AH661" s="215">
        <f t="shared" si="1009"/>
        <v>1884</v>
      </c>
      <c r="AI661" s="216">
        <f t="shared" si="1009"/>
        <v>1641</v>
      </c>
      <c r="AJ661" s="213">
        <f t="shared" si="1009"/>
        <v>911</v>
      </c>
      <c r="AK661" s="217">
        <f t="shared" si="1009"/>
        <v>639</v>
      </c>
      <c r="AL661" s="215">
        <f t="shared" si="1009"/>
        <v>1202</v>
      </c>
      <c r="AM661" s="216">
        <f t="shared" si="1009"/>
        <v>2152</v>
      </c>
      <c r="AN661" s="213">
        <f t="shared" si="1009"/>
        <v>397</v>
      </c>
      <c r="AO661" s="217">
        <f t="shared" si="1009"/>
        <v>1127</v>
      </c>
      <c r="AP661" s="215">
        <f t="shared" si="1009"/>
        <v>548</v>
      </c>
      <c r="AQ661" s="213">
        <f t="shared" si="1009"/>
        <v>3126</v>
      </c>
      <c r="AR661" s="218">
        <f t="shared" si="1009"/>
        <v>1674</v>
      </c>
      <c r="AS661" s="219">
        <f t="shared" si="1009"/>
        <v>3951</v>
      </c>
      <c r="AT661" s="213">
        <f t="shared" si="1009"/>
        <v>1291</v>
      </c>
      <c r="AU661" s="217">
        <f t="shared" si="1009"/>
        <v>1768</v>
      </c>
      <c r="AV661" s="215">
        <f t="shared" si="1009"/>
        <v>1808</v>
      </c>
      <c r="AW661" s="216">
        <f t="shared" si="1009"/>
        <v>1562</v>
      </c>
      <c r="AX661" s="213">
        <f t="shared" si="1009"/>
        <v>361</v>
      </c>
      <c r="AY661" s="217">
        <f t="shared" si="1009"/>
        <v>1700</v>
      </c>
      <c r="AZ661" s="215">
        <f t="shared" si="1009"/>
        <v>988</v>
      </c>
      <c r="BA661" s="216">
        <f t="shared" si="1009"/>
        <v>2967</v>
      </c>
      <c r="BB661" s="213">
        <f t="shared" si="1009"/>
        <v>1355</v>
      </c>
      <c r="BC661" s="217">
        <f t="shared" si="1009"/>
        <v>1843</v>
      </c>
      <c r="BD661" s="215">
        <f t="shared" si="1009"/>
        <v>4815</v>
      </c>
      <c r="BE661" s="213">
        <f t="shared" si="1009"/>
        <v>2592</v>
      </c>
      <c r="BF661" s="220">
        <f>SUM(AF661,AH661,AJ661,AL661,AN661,AP661,AR661,AT661,AV661,AX661,AZ661,BB661,BD661)</f>
        <v>23722</v>
      </c>
      <c r="BG661" s="221">
        <f>SUM(AG661,AI661,AK661,AM661,AO661,AQ661,AS661,AU661,AW661,AY661,BA661,BC661,BE661)</f>
        <v>26218</v>
      </c>
      <c r="BI661" s="212" t="s">
        <v>21</v>
      </c>
      <c r="BJ661" s="204">
        <f t="shared" ref="BJ661:CK661" si="1012">B661/B684</f>
        <v>9.0696986625480591E-3</v>
      </c>
      <c r="BK661" s="205">
        <f t="shared" si="1012"/>
        <v>0</v>
      </c>
      <c r="BL661" s="206">
        <f t="shared" si="1012"/>
        <v>7.2222642365575131E-3</v>
      </c>
      <c r="BM661" s="207">
        <f t="shared" si="1012"/>
        <v>4.4434570095534326E-5</v>
      </c>
      <c r="BN661" s="204">
        <f t="shared" si="1012"/>
        <v>5.4636739515652689E-3</v>
      </c>
      <c r="BO661" s="205">
        <f t="shared" si="1012"/>
        <v>0</v>
      </c>
      <c r="BP661" s="206">
        <f t="shared" si="1012"/>
        <v>8.6338728176373128E-3</v>
      </c>
      <c r="BQ661" s="207">
        <f t="shared" si="1012"/>
        <v>8.371703641691084E-5</v>
      </c>
      <c r="BR661" s="204">
        <f t="shared" si="1012"/>
        <v>2.5659301496792587E-3</v>
      </c>
      <c r="BS661" s="205">
        <f t="shared" si="1012"/>
        <v>1.1818933932159319E-4</v>
      </c>
      <c r="BT661" s="206">
        <f t="shared" si="1012"/>
        <v>7.5378606181045703E-4</v>
      </c>
      <c r="BU661" s="204">
        <f t="shared" si="1012"/>
        <v>9.0640394088669946E-4</v>
      </c>
      <c r="BV661" s="208">
        <f t="shared" si="1012"/>
        <v>1.7705259503558409E-3</v>
      </c>
      <c r="BW661" s="209">
        <f t="shared" si="1012"/>
        <v>7.3197203362023269E-4</v>
      </c>
      <c r="BX661" s="204">
        <f t="shared" si="1012"/>
        <v>9.444969164953609E-4</v>
      </c>
      <c r="BY661" s="205">
        <f t="shared" si="1012"/>
        <v>3.2413409890720503E-4</v>
      </c>
      <c r="BZ661" s="206">
        <f t="shared" si="1012"/>
        <v>3.8440182804424893E-4</v>
      </c>
      <c r="CA661" s="207">
        <f t="shared" si="1012"/>
        <v>4.0165481784954009E-4</v>
      </c>
      <c r="CB661" s="204">
        <f t="shared" si="1012"/>
        <v>0</v>
      </c>
      <c r="CC661" s="205">
        <f t="shared" si="1012"/>
        <v>4.6882325363338024E-4</v>
      </c>
      <c r="CD661" s="206">
        <f t="shared" si="1012"/>
        <v>1.0283128813326935E-4</v>
      </c>
      <c r="CE661" s="207">
        <f t="shared" si="1012"/>
        <v>0</v>
      </c>
      <c r="CF661" s="204">
        <f t="shared" si="1012"/>
        <v>6.5340259400829817E-5</v>
      </c>
      <c r="CG661" s="205">
        <f t="shared" si="1012"/>
        <v>0</v>
      </c>
      <c r="CH661" s="206">
        <f t="shared" si="1012"/>
        <v>0</v>
      </c>
      <c r="CI661" s="204">
        <f t="shared" si="1012"/>
        <v>0</v>
      </c>
      <c r="CJ661" s="210">
        <f t="shared" si="1012"/>
        <v>3.3753540039749789E-3</v>
      </c>
      <c r="CK661" s="211">
        <f t="shared" si="1012"/>
        <v>2.2837809262000422E-4</v>
      </c>
    </row>
    <row r="662" spans="1:89" ht="13.5" thickBot="1" x14ac:dyDescent="0.25">
      <c r="A662" s="202" t="s">
        <v>23</v>
      </c>
      <c r="B662" s="222">
        <v>3241</v>
      </c>
      <c r="C662" s="223">
        <v>59</v>
      </c>
      <c r="D662" s="224">
        <v>1218</v>
      </c>
      <c r="E662" s="225">
        <v>46</v>
      </c>
      <c r="F662" s="222">
        <v>377</v>
      </c>
      <c r="G662" s="226">
        <v>16</v>
      </c>
      <c r="H662" s="224">
        <v>1209</v>
      </c>
      <c r="I662" s="225">
        <v>224</v>
      </c>
      <c r="J662" s="222">
        <v>78</v>
      </c>
      <c r="K662" s="226">
        <v>80</v>
      </c>
      <c r="L662" s="224">
        <v>83</v>
      </c>
      <c r="M662" s="222">
        <v>441</v>
      </c>
      <c r="N662" s="227">
        <v>458</v>
      </c>
      <c r="O662" s="228">
        <v>647</v>
      </c>
      <c r="P662" s="222">
        <v>294</v>
      </c>
      <c r="Q662" s="226">
        <v>376</v>
      </c>
      <c r="R662" s="224">
        <v>421</v>
      </c>
      <c r="S662" s="225">
        <v>465</v>
      </c>
      <c r="T662" s="222">
        <v>61</v>
      </c>
      <c r="U662" s="226">
        <v>374</v>
      </c>
      <c r="V662" s="224">
        <v>208</v>
      </c>
      <c r="W662" s="225">
        <v>753</v>
      </c>
      <c r="X662" s="222">
        <v>335</v>
      </c>
      <c r="Y662" s="226">
        <v>500</v>
      </c>
      <c r="Z662" s="224">
        <v>1302</v>
      </c>
      <c r="AA662" s="222">
        <v>515</v>
      </c>
      <c r="AB662" s="220">
        <f>B662+D662+F662+H662+J662+L662+N662+P662+R662+T662+V662+X662+Z662</f>
        <v>9285</v>
      </c>
      <c r="AC662" s="221">
        <f t="shared" si="1011"/>
        <v>4496</v>
      </c>
      <c r="AE662" s="202" t="str">
        <f>$AE$11</f>
        <v>09:00 - 09:59</v>
      </c>
      <c r="AF662" s="193">
        <f>SUMIF($A$9:$A$32,$AE662,B$660:B$683)</f>
        <v>5097</v>
      </c>
      <c r="AG662" s="223">
        <f t="shared" si="1009"/>
        <v>1361</v>
      </c>
      <c r="AH662" s="224">
        <f t="shared" si="1009"/>
        <v>1813</v>
      </c>
      <c r="AI662" s="225">
        <f t="shared" si="1009"/>
        <v>1207</v>
      </c>
      <c r="AJ662" s="222">
        <f t="shared" si="1009"/>
        <v>780</v>
      </c>
      <c r="AK662" s="226">
        <f t="shared" si="1009"/>
        <v>578</v>
      </c>
      <c r="AL662" s="224">
        <f t="shared" si="1009"/>
        <v>1616</v>
      </c>
      <c r="AM662" s="225">
        <f t="shared" si="1009"/>
        <v>2139</v>
      </c>
      <c r="AN662" s="222">
        <f t="shared" si="1009"/>
        <v>368</v>
      </c>
      <c r="AO662" s="226">
        <f t="shared" si="1009"/>
        <v>1054</v>
      </c>
      <c r="AP662" s="224">
        <f t="shared" si="1009"/>
        <v>487</v>
      </c>
      <c r="AQ662" s="222">
        <f t="shared" si="1009"/>
        <v>2727</v>
      </c>
      <c r="AR662" s="227">
        <f t="shared" si="1009"/>
        <v>1463</v>
      </c>
      <c r="AS662" s="228">
        <f t="shared" si="1009"/>
        <v>3250</v>
      </c>
      <c r="AT662" s="222">
        <f t="shared" si="1009"/>
        <v>1019</v>
      </c>
      <c r="AU662" s="226">
        <f t="shared" si="1009"/>
        <v>1497</v>
      </c>
      <c r="AV662" s="224">
        <f t="shared" si="1009"/>
        <v>1595</v>
      </c>
      <c r="AW662" s="225">
        <f t="shared" si="1009"/>
        <v>1487</v>
      </c>
      <c r="AX662" s="222">
        <f t="shared" si="1009"/>
        <v>327</v>
      </c>
      <c r="AY662" s="226">
        <f t="shared" si="1009"/>
        <v>1180</v>
      </c>
      <c r="AZ662" s="224">
        <f t="shared" si="1009"/>
        <v>944</v>
      </c>
      <c r="BA662" s="225">
        <f t="shared" si="1009"/>
        <v>2829</v>
      </c>
      <c r="BB662" s="222">
        <f t="shared" si="1009"/>
        <v>1285</v>
      </c>
      <c r="BC662" s="226">
        <f t="shared" si="1009"/>
        <v>1475</v>
      </c>
      <c r="BD662" s="224">
        <f t="shared" si="1009"/>
        <v>3832</v>
      </c>
      <c r="BE662" s="222">
        <f t="shared" si="1009"/>
        <v>2438</v>
      </c>
      <c r="BF662" s="220">
        <f>SUM(AF662,AH662,AJ662,AL662,AN662,AP662,AR662,AT662,AV662,AX662,AZ662,BB662,BD662)</f>
        <v>20626</v>
      </c>
      <c r="BG662" s="221">
        <f>SUM(AG662,AI662,AK662,AM662,AO662,AQ662,AS662,AU662,AW662,AY662,BA662,BC662,BE662)</f>
        <v>23222</v>
      </c>
      <c r="BI662" s="202" t="s">
        <v>23</v>
      </c>
      <c r="BJ662" s="204">
        <f t="shared" ref="BJ662:CK662" si="1013">B662/B684</f>
        <v>5.3251618415431634E-2</v>
      </c>
      <c r="BK662" s="205">
        <f t="shared" si="1013"/>
        <v>1.4939356341630162E-3</v>
      </c>
      <c r="BL662" s="206">
        <f t="shared" si="1013"/>
        <v>4.6056114346214927E-2</v>
      </c>
      <c r="BM662" s="207">
        <f t="shared" si="1013"/>
        <v>2.0439902243945792E-3</v>
      </c>
      <c r="BN662" s="204">
        <f t="shared" si="1013"/>
        <v>2.7835203780271708E-2</v>
      </c>
      <c r="BO662" s="205">
        <f t="shared" si="1013"/>
        <v>1.7728531855955678E-3</v>
      </c>
      <c r="BP662" s="206">
        <f t="shared" si="1013"/>
        <v>3.8517904931821077E-2</v>
      </c>
      <c r="BQ662" s="207">
        <f t="shared" si="1013"/>
        <v>4.6881540393470074E-3</v>
      </c>
      <c r="BR662" s="204">
        <f t="shared" si="1013"/>
        <v>1.1119030648610121E-2</v>
      </c>
      <c r="BS662" s="205">
        <f t="shared" si="1013"/>
        <v>9.455147145727455E-3</v>
      </c>
      <c r="BT662" s="206">
        <f t="shared" si="1013"/>
        <v>5.6876584663879941E-3</v>
      </c>
      <c r="BU662" s="204">
        <f t="shared" si="1013"/>
        <v>1.7379310344827585E-2</v>
      </c>
      <c r="BV662" s="208">
        <f t="shared" si="1013"/>
        <v>1.5900017358097554E-2</v>
      </c>
      <c r="BW662" s="209">
        <f t="shared" si="1013"/>
        <v>1.6330548474216916E-2</v>
      </c>
      <c r="BX662" s="204">
        <f t="shared" si="1013"/>
        <v>1.6334240791155065E-2</v>
      </c>
      <c r="BY662" s="205">
        <f t="shared" si="1013"/>
        <v>1.7410631598444155E-2</v>
      </c>
      <c r="BZ662" s="206">
        <f t="shared" si="1013"/>
        <v>1.798146328962542E-2</v>
      </c>
      <c r="CA662" s="207">
        <f t="shared" si="1013"/>
        <v>1.8676949030003616E-2</v>
      </c>
      <c r="CB662" s="204">
        <f t="shared" si="1013"/>
        <v>5.6849953401677542E-3</v>
      </c>
      <c r="CC662" s="205">
        <f t="shared" si="1013"/>
        <v>2.9223316143147368E-2</v>
      </c>
      <c r="CD662" s="206">
        <f t="shared" si="1013"/>
        <v>7.1296359772400082E-3</v>
      </c>
      <c r="CE662" s="207">
        <f t="shared" si="1013"/>
        <v>2.2959417019849375E-2</v>
      </c>
      <c r="CF662" s="204">
        <f t="shared" si="1013"/>
        <v>1.0944493449638996E-2</v>
      </c>
      <c r="CG662" s="205">
        <f t="shared" si="1013"/>
        <v>2.9619098394644865E-2</v>
      </c>
      <c r="CH662" s="206">
        <f t="shared" si="1013"/>
        <v>2.1469560055405318E-2</v>
      </c>
      <c r="CI662" s="204">
        <f t="shared" si="1013"/>
        <v>9.6355336027540792E-3</v>
      </c>
      <c r="CJ662" s="210">
        <f t="shared" si="1013"/>
        <v>2.6138583758888806E-2</v>
      </c>
      <c r="CK662" s="211">
        <f t="shared" si="1013"/>
        <v>1.2676393881722705E-2</v>
      </c>
    </row>
    <row r="663" spans="1:89" ht="14.25" thickTop="1" thickBot="1" x14ac:dyDescent="0.25">
      <c r="A663" s="212" t="s">
        <v>25</v>
      </c>
      <c r="B663" s="213">
        <v>4807</v>
      </c>
      <c r="C663" s="214">
        <v>620</v>
      </c>
      <c r="D663" s="215">
        <v>1902</v>
      </c>
      <c r="E663" s="216">
        <v>708</v>
      </c>
      <c r="F663" s="213">
        <v>843</v>
      </c>
      <c r="G663" s="217">
        <v>357</v>
      </c>
      <c r="H663" s="215">
        <v>1284</v>
      </c>
      <c r="I663" s="216">
        <v>1032</v>
      </c>
      <c r="J663" s="213">
        <v>233</v>
      </c>
      <c r="K663" s="217">
        <v>381</v>
      </c>
      <c r="L663" s="215">
        <v>330</v>
      </c>
      <c r="M663" s="213">
        <v>1149</v>
      </c>
      <c r="N663" s="218">
        <v>1194</v>
      </c>
      <c r="O663" s="219">
        <v>1720</v>
      </c>
      <c r="P663" s="213">
        <v>1021</v>
      </c>
      <c r="Q663" s="217">
        <v>1007</v>
      </c>
      <c r="R663" s="215">
        <v>1255</v>
      </c>
      <c r="S663" s="216">
        <v>1143</v>
      </c>
      <c r="T663" s="213">
        <v>286</v>
      </c>
      <c r="U663" s="217">
        <v>959</v>
      </c>
      <c r="V663" s="215">
        <v>781</v>
      </c>
      <c r="W663" s="216">
        <v>1868</v>
      </c>
      <c r="X663" s="213">
        <v>1110</v>
      </c>
      <c r="Y663" s="217">
        <v>1235</v>
      </c>
      <c r="Z663" s="215">
        <v>3184</v>
      </c>
      <c r="AA663" s="213">
        <v>1870</v>
      </c>
      <c r="AB663" s="220">
        <f>B663+D663+F663+H663+J663+L663+N663+P663+R663+T663+V663+X663+Z663</f>
        <v>18230</v>
      </c>
      <c r="AC663" s="221">
        <f t="shared" si="1011"/>
        <v>14049</v>
      </c>
      <c r="AE663" s="229" t="s">
        <v>26</v>
      </c>
      <c r="AF663" s="230">
        <f t="shared" ref="AF663:BG663" si="1014">SUM(AF660:AF662)</f>
        <v>18279</v>
      </c>
      <c r="AG663" s="231">
        <f t="shared" si="1014"/>
        <v>3530</v>
      </c>
      <c r="AH663" s="230">
        <f t="shared" si="1014"/>
        <v>5916</v>
      </c>
      <c r="AI663" s="231">
        <f t="shared" si="1014"/>
        <v>3945</v>
      </c>
      <c r="AJ663" s="230">
        <f t="shared" si="1014"/>
        <v>2789</v>
      </c>
      <c r="AK663" s="231">
        <f t="shared" si="1014"/>
        <v>1853</v>
      </c>
      <c r="AL663" s="230">
        <f t="shared" si="1014"/>
        <v>4250</v>
      </c>
      <c r="AM663" s="231">
        <f t="shared" si="1014"/>
        <v>5926</v>
      </c>
      <c r="AN663" s="230">
        <f t="shared" si="1014"/>
        <v>1190</v>
      </c>
      <c r="AO663" s="231">
        <f t="shared" si="1014"/>
        <v>3025</v>
      </c>
      <c r="AP663" s="230">
        <f t="shared" si="1014"/>
        <v>1534</v>
      </c>
      <c r="AQ663" s="231">
        <f t="shared" si="1014"/>
        <v>7923</v>
      </c>
      <c r="AR663" s="230">
        <f t="shared" si="1014"/>
        <v>5098</v>
      </c>
      <c r="AS663" s="231">
        <f t="shared" si="1014"/>
        <v>9664</v>
      </c>
      <c r="AT663" s="230">
        <f t="shared" si="1014"/>
        <v>3962</v>
      </c>
      <c r="AU663" s="231">
        <f t="shared" si="1014"/>
        <v>4621</v>
      </c>
      <c r="AV663" s="230">
        <f t="shared" si="1014"/>
        <v>5289</v>
      </c>
      <c r="AW663" s="231">
        <f t="shared" si="1014"/>
        <v>4654</v>
      </c>
      <c r="AX663" s="230">
        <f t="shared" si="1014"/>
        <v>1017</v>
      </c>
      <c r="AY663" s="231">
        <f t="shared" si="1014"/>
        <v>4522</v>
      </c>
      <c r="AZ663" s="230">
        <f t="shared" si="1014"/>
        <v>3042</v>
      </c>
      <c r="BA663" s="231">
        <f t="shared" si="1014"/>
        <v>8210</v>
      </c>
      <c r="BB663" s="230">
        <f t="shared" si="1014"/>
        <v>4148</v>
      </c>
      <c r="BC663" s="231">
        <f t="shared" si="1014"/>
        <v>4848</v>
      </c>
      <c r="BD663" s="230">
        <f t="shared" si="1014"/>
        <v>13440</v>
      </c>
      <c r="BE663" s="231">
        <f t="shared" si="1014"/>
        <v>7619</v>
      </c>
      <c r="BF663" s="232">
        <f t="shared" si="1014"/>
        <v>69954</v>
      </c>
      <c r="BG663" s="233">
        <f t="shared" si="1014"/>
        <v>70340</v>
      </c>
      <c r="BI663" s="212" t="s">
        <v>25</v>
      </c>
      <c r="BJ663" s="204">
        <f t="shared" ref="BJ663:CK663" si="1015">B663/B684</f>
        <v>7.8981959186356018E-2</v>
      </c>
      <c r="BK663" s="205">
        <f t="shared" si="1015"/>
        <v>1.5698984630187627E-2</v>
      </c>
      <c r="BL663" s="206">
        <f t="shared" si="1015"/>
        <v>7.192013915147849E-2</v>
      </c>
      <c r="BM663" s="207">
        <f t="shared" si="1015"/>
        <v>3.1459675627638302E-2</v>
      </c>
      <c r="BN663" s="204">
        <f t="shared" si="1015"/>
        <v>6.2241582988777321E-2</v>
      </c>
      <c r="BO663" s="205">
        <f t="shared" si="1015"/>
        <v>3.9556786703601111E-2</v>
      </c>
      <c r="BP663" s="206">
        <f t="shared" si="1015"/>
        <v>4.0907353128584172E-2</v>
      </c>
      <c r="BQ663" s="207">
        <f t="shared" si="1015"/>
        <v>2.1598995395562998E-2</v>
      </c>
      <c r="BR663" s="204">
        <f t="shared" si="1015"/>
        <v>3.3214540270848185E-2</v>
      </c>
      <c r="BS663" s="205">
        <f t="shared" si="1015"/>
        <v>4.5030138281527007E-2</v>
      </c>
      <c r="BT663" s="206">
        <f t="shared" si="1015"/>
        <v>2.2613581854313711E-2</v>
      </c>
      <c r="BU663" s="204">
        <f t="shared" si="1015"/>
        <v>4.5280788177339902E-2</v>
      </c>
      <c r="BV663" s="208">
        <f t="shared" si="1015"/>
        <v>4.1451136955389691E-2</v>
      </c>
      <c r="BW663" s="209">
        <f t="shared" si="1015"/>
        <v>4.3413513718165528E-2</v>
      </c>
      <c r="BX663" s="204">
        <f t="shared" si="1015"/>
        <v>5.6725373631868435E-2</v>
      </c>
      <c r="BY663" s="205">
        <f t="shared" si="1015"/>
        <v>4.6629005371365065E-2</v>
      </c>
      <c r="BZ663" s="206">
        <f t="shared" si="1015"/>
        <v>5.3602699355059152E-2</v>
      </c>
      <c r="CA663" s="207">
        <f t="shared" si="1015"/>
        <v>4.5909145680202434E-2</v>
      </c>
      <c r="CB663" s="204">
        <f t="shared" si="1015"/>
        <v>2.6654240447343897E-2</v>
      </c>
      <c r="CC663" s="205">
        <f t="shared" si="1015"/>
        <v>7.4933583372401941E-2</v>
      </c>
      <c r="CD663" s="206">
        <f t="shared" si="1015"/>
        <v>2.6770412010694453E-2</v>
      </c>
      <c r="CE663" s="207">
        <f t="shared" si="1015"/>
        <v>5.6956428941671494E-2</v>
      </c>
      <c r="CF663" s="204">
        <f t="shared" si="1015"/>
        <v>3.6263843967460553E-2</v>
      </c>
      <c r="CG663" s="205">
        <f t="shared" si="1015"/>
        <v>7.3159173034772818E-2</v>
      </c>
      <c r="CH663" s="206">
        <f t="shared" si="1015"/>
        <v>5.2503133038717766E-2</v>
      </c>
      <c r="CI663" s="204">
        <f t="shared" si="1015"/>
        <v>3.4987277353689568E-2</v>
      </c>
      <c r="CJ663" s="210">
        <f t="shared" si="1015"/>
        <v>5.132001959338104E-2</v>
      </c>
      <c r="CK663" s="211">
        <f t="shared" si="1015"/>
        <v>3.9610911397758512E-2</v>
      </c>
    </row>
    <row r="664" spans="1:89" ht="13.5" thickTop="1" x14ac:dyDescent="0.2">
      <c r="A664" s="202" t="s">
        <v>20</v>
      </c>
      <c r="B664" s="222">
        <v>6694</v>
      </c>
      <c r="C664" s="223">
        <v>1019</v>
      </c>
      <c r="D664" s="224">
        <v>2219</v>
      </c>
      <c r="E664" s="225">
        <v>1097</v>
      </c>
      <c r="F664" s="222">
        <v>1098</v>
      </c>
      <c r="G664" s="226">
        <v>636</v>
      </c>
      <c r="H664" s="224">
        <v>1432</v>
      </c>
      <c r="I664" s="225">
        <v>1635</v>
      </c>
      <c r="J664" s="222">
        <v>425</v>
      </c>
      <c r="K664" s="226">
        <v>844</v>
      </c>
      <c r="L664" s="224">
        <v>499</v>
      </c>
      <c r="M664" s="222">
        <v>2070</v>
      </c>
      <c r="N664" s="227">
        <v>1961</v>
      </c>
      <c r="O664" s="228">
        <v>2463</v>
      </c>
      <c r="P664" s="222">
        <v>1652</v>
      </c>
      <c r="Q664" s="226">
        <v>1356</v>
      </c>
      <c r="R664" s="224">
        <v>1886</v>
      </c>
      <c r="S664" s="225">
        <v>1605</v>
      </c>
      <c r="T664" s="222">
        <v>329</v>
      </c>
      <c r="U664" s="226">
        <v>1642</v>
      </c>
      <c r="V664" s="224">
        <v>1110</v>
      </c>
      <c r="W664" s="225">
        <v>2414</v>
      </c>
      <c r="X664" s="222">
        <v>1508</v>
      </c>
      <c r="Y664" s="226">
        <v>1530</v>
      </c>
      <c r="Z664" s="224">
        <v>4793</v>
      </c>
      <c r="AA664" s="222">
        <v>2589</v>
      </c>
      <c r="AB664" s="220">
        <f t="shared" ref="AB664:AB680" si="1016">B664+D664+F664+H664+J664+L664+N664+P664+R664+T664+V664+X664+Z664</f>
        <v>25606</v>
      </c>
      <c r="AC664" s="221">
        <f t="shared" si="1011"/>
        <v>20900</v>
      </c>
      <c r="BI664" s="202" t="s">
        <v>20</v>
      </c>
      <c r="BJ664" s="204">
        <f t="shared" ref="BJ664:CK664" si="1017">B664/B684</f>
        <v>0.10998652689691434</v>
      </c>
      <c r="BK664" s="205">
        <f t="shared" si="1017"/>
        <v>2.5802040868001926E-2</v>
      </c>
      <c r="BL664" s="206">
        <f t="shared" si="1017"/>
        <v>8.3906829010058234E-2</v>
      </c>
      <c r="BM664" s="207">
        <f t="shared" si="1017"/>
        <v>4.8744723394801154E-2</v>
      </c>
      <c r="BN664" s="204">
        <f t="shared" si="1017"/>
        <v>8.1069108092144126E-2</v>
      </c>
      <c r="BO664" s="205">
        <f t="shared" si="1017"/>
        <v>7.0470914127423817E-2</v>
      </c>
      <c r="BP664" s="206">
        <f t="shared" si="1017"/>
        <v>4.5622530903530009E-2</v>
      </c>
      <c r="BQ664" s="207">
        <f t="shared" si="1017"/>
        <v>3.4219338635412308E-2</v>
      </c>
      <c r="BR664" s="204">
        <f t="shared" si="1017"/>
        <v>6.0584461867426942E-2</v>
      </c>
      <c r="BS664" s="205">
        <f t="shared" si="1017"/>
        <v>9.9751802387424648E-2</v>
      </c>
      <c r="BT664" s="206">
        <f t="shared" si="1017"/>
        <v>3.4194476803947098E-2</v>
      </c>
      <c r="BU664" s="204">
        <f t="shared" si="1017"/>
        <v>8.1576354679802954E-2</v>
      </c>
      <c r="BV664" s="208">
        <f t="shared" si="1017"/>
        <v>6.8078458600937336E-2</v>
      </c>
      <c r="BW664" s="209">
        <f t="shared" si="1017"/>
        <v>6.2167142027814939E-2</v>
      </c>
      <c r="BX664" s="204">
        <f t="shared" si="1017"/>
        <v>9.1782876826490362E-2</v>
      </c>
      <c r="BY664" s="205">
        <f t="shared" si="1017"/>
        <v>6.2789405445452862E-2</v>
      </c>
      <c r="BZ664" s="206">
        <f t="shared" si="1017"/>
        <v>8.0553538632383723E-2</v>
      </c>
      <c r="CA664" s="207">
        <f t="shared" si="1017"/>
        <v>6.4465598264851182E-2</v>
      </c>
      <c r="CB664" s="204">
        <f t="shared" si="1017"/>
        <v>3.0661696178937558E-2</v>
      </c>
      <c r="CC664" s="205">
        <f t="shared" si="1017"/>
        <v>0.12830129707766838</v>
      </c>
      <c r="CD664" s="206">
        <f t="shared" si="1017"/>
        <v>3.8047576609309658E-2</v>
      </c>
      <c r="CE664" s="207">
        <f t="shared" si="1017"/>
        <v>7.3604293075586177E-2</v>
      </c>
      <c r="CF664" s="204">
        <f t="shared" si="1017"/>
        <v>4.9266555588225687E-2</v>
      </c>
      <c r="CG664" s="205">
        <f t="shared" si="1017"/>
        <v>9.0634441087613288E-2</v>
      </c>
      <c r="CH664" s="206">
        <f t="shared" si="1017"/>
        <v>7.90350240749291E-2</v>
      </c>
      <c r="CI664" s="204">
        <f t="shared" si="1017"/>
        <v>4.8439604849573416E-2</v>
      </c>
      <c r="CJ664" s="210">
        <f t="shared" si="1017"/>
        <v>7.2084499270878497E-2</v>
      </c>
      <c r="CK664" s="211">
        <f t="shared" si="1017"/>
        <v>5.892718686121097E-2</v>
      </c>
    </row>
    <row r="665" spans="1:89" ht="13.5" thickBot="1" x14ac:dyDescent="0.25">
      <c r="A665" s="212" t="s">
        <v>22</v>
      </c>
      <c r="B665" s="213">
        <v>6488</v>
      </c>
      <c r="C665" s="214">
        <v>1150</v>
      </c>
      <c r="D665" s="215">
        <v>1884</v>
      </c>
      <c r="E665" s="216">
        <v>1641</v>
      </c>
      <c r="F665" s="213">
        <v>911</v>
      </c>
      <c r="G665" s="217">
        <v>639</v>
      </c>
      <c r="H665" s="215">
        <v>1202</v>
      </c>
      <c r="I665" s="216">
        <v>2152</v>
      </c>
      <c r="J665" s="213">
        <v>397</v>
      </c>
      <c r="K665" s="217">
        <v>1127</v>
      </c>
      <c r="L665" s="215">
        <v>548</v>
      </c>
      <c r="M665" s="213">
        <v>3126</v>
      </c>
      <c r="N665" s="218">
        <v>1674</v>
      </c>
      <c r="O665" s="219">
        <v>3951</v>
      </c>
      <c r="P665" s="213">
        <v>1291</v>
      </c>
      <c r="Q665" s="217">
        <v>1768</v>
      </c>
      <c r="R665" s="215">
        <v>1808</v>
      </c>
      <c r="S665" s="216">
        <v>1562</v>
      </c>
      <c r="T665" s="213">
        <v>361</v>
      </c>
      <c r="U665" s="217">
        <v>1700</v>
      </c>
      <c r="V665" s="215">
        <v>988</v>
      </c>
      <c r="W665" s="216">
        <v>2967</v>
      </c>
      <c r="X665" s="213">
        <v>1355</v>
      </c>
      <c r="Y665" s="217">
        <v>1843</v>
      </c>
      <c r="Z665" s="215">
        <v>4815</v>
      </c>
      <c r="AA665" s="213">
        <v>2592</v>
      </c>
      <c r="AB665" s="220">
        <f t="shared" si="1016"/>
        <v>23722</v>
      </c>
      <c r="AC665" s="221">
        <f t="shared" si="1011"/>
        <v>26218</v>
      </c>
      <c r="AE665" s="175" t="s">
        <v>27</v>
      </c>
      <c r="BI665" s="212" t="s">
        <v>22</v>
      </c>
      <c r="BJ665" s="204">
        <f t="shared" ref="BJ665:CK665" si="1018">B665/B684</f>
        <v>0.10660182051197792</v>
      </c>
      <c r="BK665" s="205">
        <f t="shared" si="1018"/>
        <v>2.9119084394702857E-2</v>
      </c>
      <c r="BL665" s="206">
        <f t="shared" si="1018"/>
        <v>7.1239506919761025E-2</v>
      </c>
      <c r="BM665" s="207">
        <f t="shared" si="1018"/>
        <v>7.2917129526771832E-2</v>
      </c>
      <c r="BN665" s="204">
        <f t="shared" si="1018"/>
        <v>6.7262256349675129E-2</v>
      </c>
      <c r="BO665" s="205">
        <f t="shared" si="1018"/>
        <v>7.0803324099722995E-2</v>
      </c>
      <c r="BP665" s="206">
        <f t="shared" si="1018"/>
        <v>3.8294889766789859E-2</v>
      </c>
      <c r="BQ665" s="207">
        <f t="shared" si="1018"/>
        <v>4.5039765592298033E-2</v>
      </c>
      <c r="BR665" s="204">
        <f t="shared" si="1018"/>
        <v>5.6593014967925875E-2</v>
      </c>
      <c r="BS665" s="205">
        <f t="shared" si="1018"/>
        <v>0.13319938541543552</v>
      </c>
      <c r="BT665" s="206">
        <f t="shared" si="1018"/>
        <v>3.7552251079284588E-2</v>
      </c>
      <c r="BU665" s="204">
        <f t="shared" si="1018"/>
        <v>0.12319211822660099</v>
      </c>
      <c r="BV665" s="208">
        <f t="shared" si="1018"/>
        <v>5.8114910605797605E-2</v>
      </c>
      <c r="BW665" s="209">
        <f t="shared" si="1018"/>
        <v>9.9724879477018608E-2</v>
      </c>
      <c r="BX665" s="204">
        <f t="shared" si="1018"/>
        <v>7.1726207011500634E-2</v>
      </c>
      <c r="BY665" s="205">
        <f t="shared" si="1018"/>
        <v>8.1867012409705495E-2</v>
      </c>
      <c r="BZ665" s="206">
        <f t="shared" si="1018"/>
        <v>7.7222056122666888E-2</v>
      </c>
      <c r="CA665" s="207">
        <f t="shared" si="1018"/>
        <v>6.2738482548098162E-2</v>
      </c>
      <c r="CB665" s="204">
        <f t="shared" si="1018"/>
        <v>3.3643988816402612E-2</v>
      </c>
      <c r="CC665" s="205">
        <f t="shared" si="1018"/>
        <v>0.13283325519612441</v>
      </c>
      <c r="CD665" s="206">
        <f t="shared" si="1018"/>
        <v>3.3865770891890037E-2</v>
      </c>
      <c r="CE665" s="207">
        <f t="shared" si="1018"/>
        <v>9.046559136506388E-2</v>
      </c>
      <c r="CF665" s="204">
        <f t="shared" si="1018"/>
        <v>4.4268025744062203E-2</v>
      </c>
      <c r="CG665" s="205">
        <f t="shared" si="1018"/>
        <v>0.10917599668266098</v>
      </c>
      <c r="CH665" s="206">
        <f t="shared" si="1018"/>
        <v>7.9397796979091093E-2</v>
      </c>
      <c r="CI665" s="204">
        <f t="shared" si="1018"/>
        <v>4.8495734171531205E-2</v>
      </c>
      <c r="CJ665" s="210">
        <f t="shared" si="1018"/>
        <v>6.6780773713339833E-2</v>
      </c>
      <c r="CK665" s="211">
        <f t="shared" si="1018"/>
        <v>7.3921195460632971E-2</v>
      </c>
    </row>
    <row r="666" spans="1:89" ht="14.25" thickTop="1" thickBot="1" x14ac:dyDescent="0.25">
      <c r="A666" s="202" t="s">
        <v>24</v>
      </c>
      <c r="B666" s="222">
        <v>5097</v>
      </c>
      <c r="C666" s="223">
        <v>1361</v>
      </c>
      <c r="D666" s="224">
        <v>1813</v>
      </c>
      <c r="E666" s="225">
        <v>1207</v>
      </c>
      <c r="F666" s="222">
        <v>780</v>
      </c>
      <c r="G666" s="226">
        <v>578</v>
      </c>
      <c r="H666" s="224">
        <v>1616</v>
      </c>
      <c r="I666" s="225">
        <v>2139</v>
      </c>
      <c r="J666" s="222">
        <v>368</v>
      </c>
      <c r="K666" s="226">
        <v>1054</v>
      </c>
      <c r="L666" s="224">
        <v>487</v>
      </c>
      <c r="M666" s="222">
        <v>2727</v>
      </c>
      <c r="N666" s="227">
        <v>1463</v>
      </c>
      <c r="O666" s="228">
        <v>3250</v>
      </c>
      <c r="P666" s="222">
        <v>1019</v>
      </c>
      <c r="Q666" s="226">
        <v>1497</v>
      </c>
      <c r="R666" s="224">
        <v>1595</v>
      </c>
      <c r="S666" s="225">
        <v>1487</v>
      </c>
      <c r="T666" s="222">
        <v>327</v>
      </c>
      <c r="U666" s="226">
        <v>1180</v>
      </c>
      <c r="V666" s="224">
        <v>944</v>
      </c>
      <c r="W666" s="225">
        <v>2829</v>
      </c>
      <c r="X666" s="222">
        <v>1285</v>
      </c>
      <c r="Y666" s="226">
        <v>1475</v>
      </c>
      <c r="Z666" s="224">
        <v>3832</v>
      </c>
      <c r="AA666" s="222">
        <v>2438</v>
      </c>
      <c r="AB666" s="220">
        <f t="shared" si="1016"/>
        <v>20626</v>
      </c>
      <c r="AC666" s="221">
        <f t="shared" si="1011"/>
        <v>23222</v>
      </c>
      <c r="AE666" s="176" t="s">
        <v>2</v>
      </c>
      <c r="AF666" s="177" t="s">
        <v>3</v>
      </c>
      <c r="AG666" s="178"/>
      <c r="AH666" s="177" t="s">
        <v>4</v>
      </c>
      <c r="AI666" s="178"/>
      <c r="AJ666" s="177" t="s">
        <v>5</v>
      </c>
      <c r="AK666" s="178"/>
      <c r="AL666" s="177" t="s">
        <v>6</v>
      </c>
      <c r="AM666" s="178"/>
      <c r="AN666" s="177" t="s">
        <v>7</v>
      </c>
      <c r="AO666" s="178"/>
      <c r="AP666" s="177" t="s">
        <v>8</v>
      </c>
      <c r="AQ666" s="178"/>
      <c r="AR666" s="177" t="s">
        <v>9</v>
      </c>
      <c r="AS666" s="178"/>
      <c r="AT666" s="177" t="s">
        <v>10</v>
      </c>
      <c r="AU666" s="178"/>
      <c r="AV666" s="177" t="s">
        <v>11</v>
      </c>
      <c r="AW666" s="178"/>
      <c r="AX666" s="177" t="s">
        <v>12</v>
      </c>
      <c r="AY666" s="178"/>
      <c r="AZ666" s="177" t="s">
        <v>13</v>
      </c>
      <c r="BA666" s="178"/>
      <c r="BB666" s="177" t="s">
        <v>14</v>
      </c>
      <c r="BC666" s="178"/>
      <c r="BD666" s="177" t="s">
        <v>15</v>
      </c>
      <c r="BE666" s="178"/>
      <c r="BF666" s="179" t="s">
        <v>16</v>
      </c>
      <c r="BG666" s="180"/>
      <c r="BI666" s="202" t="s">
        <v>24</v>
      </c>
      <c r="BJ666" s="204">
        <f t="shared" ref="BJ666:CK666" si="1019">B666/B684</f>
        <v>8.3746837106897565E-2</v>
      </c>
      <c r="BK666" s="205">
        <f t="shared" si="1019"/>
        <v>3.4461803357557039E-2</v>
      </c>
      <c r="BL666" s="206">
        <f t="shared" si="1019"/>
        <v>6.8554790894653259E-2</v>
      </c>
      <c r="BM666" s="207">
        <f t="shared" si="1019"/>
        <v>5.3632526105309934E-2</v>
      </c>
      <c r="BN666" s="204">
        <f t="shared" si="1019"/>
        <v>5.759007678676905E-2</v>
      </c>
      <c r="BO666" s="205">
        <f t="shared" si="1019"/>
        <v>6.4044321329639886E-2</v>
      </c>
      <c r="BP666" s="206">
        <f t="shared" si="1019"/>
        <v>5.1484643812922136E-2</v>
      </c>
      <c r="BQ666" s="207">
        <f t="shared" si="1019"/>
        <v>4.4767685223943074E-2</v>
      </c>
      <c r="BR666" s="204">
        <f t="shared" si="1019"/>
        <v>5.2459016393442623E-2</v>
      </c>
      <c r="BS666" s="205">
        <f t="shared" si="1019"/>
        <v>0.12457156364495922</v>
      </c>
      <c r="BT666" s="206">
        <f t="shared" si="1019"/>
        <v>3.3372164736517509E-2</v>
      </c>
      <c r="BU666" s="204">
        <f t="shared" si="1019"/>
        <v>0.10746798029556651</v>
      </c>
      <c r="BV666" s="208">
        <f t="shared" si="1019"/>
        <v>5.0789793438639125E-2</v>
      </c>
      <c r="BW666" s="209">
        <f t="shared" si="1019"/>
        <v>8.2031348595370909E-2</v>
      </c>
      <c r="BX666" s="204">
        <f t="shared" si="1019"/>
        <v>5.6614256347574866E-2</v>
      </c>
      <c r="BY666" s="205">
        <f t="shared" si="1019"/>
        <v>6.9318392294869427E-2</v>
      </c>
      <c r="BZ666" s="206">
        <f t="shared" si="1019"/>
        <v>6.8124546192286334E-2</v>
      </c>
      <c r="CA666" s="207">
        <f t="shared" si="1019"/>
        <v>5.9726071414226617E-2</v>
      </c>
      <c r="CB666" s="204">
        <f t="shared" si="1019"/>
        <v>3.0475302889095994E-2</v>
      </c>
      <c r="CC666" s="205">
        <f t="shared" si="1019"/>
        <v>9.2201906547898116E-2</v>
      </c>
      <c r="CD666" s="206">
        <f t="shared" si="1019"/>
        <v>3.2357578665935423E-2</v>
      </c>
      <c r="CE666" s="207">
        <f t="shared" si="1019"/>
        <v>8.6257889441107419E-2</v>
      </c>
      <c r="CF666" s="204">
        <f t="shared" si="1019"/>
        <v>4.1981116665033159E-2</v>
      </c>
      <c r="CG666" s="205">
        <f t="shared" si="1019"/>
        <v>8.7376340264202351E-2</v>
      </c>
      <c r="CH666" s="206">
        <f t="shared" si="1019"/>
        <v>6.3188444034034688E-2</v>
      </c>
      <c r="CI666" s="204">
        <f t="shared" si="1019"/>
        <v>4.5614428977697949E-2</v>
      </c>
      <c r="CJ666" s="210">
        <f t="shared" si="1019"/>
        <v>5.8065097319422783E-2</v>
      </c>
      <c r="CK666" s="211">
        <f t="shared" si="1019"/>
        <v>6.5474025516317758E-2</v>
      </c>
    </row>
    <row r="667" spans="1:89" ht="15" thickTop="1" thickBot="1" x14ac:dyDescent="0.3">
      <c r="A667" s="212" t="s">
        <v>28</v>
      </c>
      <c r="B667" s="213">
        <v>3870</v>
      </c>
      <c r="C667" s="214">
        <v>1387</v>
      </c>
      <c r="D667" s="215">
        <v>1666</v>
      </c>
      <c r="E667" s="216">
        <v>881</v>
      </c>
      <c r="F667" s="213">
        <v>868</v>
      </c>
      <c r="G667" s="217">
        <v>494</v>
      </c>
      <c r="H667" s="215">
        <v>1819</v>
      </c>
      <c r="I667" s="216">
        <v>2041</v>
      </c>
      <c r="J667" s="213">
        <v>343</v>
      </c>
      <c r="K667" s="217">
        <v>857</v>
      </c>
      <c r="L667" s="215">
        <v>496</v>
      </c>
      <c r="M667" s="213">
        <v>1824</v>
      </c>
      <c r="N667" s="218">
        <v>1477</v>
      </c>
      <c r="O667" s="219">
        <v>2587</v>
      </c>
      <c r="P667" s="213">
        <v>906</v>
      </c>
      <c r="Q667" s="217">
        <v>1213</v>
      </c>
      <c r="R667" s="215">
        <v>1311</v>
      </c>
      <c r="S667" s="216">
        <v>1367</v>
      </c>
      <c r="T667" s="213">
        <v>384</v>
      </c>
      <c r="U667" s="217">
        <v>803</v>
      </c>
      <c r="V667" s="215">
        <v>928</v>
      </c>
      <c r="W667" s="216">
        <v>2356</v>
      </c>
      <c r="X667" s="213">
        <v>1075</v>
      </c>
      <c r="Y667" s="217">
        <v>1166</v>
      </c>
      <c r="Z667" s="215">
        <v>3229</v>
      </c>
      <c r="AA667" s="213">
        <v>2454</v>
      </c>
      <c r="AB667" s="220">
        <f t="shared" si="1016"/>
        <v>18372</v>
      </c>
      <c r="AC667" s="221">
        <f t="shared" si="1011"/>
        <v>19430</v>
      </c>
      <c r="AE667" s="182"/>
      <c r="AF667" s="183" t="s">
        <v>17</v>
      </c>
      <c r="AG667" s="184" t="s">
        <v>18</v>
      </c>
      <c r="AH667" s="185" t="s">
        <v>17</v>
      </c>
      <c r="AI667" s="186" t="s">
        <v>18</v>
      </c>
      <c r="AJ667" s="183" t="s">
        <v>17</v>
      </c>
      <c r="AK667" s="184" t="s">
        <v>18</v>
      </c>
      <c r="AL667" s="185" t="s">
        <v>17</v>
      </c>
      <c r="AM667" s="186" t="s">
        <v>18</v>
      </c>
      <c r="AN667" s="183" t="s">
        <v>17</v>
      </c>
      <c r="AO667" s="184" t="s">
        <v>18</v>
      </c>
      <c r="AP667" s="185" t="s">
        <v>17</v>
      </c>
      <c r="AQ667" s="183" t="s">
        <v>18</v>
      </c>
      <c r="AR667" s="187" t="s">
        <v>17</v>
      </c>
      <c r="AS667" s="188" t="s">
        <v>18</v>
      </c>
      <c r="AT667" s="183" t="s">
        <v>17</v>
      </c>
      <c r="AU667" s="184" t="s">
        <v>18</v>
      </c>
      <c r="AV667" s="185" t="s">
        <v>17</v>
      </c>
      <c r="AW667" s="186" t="s">
        <v>18</v>
      </c>
      <c r="AX667" s="183" t="s">
        <v>17</v>
      </c>
      <c r="AY667" s="184" t="s">
        <v>18</v>
      </c>
      <c r="AZ667" s="185" t="s">
        <v>17</v>
      </c>
      <c r="BA667" s="186" t="s">
        <v>18</v>
      </c>
      <c r="BB667" s="183" t="s">
        <v>17</v>
      </c>
      <c r="BC667" s="184" t="s">
        <v>18</v>
      </c>
      <c r="BD667" s="185" t="s">
        <v>17</v>
      </c>
      <c r="BE667" s="183" t="s">
        <v>18</v>
      </c>
      <c r="BF667" s="189" t="s">
        <v>17</v>
      </c>
      <c r="BG667" s="190" t="s">
        <v>18</v>
      </c>
      <c r="BI667" s="212" t="s">
        <v>28</v>
      </c>
      <c r="BJ667" s="204">
        <f t="shared" ref="BJ667:CK667" si="1020">B667/B684</f>
        <v>6.3586474318951064E-2</v>
      </c>
      <c r="BK667" s="205">
        <f t="shared" si="1020"/>
        <v>3.512014787430684E-2</v>
      </c>
      <c r="BL667" s="206">
        <f t="shared" si="1020"/>
        <v>6.2996294335627312E-2</v>
      </c>
      <c r="BM667" s="207">
        <f t="shared" si="1020"/>
        <v>3.9146856254165738E-2</v>
      </c>
      <c r="BN667" s="204">
        <f t="shared" si="1020"/>
        <v>6.4087418783225047E-2</v>
      </c>
      <c r="BO667" s="205">
        <f t="shared" si="1020"/>
        <v>5.473684210526316E-2</v>
      </c>
      <c r="BP667" s="206">
        <f t="shared" si="1020"/>
        <v>5.7952083598827579E-2</v>
      </c>
      <c r="BQ667" s="207">
        <f t="shared" si="1020"/>
        <v>4.2716617831728754E-2</v>
      </c>
      <c r="BR667" s="204">
        <f t="shared" si="1020"/>
        <v>4.88952245188881E-2</v>
      </c>
      <c r="BS667" s="205">
        <f t="shared" si="1020"/>
        <v>0.10128826379860537</v>
      </c>
      <c r="BT667" s="206">
        <f t="shared" si="1020"/>
        <v>3.3988898787089702E-2</v>
      </c>
      <c r="BU667" s="204">
        <f t="shared" si="1020"/>
        <v>7.1881773399014776E-2</v>
      </c>
      <c r="BV667" s="208">
        <f t="shared" si="1020"/>
        <v>5.1275820170109357E-2</v>
      </c>
      <c r="BW667" s="209">
        <f t="shared" si="1020"/>
        <v>6.5296953481915249E-2</v>
      </c>
      <c r="BX667" s="204">
        <f t="shared" si="1020"/>
        <v>5.0336129784988054E-2</v>
      </c>
      <c r="BY667" s="205">
        <f t="shared" si="1020"/>
        <v>5.6167808853491388E-2</v>
      </c>
      <c r="BZ667" s="206">
        <f t="shared" si="1020"/>
        <v>5.5994532951778926E-2</v>
      </c>
      <c r="CA667" s="207">
        <f t="shared" si="1020"/>
        <v>5.490621360003213E-2</v>
      </c>
      <c r="CB667" s="204">
        <f t="shared" si="1020"/>
        <v>3.5787511649580613E-2</v>
      </c>
      <c r="CC667" s="205">
        <f t="shared" si="1020"/>
        <v>6.2744178777934048E-2</v>
      </c>
      <c r="CD667" s="206">
        <f t="shared" si="1020"/>
        <v>3.1809145129224649E-2</v>
      </c>
      <c r="CE667" s="207">
        <f t="shared" si="1020"/>
        <v>7.1835838643778391E-2</v>
      </c>
      <c r="CF667" s="204">
        <f t="shared" si="1020"/>
        <v>3.5120389427946028E-2</v>
      </c>
      <c r="CG667" s="205">
        <f t="shared" si="1020"/>
        <v>6.907173745631183E-2</v>
      </c>
      <c r="CH667" s="206">
        <f t="shared" si="1020"/>
        <v>5.3245168524503658E-2</v>
      </c>
      <c r="CI667" s="204">
        <f t="shared" si="1020"/>
        <v>4.5913785361472836E-2</v>
      </c>
      <c r="CJ667" s="210">
        <f t="shared" si="1020"/>
        <v>5.1719769608864319E-2</v>
      </c>
      <c r="CK667" s="211">
        <f t="shared" si="1020"/>
        <v>5.4782547402551632E-2</v>
      </c>
    </row>
    <row r="668" spans="1:89" ht="13.5" thickTop="1" x14ac:dyDescent="0.2">
      <c r="A668" s="202" t="s">
        <v>29</v>
      </c>
      <c r="B668" s="235">
        <v>3699</v>
      </c>
      <c r="C668" s="223">
        <v>1236</v>
      </c>
      <c r="D668" s="224">
        <v>1708</v>
      </c>
      <c r="E668" s="225">
        <v>880</v>
      </c>
      <c r="F668" s="222">
        <v>906</v>
      </c>
      <c r="G668" s="226">
        <v>411</v>
      </c>
      <c r="H668" s="224">
        <v>2070</v>
      </c>
      <c r="I668" s="225">
        <v>2110</v>
      </c>
      <c r="J668" s="222">
        <v>375</v>
      </c>
      <c r="K668" s="226">
        <v>589</v>
      </c>
      <c r="L668" s="224">
        <v>556</v>
      </c>
      <c r="M668" s="222">
        <v>1816</v>
      </c>
      <c r="N668" s="227">
        <v>1299</v>
      </c>
      <c r="O668" s="236">
        <v>2549</v>
      </c>
      <c r="P668" s="222">
        <v>884</v>
      </c>
      <c r="Q668" s="226">
        <v>1084</v>
      </c>
      <c r="R668" s="224">
        <v>1421</v>
      </c>
      <c r="S668" s="225">
        <v>1290</v>
      </c>
      <c r="T668" s="222">
        <v>448</v>
      </c>
      <c r="U668" s="226">
        <v>762</v>
      </c>
      <c r="V668" s="224">
        <v>1028</v>
      </c>
      <c r="W668" s="237">
        <v>2249</v>
      </c>
      <c r="X668" s="222">
        <v>1138</v>
      </c>
      <c r="Y668" s="226">
        <v>885</v>
      </c>
      <c r="Z668" s="224">
        <v>3180</v>
      </c>
      <c r="AA668" s="222">
        <v>2723</v>
      </c>
      <c r="AB668" s="220">
        <f t="shared" si="1016"/>
        <v>18712</v>
      </c>
      <c r="AC668" s="221">
        <f t="shared" si="1011"/>
        <v>18584</v>
      </c>
      <c r="AE668" s="202" t="str">
        <f>$AE$17</f>
        <v>17:00 - 17:59</v>
      </c>
      <c r="AF668" s="193">
        <f t="shared" ref="AF668:AO670" si="1021">SUMIF($A$9:$A$32,$AE668,B$660:B$683)</f>
        <v>2849</v>
      </c>
      <c r="AG668" s="194">
        <f t="shared" si="1021"/>
        <v>4058</v>
      </c>
      <c r="AH668" s="195">
        <f t="shared" si="1021"/>
        <v>2101</v>
      </c>
      <c r="AI668" s="196">
        <f t="shared" si="1021"/>
        <v>1683</v>
      </c>
      <c r="AJ668" s="193">
        <f t="shared" si="1021"/>
        <v>1173</v>
      </c>
      <c r="AK668" s="197">
        <f t="shared" si="1021"/>
        <v>484</v>
      </c>
      <c r="AL668" s="195">
        <f t="shared" si="1021"/>
        <v>2600</v>
      </c>
      <c r="AM668" s="196">
        <f t="shared" si="1021"/>
        <v>3795</v>
      </c>
      <c r="AN668" s="193">
        <f t="shared" si="1021"/>
        <v>773</v>
      </c>
      <c r="AO668" s="197">
        <f t="shared" si="1021"/>
        <v>279</v>
      </c>
      <c r="AP668" s="195">
        <f t="shared" ref="AP668:AY670" si="1022">SUMIF($A$9:$A$32,$AE668,L$660:L$683)</f>
        <v>1950</v>
      </c>
      <c r="AQ668" s="193">
        <f t="shared" si="1022"/>
        <v>1238</v>
      </c>
      <c r="AR668" s="198">
        <f t="shared" si="1022"/>
        <v>2451</v>
      </c>
      <c r="AS668" s="199">
        <f t="shared" si="1022"/>
        <v>2207</v>
      </c>
      <c r="AT668" s="193">
        <f t="shared" si="1022"/>
        <v>1386</v>
      </c>
      <c r="AU668" s="197">
        <f t="shared" si="1022"/>
        <v>1427</v>
      </c>
      <c r="AV668" s="195">
        <f t="shared" si="1022"/>
        <v>1460</v>
      </c>
      <c r="AW668" s="196">
        <f t="shared" si="1022"/>
        <v>2047</v>
      </c>
      <c r="AX668" s="193">
        <f t="shared" si="1022"/>
        <v>1006</v>
      </c>
      <c r="AY668" s="197">
        <f t="shared" si="1022"/>
        <v>548</v>
      </c>
      <c r="AZ668" s="195">
        <f t="shared" ref="AZ668:BE670" si="1023">SUMIF($A$9:$A$32,$AE668,V$660:V$683)</f>
        <v>2645</v>
      </c>
      <c r="BA668" s="196">
        <f t="shared" si="1023"/>
        <v>1808</v>
      </c>
      <c r="BB668" s="193">
        <f t="shared" si="1023"/>
        <v>3101</v>
      </c>
      <c r="BC668" s="197">
        <f t="shared" si="1023"/>
        <v>854</v>
      </c>
      <c r="BD668" s="195">
        <f t="shared" si="1023"/>
        <v>4090</v>
      </c>
      <c r="BE668" s="193">
        <f t="shared" si="1023"/>
        <v>5582</v>
      </c>
      <c r="BF668" s="200">
        <f>AF668+AH668+AJ668+AL668+AN668+AP668+AR668+AT668+AV668+AX668+AZ668+BB668+BD668</f>
        <v>27585</v>
      </c>
      <c r="BG668" s="201">
        <f>AG668+AI668+AK668+AM668+AO668+AQ668+AS668+AU668+AW668+AY668+BA668+BC668+BE668</f>
        <v>26010</v>
      </c>
      <c r="BI668" s="202" t="s">
        <v>29</v>
      </c>
      <c r="BJ668" s="204">
        <f t="shared" ref="BJ668:CK668" si="1024">B668/B684</f>
        <v>6.0776839407183467E-2</v>
      </c>
      <c r="BK668" s="205">
        <f t="shared" si="1024"/>
        <v>3.1296685488567594E-2</v>
      </c>
      <c r="BL668" s="206">
        <f t="shared" si="1024"/>
        <v>6.4584436209634721E-2</v>
      </c>
      <c r="BM668" s="207">
        <f t="shared" si="1024"/>
        <v>3.9102421684070209E-2</v>
      </c>
      <c r="BN668" s="204">
        <f t="shared" si="1024"/>
        <v>6.6893089190785585E-2</v>
      </c>
      <c r="BO668" s="205">
        <f t="shared" si="1024"/>
        <v>4.5540166204986153E-2</v>
      </c>
      <c r="BP668" s="206">
        <f t="shared" si="1024"/>
        <v>6.5948770230661397E-2</v>
      </c>
      <c r="BQ668" s="207">
        <f t="shared" si="1024"/>
        <v>4.4160736709920469E-2</v>
      </c>
      <c r="BR668" s="204">
        <f t="shared" si="1024"/>
        <v>5.345687811831789E-2</v>
      </c>
      <c r="BS668" s="205">
        <f t="shared" si="1024"/>
        <v>6.9613520860418387E-2</v>
      </c>
      <c r="BT668" s="206">
        <f t="shared" si="1024"/>
        <v>3.8100459124237651E-2</v>
      </c>
      <c r="BU668" s="204">
        <f t="shared" si="1024"/>
        <v>7.1566502463054182E-2</v>
      </c>
      <c r="BV668" s="208">
        <f t="shared" si="1024"/>
        <v>4.5096337441416418E-2</v>
      </c>
      <c r="BW668" s="209">
        <f t="shared" si="1024"/>
        <v>6.4337817713723211E-2</v>
      </c>
      <c r="BX668" s="204">
        <f t="shared" si="1024"/>
        <v>4.9113839657758764E-2</v>
      </c>
      <c r="BY668" s="205">
        <f t="shared" si="1024"/>
        <v>5.0194480459344326E-2</v>
      </c>
      <c r="BZ668" s="206">
        <f t="shared" si="1024"/>
        <v>6.069277751676419E-2</v>
      </c>
      <c r="CA668" s="207">
        <f t="shared" si="1024"/>
        <v>5.181347150259067E-2</v>
      </c>
      <c r="CB668" s="204">
        <f t="shared" si="1024"/>
        <v>4.175209692451072E-2</v>
      </c>
      <c r="CC668" s="205">
        <f t="shared" si="1024"/>
        <v>5.9540553211439286E-2</v>
      </c>
      <c r="CD668" s="206">
        <f t="shared" si="1024"/>
        <v>3.5236854733666965E-2</v>
      </c>
      <c r="CE668" s="207">
        <f t="shared" si="1024"/>
        <v>6.8573345123029539E-2</v>
      </c>
      <c r="CF668" s="204">
        <f t="shared" si="1024"/>
        <v>3.7178607599072169E-2</v>
      </c>
      <c r="CG668" s="205">
        <f t="shared" si="1024"/>
        <v>5.2425804158521418E-2</v>
      </c>
      <c r="CH668" s="206">
        <f t="shared" si="1024"/>
        <v>5.2437174328870129E-2</v>
      </c>
      <c r="CI668" s="204">
        <f t="shared" si="1024"/>
        <v>5.0946714563688072E-2</v>
      </c>
      <c r="CJ668" s="210">
        <f t="shared" si="1024"/>
        <v>5.267691753326089E-2</v>
      </c>
      <c r="CK668" s="211">
        <f t="shared" si="1024"/>
        <v>5.2397265101853809E-2</v>
      </c>
    </row>
    <row r="669" spans="1:89" x14ac:dyDescent="0.2">
      <c r="A669" s="212" t="s">
        <v>31</v>
      </c>
      <c r="B669" s="238">
        <v>3472</v>
      </c>
      <c r="C669" s="214">
        <v>1695</v>
      </c>
      <c r="D669" s="215">
        <v>1636</v>
      </c>
      <c r="E669" s="216">
        <v>937</v>
      </c>
      <c r="F669" s="213">
        <v>884</v>
      </c>
      <c r="G669" s="217">
        <v>468</v>
      </c>
      <c r="H669" s="215">
        <v>2250</v>
      </c>
      <c r="I669" s="216">
        <v>2192</v>
      </c>
      <c r="J669" s="213">
        <v>341</v>
      </c>
      <c r="K669" s="214">
        <v>526</v>
      </c>
      <c r="L669" s="215">
        <v>661</v>
      </c>
      <c r="M669" s="213">
        <v>1717</v>
      </c>
      <c r="N669" s="218">
        <v>1620</v>
      </c>
      <c r="O669" s="239">
        <v>2444</v>
      </c>
      <c r="P669" s="213">
        <v>868</v>
      </c>
      <c r="Q669" s="214">
        <v>967</v>
      </c>
      <c r="R669" s="215">
        <v>1410</v>
      </c>
      <c r="S669" s="216">
        <v>1293</v>
      </c>
      <c r="T669" s="224">
        <v>517</v>
      </c>
      <c r="U669" s="213">
        <v>673</v>
      </c>
      <c r="V669" s="215">
        <v>1098</v>
      </c>
      <c r="W669" s="240">
        <v>2190</v>
      </c>
      <c r="X669" s="213">
        <v>1146</v>
      </c>
      <c r="Y669" s="217">
        <v>861</v>
      </c>
      <c r="Z669" s="215">
        <v>3466</v>
      </c>
      <c r="AA669" s="213">
        <v>2962</v>
      </c>
      <c r="AB669" s="220">
        <f t="shared" si="1016"/>
        <v>19369</v>
      </c>
      <c r="AC669" s="221">
        <f t="shared" si="1011"/>
        <v>18925</v>
      </c>
      <c r="AE669" s="212" t="str">
        <f>$AE$18</f>
        <v>18:00 - 18:59</v>
      </c>
      <c r="AF669" s="193">
        <f t="shared" si="1021"/>
        <v>2759</v>
      </c>
      <c r="AG669" s="214">
        <f t="shared" si="1021"/>
        <v>4906</v>
      </c>
      <c r="AH669" s="215">
        <f t="shared" si="1021"/>
        <v>1759</v>
      </c>
      <c r="AI669" s="216">
        <f t="shared" si="1021"/>
        <v>1968</v>
      </c>
      <c r="AJ669" s="213">
        <f t="shared" si="1021"/>
        <v>1026</v>
      </c>
      <c r="AK669" s="217">
        <f t="shared" si="1021"/>
        <v>718</v>
      </c>
      <c r="AL669" s="215">
        <f t="shared" si="1021"/>
        <v>2487</v>
      </c>
      <c r="AM669" s="216">
        <f t="shared" si="1021"/>
        <v>4893</v>
      </c>
      <c r="AN669" s="213">
        <f t="shared" si="1021"/>
        <v>709</v>
      </c>
      <c r="AO669" s="217">
        <f t="shared" si="1021"/>
        <v>254</v>
      </c>
      <c r="AP669" s="215">
        <f t="shared" si="1022"/>
        <v>1890</v>
      </c>
      <c r="AQ669" s="213">
        <f t="shared" si="1022"/>
        <v>1083</v>
      </c>
      <c r="AR669" s="218">
        <f t="shared" si="1022"/>
        <v>2449</v>
      </c>
      <c r="AS669" s="219">
        <f t="shared" si="1022"/>
        <v>2244</v>
      </c>
      <c r="AT669" s="213">
        <f t="shared" si="1022"/>
        <v>1222</v>
      </c>
      <c r="AU669" s="217">
        <f t="shared" si="1022"/>
        <v>1589</v>
      </c>
      <c r="AV669" s="215">
        <f t="shared" si="1022"/>
        <v>1574</v>
      </c>
      <c r="AW669" s="216">
        <f t="shared" si="1022"/>
        <v>1924</v>
      </c>
      <c r="AX669" s="213">
        <f t="shared" si="1022"/>
        <v>1149</v>
      </c>
      <c r="AY669" s="217">
        <f t="shared" si="1022"/>
        <v>468</v>
      </c>
      <c r="AZ669" s="215">
        <f t="shared" si="1023"/>
        <v>3173</v>
      </c>
      <c r="BA669" s="216">
        <f t="shared" si="1023"/>
        <v>1870</v>
      </c>
      <c r="BB669" s="213">
        <f t="shared" si="1023"/>
        <v>3174</v>
      </c>
      <c r="BC669" s="217">
        <f t="shared" si="1023"/>
        <v>880</v>
      </c>
      <c r="BD669" s="215">
        <f t="shared" si="1023"/>
        <v>4253</v>
      </c>
      <c r="BE669" s="213">
        <f t="shared" si="1023"/>
        <v>4936</v>
      </c>
      <c r="BF669" s="220">
        <f>SUM(AF669,AH669,AJ669,AL669,AN669,AP669,AR669,AT669,AV669,AX669,AZ669,BB669,BD669)</f>
        <v>27624</v>
      </c>
      <c r="BG669" s="221">
        <f>SUM(AG669,AI669,AK669,AM669,AO669,AQ669,AS669,AU669,AW669,AY669,BA669,BC669,BE669)</f>
        <v>27733</v>
      </c>
      <c r="BI669" s="212" t="s">
        <v>31</v>
      </c>
      <c r="BJ669" s="204">
        <f t="shared" ref="BJ669:CK669" si="1025">B669/B684</f>
        <v>5.7047090138345767E-2</v>
      </c>
      <c r="BK669" s="205">
        <f t="shared" si="1025"/>
        <v>4.2918998303496825E-2</v>
      </c>
      <c r="BL669" s="206">
        <f t="shared" si="1025"/>
        <v>6.1861907282764882E-2</v>
      </c>
      <c r="BM669" s="207">
        <f t="shared" si="1025"/>
        <v>4.1635192179515661E-2</v>
      </c>
      <c r="BN669" s="204">
        <f t="shared" si="1025"/>
        <v>6.5268753691671594E-2</v>
      </c>
      <c r="BO669" s="205">
        <f t="shared" si="1025"/>
        <v>5.1855955678670358E-2</v>
      </c>
      <c r="BP669" s="206">
        <f t="shared" si="1025"/>
        <v>7.1683445902892828E-2</v>
      </c>
      <c r="BQ669" s="207">
        <f t="shared" si="1025"/>
        <v>4.5876935956467142E-2</v>
      </c>
      <c r="BR669" s="204">
        <f t="shared" si="1025"/>
        <v>4.8610121168923735E-2</v>
      </c>
      <c r="BS669" s="205">
        <f t="shared" si="1025"/>
        <v>6.2167592483158021E-2</v>
      </c>
      <c r="BT669" s="206">
        <f t="shared" si="1025"/>
        <v>4.5295689714246558E-2</v>
      </c>
      <c r="BU669" s="204">
        <f t="shared" si="1025"/>
        <v>6.7665024630541873E-2</v>
      </c>
      <c r="BV669" s="208">
        <f t="shared" si="1025"/>
        <v>5.6240236070126716E-2</v>
      </c>
      <c r="BW669" s="209">
        <f t="shared" si="1025"/>
        <v>6.1687574143718921E-2</v>
      </c>
      <c r="BX669" s="204">
        <f t="shared" si="1025"/>
        <v>4.8224901383410186E-2</v>
      </c>
      <c r="BY669" s="205">
        <f t="shared" si="1025"/>
        <v>4.4776810520466753E-2</v>
      </c>
      <c r="BZ669" s="206">
        <f t="shared" si="1025"/>
        <v>6.0222953060265663E-2</v>
      </c>
      <c r="CA669" s="207">
        <f t="shared" si="1025"/>
        <v>5.1933967947945539E-2</v>
      </c>
      <c r="CB669" s="204">
        <f t="shared" si="1025"/>
        <v>4.8182665424044736E-2</v>
      </c>
      <c r="CC669" s="205">
        <f t="shared" si="1025"/>
        <v>5.2586341615877483E-2</v>
      </c>
      <c r="CD669" s="206">
        <f t="shared" si="1025"/>
        <v>3.7636251456776584E-2</v>
      </c>
      <c r="CE669" s="207">
        <f t="shared" si="1025"/>
        <v>6.6774400097569894E-2</v>
      </c>
      <c r="CF669" s="204">
        <f t="shared" si="1025"/>
        <v>3.7439968636675487E-2</v>
      </c>
      <c r="CG669" s="205">
        <f t="shared" si="1025"/>
        <v>5.1004087435578459E-2</v>
      </c>
      <c r="CH669" s="206">
        <f t="shared" si="1025"/>
        <v>5.715322208297606E-2</v>
      </c>
      <c r="CI669" s="204">
        <f t="shared" si="1025"/>
        <v>5.54183505463254E-2</v>
      </c>
      <c r="CJ669" s="210">
        <f t="shared" si="1025"/>
        <v>5.4526465140109566E-2</v>
      </c>
      <c r="CK669" s="211">
        <f t="shared" si="1025"/>
        <v>5.3358708676957779E-2</v>
      </c>
    </row>
    <row r="670" spans="1:89" ht="13.5" thickBot="1" x14ac:dyDescent="0.25">
      <c r="A670" s="202" t="s">
        <v>33</v>
      </c>
      <c r="B670" s="235">
        <v>3717</v>
      </c>
      <c r="C670" s="223">
        <v>1473</v>
      </c>
      <c r="D670" s="224">
        <v>1533</v>
      </c>
      <c r="E670" s="225">
        <v>1055</v>
      </c>
      <c r="F670" s="222">
        <v>758</v>
      </c>
      <c r="G670" s="226">
        <v>458</v>
      </c>
      <c r="H670" s="224">
        <v>1637</v>
      </c>
      <c r="I670" s="225">
        <v>2512</v>
      </c>
      <c r="J670" s="222">
        <v>382</v>
      </c>
      <c r="K670" s="223">
        <v>483</v>
      </c>
      <c r="L670" s="224">
        <v>680</v>
      </c>
      <c r="M670" s="222">
        <v>1580</v>
      </c>
      <c r="N670" s="227">
        <v>1620</v>
      </c>
      <c r="O670" s="236">
        <v>2315</v>
      </c>
      <c r="P670" s="222">
        <v>917</v>
      </c>
      <c r="Q670" s="223">
        <v>1094</v>
      </c>
      <c r="R670" s="224">
        <v>1377</v>
      </c>
      <c r="S670" s="225">
        <v>1286</v>
      </c>
      <c r="T670" s="222">
        <v>593</v>
      </c>
      <c r="U670" s="226">
        <v>658</v>
      </c>
      <c r="V670" s="224">
        <v>1341</v>
      </c>
      <c r="W670" s="237">
        <v>2139</v>
      </c>
      <c r="X670" s="222">
        <v>1161</v>
      </c>
      <c r="Y670" s="226">
        <v>973</v>
      </c>
      <c r="Z670" s="224">
        <v>3148</v>
      </c>
      <c r="AA670" s="222">
        <v>2448</v>
      </c>
      <c r="AB670" s="220">
        <f t="shared" si="1016"/>
        <v>18864</v>
      </c>
      <c r="AC670" s="221">
        <f t="shared" si="1011"/>
        <v>18474</v>
      </c>
      <c r="AE670" s="202" t="str">
        <f>$AE$19</f>
        <v>19:00 - 19:59</v>
      </c>
      <c r="AF670" s="193">
        <f t="shared" si="1021"/>
        <v>2656</v>
      </c>
      <c r="AG670" s="223">
        <f t="shared" si="1021"/>
        <v>4673</v>
      </c>
      <c r="AH670" s="224">
        <f t="shared" si="1021"/>
        <v>1227</v>
      </c>
      <c r="AI670" s="225">
        <f t="shared" si="1021"/>
        <v>2126</v>
      </c>
      <c r="AJ670" s="222">
        <f t="shared" si="1021"/>
        <v>725</v>
      </c>
      <c r="AK670" s="226">
        <f t="shared" si="1021"/>
        <v>728</v>
      </c>
      <c r="AL670" s="224">
        <f t="shared" si="1021"/>
        <v>2293</v>
      </c>
      <c r="AM670" s="225">
        <f t="shared" si="1021"/>
        <v>4502</v>
      </c>
      <c r="AN670" s="222">
        <f t="shared" si="1021"/>
        <v>432</v>
      </c>
      <c r="AO670" s="226">
        <f t="shared" si="1021"/>
        <v>264</v>
      </c>
      <c r="AP670" s="224">
        <f t="shared" si="1022"/>
        <v>1502</v>
      </c>
      <c r="AQ670" s="222">
        <f t="shared" si="1022"/>
        <v>1005</v>
      </c>
      <c r="AR670" s="227">
        <f t="shared" si="1022"/>
        <v>2267</v>
      </c>
      <c r="AS670" s="228">
        <f t="shared" si="1022"/>
        <v>2293</v>
      </c>
      <c r="AT670" s="222">
        <f t="shared" si="1022"/>
        <v>1311</v>
      </c>
      <c r="AU670" s="226">
        <f t="shared" si="1022"/>
        <v>1651</v>
      </c>
      <c r="AV670" s="224">
        <f t="shared" si="1022"/>
        <v>1371</v>
      </c>
      <c r="AW670" s="225">
        <f t="shared" si="1022"/>
        <v>1910</v>
      </c>
      <c r="AX670" s="222">
        <f t="shared" si="1022"/>
        <v>1022</v>
      </c>
      <c r="AY670" s="226">
        <f t="shared" si="1022"/>
        <v>515</v>
      </c>
      <c r="AZ670" s="224">
        <f t="shared" si="1023"/>
        <v>2947</v>
      </c>
      <c r="BA670" s="225">
        <f t="shared" si="1023"/>
        <v>1627</v>
      </c>
      <c r="BB670" s="222">
        <f t="shared" si="1023"/>
        <v>2839</v>
      </c>
      <c r="BC670" s="226">
        <f t="shared" si="1023"/>
        <v>862</v>
      </c>
      <c r="BD670" s="224">
        <f t="shared" si="1023"/>
        <v>4108</v>
      </c>
      <c r="BE670" s="222">
        <f t="shared" si="1023"/>
        <v>5045</v>
      </c>
      <c r="BF670" s="220">
        <f>SUM(AF670,AH670,AJ670,AL670,AN670,AP670,AR670,AT670,AV670,AX670,AZ670,BB670,BD670)</f>
        <v>24700</v>
      </c>
      <c r="BG670" s="221">
        <f>SUM(AG670,AI670,AK670,AM670,AO670,AQ670,AS670,AU670,AW670,AY670,BA670,BC670,BE670)</f>
        <v>27201</v>
      </c>
      <c r="BI670" s="202" t="s">
        <v>33</v>
      </c>
      <c r="BJ670" s="204">
        <f t="shared" ref="BJ670:CK670" si="1026">B670/B684</f>
        <v>6.1072590450527424E-2</v>
      </c>
      <c r="BK670" s="205">
        <f t="shared" si="1026"/>
        <v>3.7297748968171576E-2</v>
      </c>
      <c r="BL670" s="206">
        <f t="shared" si="1026"/>
        <v>5.7967178401270511E-2</v>
      </c>
      <c r="BM670" s="207">
        <f t="shared" si="1026"/>
        <v>4.6878471450788717E-2</v>
      </c>
      <c r="BN670" s="204">
        <f t="shared" si="1026"/>
        <v>5.5965741287655052E-2</v>
      </c>
      <c r="BO670" s="205">
        <f t="shared" si="1026"/>
        <v>5.0747922437673128E-2</v>
      </c>
      <c r="BP670" s="206">
        <f t="shared" si="1026"/>
        <v>5.2153689308015803E-2</v>
      </c>
      <c r="BQ670" s="207">
        <f t="shared" si="1026"/>
        <v>5.2574298869820006E-2</v>
      </c>
      <c r="BR670" s="204">
        <f t="shared" si="1026"/>
        <v>5.4454739843193156E-2</v>
      </c>
      <c r="BS670" s="205">
        <f t="shared" si="1026"/>
        <v>5.7085450892329512E-2</v>
      </c>
      <c r="BT670" s="206">
        <f t="shared" si="1026"/>
        <v>4.6597683821010073E-2</v>
      </c>
      <c r="BU670" s="204">
        <f t="shared" si="1026"/>
        <v>6.2266009852216746E-2</v>
      </c>
      <c r="BV670" s="208">
        <f t="shared" si="1026"/>
        <v>5.6240236070126716E-2</v>
      </c>
      <c r="BW670" s="209">
        <f t="shared" si="1026"/>
        <v>5.8431560614856506E-2</v>
      </c>
      <c r="BX670" s="204">
        <f t="shared" si="1026"/>
        <v>5.0947274848602703E-2</v>
      </c>
      <c r="BY670" s="205">
        <f t="shared" si="1026"/>
        <v>5.0657529172068901E-2</v>
      </c>
      <c r="BZ670" s="206">
        <f t="shared" si="1026"/>
        <v>5.8813479690770082E-2</v>
      </c>
      <c r="CA670" s="207">
        <f t="shared" si="1026"/>
        <v>5.1652809575450855E-2</v>
      </c>
      <c r="CB670" s="204">
        <f t="shared" si="1026"/>
        <v>5.5265610438024228E-2</v>
      </c>
      <c r="CC670" s="205">
        <f t="shared" si="1026"/>
        <v>5.1414283481794033E-2</v>
      </c>
      <c r="CD670" s="206">
        <f t="shared" si="1026"/>
        <v>4.5965585795571397E-2</v>
      </c>
      <c r="CE670" s="207">
        <f t="shared" si="1026"/>
        <v>6.5219379821325127E-2</v>
      </c>
      <c r="CF670" s="204">
        <f t="shared" si="1026"/>
        <v>3.7930020582181714E-2</v>
      </c>
      <c r="CG670" s="205">
        <f t="shared" si="1026"/>
        <v>5.7638765475978911E-2</v>
      </c>
      <c r="CH670" s="206">
        <f t="shared" si="1026"/>
        <v>5.1909504650089047E-2</v>
      </c>
      <c r="CI670" s="204">
        <f t="shared" si="1026"/>
        <v>4.5801526717557252E-2</v>
      </c>
      <c r="CJ670" s="210">
        <f t="shared" si="1026"/>
        <v>5.3104818958285241E-2</v>
      </c>
      <c r="CK670" s="211">
        <f t="shared" si="1026"/>
        <v>5.2087122013110596E-2</v>
      </c>
    </row>
    <row r="671" spans="1:89" ht="14.25" thickTop="1" thickBot="1" x14ac:dyDescent="0.25">
      <c r="A671" s="212" t="s">
        <v>35</v>
      </c>
      <c r="B671" s="238">
        <v>2720</v>
      </c>
      <c r="C671" s="214">
        <v>1812</v>
      </c>
      <c r="D671" s="215">
        <v>1436</v>
      </c>
      <c r="E671" s="216">
        <v>1063</v>
      </c>
      <c r="F671" s="213">
        <v>744</v>
      </c>
      <c r="G671" s="217">
        <v>494</v>
      </c>
      <c r="H671" s="215">
        <v>2442</v>
      </c>
      <c r="I671" s="216">
        <v>2574</v>
      </c>
      <c r="J671" s="213">
        <v>510</v>
      </c>
      <c r="K671" s="214">
        <v>465</v>
      </c>
      <c r="L671" s="215">
        <v>859</v>
      </c>
      <c r="M671" s="213">
        <v>1441</v>
      </c>
      <c r="N671" s="218">
        <v>1676</v>
      </c>
      <c r="O671" s="239">
        <v>2217</v>
      </c>
      <c r="P671" s="213">
        <v>1018</v>
      </c>
      <c r="Q671" s="214">
        <v>1135</v>
      </c>
      <c r="R671" s="215">
        <v>1295</v>
      </c>
      <c r="S671" s="216">
        <v>1491</v>
      </c>
      <c r="T671" s="213">
        <v>677</v>
      </c>
      <c r="U671" s="217">
        <v>681</v>
      </c>
      <c r="V671" s="215">
        <v>1598</v>
      </c>
      <c r="W671" s="240">
        <v>2026</v>
      </c>
      <c r="X671" s="213">
        <v>1416</v>
      </c>
      <c r="Y671" s="217">
        <v>875</v>
      </c>
      <c r="Z671" s="215">
        <v>3680</v>
      </c>
      <c r="AA671" s="213">
        <v>3255</v>
      </c>
      <c r="AB671" s="220">
        <f t="shared" si="1016"/>
        <v>20071</v>
      </c>
      <c r="AC671" s="221">
        <f t="shared" si="1011"/>
        <v>19529</v>
      </c>
      <c r="AE671" s="229" t="s">
        <v>26</v>
      </c>
      <c r="AF671" s="230">
        <f t="shared" ref="AF671:BG671" si="1027">SUM(AF668:AF670)</f>
        <v>8264</v>
      </c>
      <c r="AG671" s="231">
        <f t="shared" si="1027"/>
        <v>13637</v>
      </c>
      <c r="AH671" s="230">
        <f t="shared" si="1027"/>
        <v>5087</v>
      </c>
      <c r="AI671" s="231">
        <f t="shared" si="1027"/>
        <v>5777</v>
      </c>
      <c r="AJ671" s="230">
        <f t="shared" si="1027"/>
        <v>2924</v>
      </c>
      <c r="AK671" s="231">
        <f t="shared" si="1027"/>
        <v>1930</v>
      </c>
      <c r="AL671" s="230">
        <f t="shared" si="1027"/>
        <v>7380</v>
      </c>
      <c r="AM671" s="231">
        <f t="shared" si="1027"/>
        <v>13190</v>
      </c>
      <c r="AN671" s="230">
        <f t="shared" si="1027"/>
        <v>1914</v>
      </c>
      <c r="AO671" s="231">
        <f t="shared" si="1027"/>
        <v>797</v>
      </c>
      <c r="AP671" s="230">
        <f t="shared" si="1027"/>
        <v>5342</v>
      </c>
      <c r="AQ671" s="231">
        <f t="shared" si="1027"/>
        <v>3326</v>
      </c>
      <c r="AR671" s="230">
        <f t="shared" si="1027"/>
        <v>7167</v>
      </c>
      <c r="AS671" s="231">
        <f t="shared" si="1027"/>
        <v>6744</v>
      </c>
      <c r="AT671" s="230">
        <f t="shared" si="1027"/>
        <v>3919</v>
      </c>
      <c r="AU671" s="231">
        <f t="shared" si="1027"/>
        <v>4667</v>
      </c>
      <c r="AV671" s="230">
        <f t="shared" si="1027"/>
        <v>4405</v>
      </c>
      <c r="AW671" s="231">
        <f t="shared" si="1027"/>
        <v>5881</v>
      </c>
      <c r="AX671" s="230">
        <f t="shared" si="1027"/>
        <v>3177</v>
      </c>
      <c r="AY671" s="231">
        <f t="shared" si="1027"/>
        <v>1531</v>
      </c>
      <c r="AZ671" s="230">
        <f t="shared" si="1027"/>
        <v>8765</v>
      </c>
      <c r="BA671" s="231">
        <f t="shared" si="1027"/>
        <v>5305</v>
      </c>
      <c r="BB671" s="230">
        <f t="shared" si="1027"/>
        <v>9114</v>
      </c>
      <c r="BC671" s="231">
        <f t="shared" si="1027"/>
        <v>2596</v>
      </c>
      <c r="BD671" s="230">
        <f t="shared" si="1027"/>
        <v>12451</v>
      </c>
      <c r="BE671" s="231">
        <f t="shared" si="1027"/>
        <v>15563</v>
      </c>
      <c r="BF671" s="232">
        <f t="shared" si="1027"/>
        <v>79909</v>
      </c>
      <c r="BG671" s="233">
        <f t="shared" si="1027"/>
        <v>80944</v>
      </c>
      <c r="BI671" s="212" t="s">
        <v>35</v>
      </c>
      <c r="BJ671" s="204">
        <f t="shared" ref="BJ671:CK671" si="1028">B671/B684</f>
        <v>4.4691268771975948E-2</v>
      </c>
      <c r="BK671" s="205">
        <f t="shared" si="1028"/>
        <v>4.5881548628870943E-2</v>
      </c>
      <c r="BL671" s="206">
        <f t="shared" si="1028"/>
        <v>5.4299326930348633E-2</v>
      </c>
      <c r="BM671" s="207">
        <f t="shared" si="1028"/>
        <v>4.7233948011552986E-2</v>
      </c>
      <c r="BN671" s="204">
        <f t="shared" si="1028"/>
        <v>5.493207324276432E-2</v>
      </c>
      <c r="BO671" s="205">
        <f t="shared" si="1028"/>
        <v>5.473684210526316E-2</v>
      </c>
      <c r="BP671" s="206">
        <f t="shared" si="1028"/>
        <v>7.7800433286606352E-2</v>
      </c>
      <c r="BQ671" s="207">
        <f t="shared" si="1028"/>
        <v>5.3871912934282125E-2</v>
      </c>
      <c r="BR671" s="204">
        <f t="shared" si="1028"/>
        <v>7.2701354240912328E-2</v>
      </c>
      <c r="BS671" s="205">
        <f t="shared" si="1028"/>
        <v>5.4958042784540834E-2</v>
      </c>
      <c r="BT671" s="206">
        <f t="shared" si="1028"/>
        <v>5.8863838826834783E-2</v>
      </c>
      <c r="BU671" s="204">
        <f t="shared" si="1028"/>
        <v>5.6788177339901477E-2</v>
      </c>
      <c r="BV671" s="208">
        <f t="shared" si="1028"/>
        <v>5.8184342996007637E-2</v>
      </c>
      <c r="BW671" s="209">
        <f t="shared" si="1028"/>
        <v>5.5957999949519173E-2</v>
      </c>
      <c r="BX671" s="204">
        <f t="shared" si="1028"/>
        <v>5.6558697705428082E-2</v>
      </c>
      <c r="BY671" s="205">
        <f t="shared" si="1028"/>
        <v>5.2556028894239673E-2</v>
      </c>
      <c r="BZ671" s="206">
        <f t="shared" si="1028"/>
        <v>5.5311151924144708E-2</v>
      </c>
      <c r="CA671" s="207">
        <f t="shared" si="1028"/>
        <v>5.9886733341366433E-2</v>
      </c>
      <c r="CB671" s="204">
        <f t="shared" si="1028"/>
        <v>6.3094128611369996E-2</v>
      </c>
      <c r="CC671" s="205">
        <f t="shared" si="1028"/>
        <v>5.3211439287388654E-2</v>
      </c>
      <c r="CD671" s="206">
        <f t="shared" si="1028"/>
        <v>5.477479947898814E-2</v>
      </c>
      <c r="CE671" s="207">
        <f t="shared" si="1028"/>
        <v>6.177394273866512E-2</v>
      </c>
      <c r="CF671" s="204">
        <f t="shared" si="1028"/>
        <v>4.6260903655787514E-2</v>
      </c>
      <c r="CG671" s="205">
        <f t="shared" si="1028"/>
        <v>5.1833422190628517E-2</v>
      </c>
      <c r="CH671" s="206">
        <f t="shared" si="1028"/>
        <v>6.0682013059824548E-2</v>
      </c>
      <c r="CI671" s="204">
        <f t="shared" si="1028"/>
        <v>6.0900314324202967E-2</v>
      </c>
      <c r="CJ671" s="210">
        <f t="shared" si="1028"/>
        <v>5.6502694089893078E-2</v>
      </c>
      <c r="CK671" s="211">
        <f t="shared" si="1028"/>
        <v>5.5061676182420527E-2</v>
      </c>
    </row>
    <row r="672" spans="1:89" ht="13.5" thickTop="1" x14ac:dyDescent="0.2">
      <c r="A672" s="202" t="s">
        <v>36</v>
      </c>
      <c r="B672" s="235">
        <v>2509</v>
      </c>
      <c r="C672" s="223">
        <v>2103</v>
      </c>
      <c r="D672" s="224">
        <v>1298</v>
      </c>
      <c r="E672" s="225">
        <v>1151</v>
      </c>
      <c r="F672" s="222">
        <v>725</v>
      </c>
      <c r="G672" s="226">
        <v>468</v>
      </c>
      <c r="H672" s="224">
        <v>2133</v>
      </c>
      <c r="I672" s="225">
        <v>2879</v>
      </c>
      <c r="J672" s="222">
        <v>493</v>
      </c>
      <c r="K672" s="223">
        <v>355</v>
      </c>
      <c r="L672" s="224">
        <v>1116</v>
      </c>
      <c r="M672" s="222">
        <v>1192</v>
      </c>
      <c r="N672" s="227">
        <v>1980</v>
      </c>
      <c r="O672" s="236">
        <v>2039</v>
      </c>
      <c r="P672" s="222">
        <v>1120</v>
      </c>
      <c r="Q672" s="223">
        <v>1344</v>
      </c>
      <c r="R672" s="224">
        <v>1450</v>
      </c>
      <c r="S672" s="225">
        <v>1606</v>
      </c>
      <c r="T672" s="222">
        <v>968</v>
      </c>
      <c r="U672" s="226">
        <v>627</v>
      </c>
      <c r="V672" s="224">
        <v>2249</v>
      </c>
      <c r="W672" s="237">
        <v>1773</v>
      </c>
      <c r="X672" s="222">
        <v>1974</v>
      </c>
      <c r="Y672" s="226">
        <v>860</v>
      </c>
      <c r="Z672" s="224">
        <v>3576</v>
      </c>
      <c r="AA672" s="222">
        <v>3533</v>
      </c>
      <c r="AB672" s="220">
        <f t="shared" si="1016"/>
        <v>21591</v>
      </c>
      <c r="AC672" s="221">
        <f t="shared" si="1011"/>
        <v>19930</v>
      </c>
      <c r="BI672" s="202" t="s">
        <v>36</v>
      </c>
      <c r="BJ672" s="204">
        <f t="shared" ref="BJ672:CK672" si="1029">B672/B684</f>
        <v>4.1224409319443989E-2</v>
      </c>
      <c r="BK672" s="205">
        <f t="shared" si="1029"/>
        <v>5.324994302787836E-2</v>
      </c>
      <c r="BL672" s="206">
        <f t="shared" si="1029"/>
        <v>4.9081146487181426E-2</v>
      </c>
      <c r="BM672" s="207">
        <f t="shared" si="1029"/>
        <v>5.1144190179960011E-2</v>
      </c>
      <c r="BN672" s="204">
        <f t="shared" si="1029"/>
        <v>5.3529238038984052E-2</v>
      </c>
      <c r="BO672" s="205">
        <f t="shared" si="1029"/>
        <v>5.1855955678670358E-2</v>
      </c>
      <c r="BP672" s="206">
        <f t="shared" si="1029"/>
        <v>6.7955906715942399E-2</v>
      </c>
      <c r="BQ672" s="207">
        <f t="shared" si="1029"/>
        <v>6.0255336961071576E-2</v>
      </c>
      <c r="BR672" s="204">
        <f t="shared" si="1029"/>
        <v>7.027797576621525E-2</v>
      </c>
      <c r="BS672" s="205">
        <f t="shared" si="1029"/>
        <v>4.1957215459165587E-2</v>
      </c>
      <c r="BT672" s="206">
        <f t="shared" si="1029"/>
        <v>7.647502227095182E-2</v>
      </c>
      <c r="BU672" s="204">
        <f t="shared" si="1029"/>
        <v>4.697536945812808E-2</v>
      </c>
      <c r="BV672" s="208">
        <f t="shared" si="1029"/>
        <v>6.8738066307932652E-2</v>
      </c>
      <c r="BW672" s="209">
        <f t="shared" si="1029"/>
        <v>5.1465206087988088E-2</v>
      </c>
      <c r="BX672" s="204">
        <f t="shared" si="1029"/>
        <v>6.2225679204400246E-2</v>
      </c>
      <c r="BY672" s="205">
        <f t="shared" si="1029"/>
        <v>6.2233746990183365E-2</v>
      </c>
      <c r="BZ672" s="206">
        <f t="shared" si="1029"/>
        <v>6.1931405629351212E-2</v>
      </c>
      <c r="CA672" s="207">
        <f t="shared" si="1029"/>
        <v>6.4505763746636136E-2</v>
      </c>
      <c r="CB672" s="204">
        <f t="shared" si="1029"/>
        <v>9.0214352283317797E-2</v>
      </c>
      <c r="CC672" s="205">
        <f t="shared" si="1029"/>
        <v>4.8992030004688235E-2</v>
      </c>
      <c r="CD672" s="206">
        <f t="shared" si="1029"/>
        <v>7.7089189003907585E-2</v>
      </c>
      <c r="CE672" s="207">
        <f t="shared" si="1029"/>
        <v>5.4059822544744944E-2</v>
      </c>
      <c r="CF672" s="204">
        <f t="shared" si="1029"/>
        <v>6.4490836028619034E-2</v>
      </c>
      <c r="CG672" s="205">
        <f t="shared" si="1029"/>
        <v>5.0944849238789169E-2</v>
      </c>
      <c r="CH672" s="206">
        <f t="shared" si="1029"/>
        <v>5.896708660378603E-2</v>
      </c>
      <c r="CI672" s="204">
        <f t="shared" si="1029"/>
        <v>6.6101631492291577E-2</v>
      </c>
      <c r="CJ672" s="210">
        <f t="shared" si="1029"/>
        <v>6.0781708340136589E-2</v>
      </c>
      <c r="CK672" s="211">
        <f t="shared" si="1029"/>
        <v>5.6192288715020793E-2</v>
      </c>
    </row>
    <row r="673" spans="1:89" x14ac:dyDescent="0.2">
      <c r="A673" s="212" t="s">
        <v>37</v>
      </c>
      <c r="B673" s="238">
        <v>2529</v>
      </c>
      <c r="C673" s="214">
        <v>3360</v>
      </c>
      <c r="D673" s="215">
        <v>1591</v>
      </c>
      <c r="E673" s="216">
        <v>1754</v>
      </c>
      <c r="F673" s="213">
        <v>1028</v>
      </c>
      <c r="G673" s="217">
        <v>640</v>
      </c>
      <c r="H673" s="215">
        <v>2192</v>
      </c>
      <c r="I673" s="216">
        <v>4236</v>
      </c>
      <c r="J673" s="213">
        <v>636</v>
      </c>
      <c r="K673" s="214">
        <v>404</v>
      </c>
      <c r="L673" s="215">
        <v>1285</v>
      </c>
      <c r="M673" s="213">
        <v>1080</v>
      </c>
      <c r="N673" s="218">
        <v>2284</v>
      </c>
      <c r="O673" s="239">
        <v>2355</v>
      </c>
      <c r="P673" s="213">
        <v>1178</v>
      </c>
      <c r="Q673" s="214">
        <v>1115</v>
      </c>
      <c r="R673" s="215">
        <v>1527</v>
      </c>
      <c r="S673" s="216">
        <v>1478</v>
      </c>
      <c r="T673" s="213">
        <v>1206</v>
      </c>
      <c r="U673" s="217">
        <v>361</v>
      </c>
      <c r="V673" s="215">
        <v>2793</v>
      </c>
      <c r="W673" s="240">
        <v>1298</v>
      </c>
      <c r="X673" s="213">
        <v>2706</v>
      </c>
      <c r="Y673" s="217">
        <v>541</v>
      </c>
      <c r="Z673" s="215">
        <v>4392</v>
      </c>
      <c r="AA673" s="213">
        <v>3541</v>
      </c>
      <c r="AB673" s="220">
        <f t="shared" si="1016"/>
        <v>25347</v>
      </c>
      <c r="AC673" s="221">
        <f t="shared" si="1011"/>
        <v>22163</v>
      </c>
      <c r="BI673" s="212" t="s">
        <v>37</v>
      </c>
      <c r="BJ673" s="204">
        <f t="shared" ref="BJ673:CK673" si="1030">B673/B684</f>
        <v>4.1553021589826163E-2</v>
      </c>
      <c r="BK673" s="205">
        <f t="shared" si="1030"/>
        <v>8.5078368318436182E-2</v>
      </c>
      <c r="BL673" s="206">
        <f t="shared" si="1030"/>
        <v>6.0160326703471226E-2</v>
      </c>
      <c r="BM673" s="207">
        <f t="shared" si="1030"/>
        <v>7.7938235947567214E-2</v>
      </c>
      <c r="BN673" s="204">
        <f t="shared" si="1030"/>
        <v>7.5900767867690497E-2</v>
      </c>
      <c r="BO673" s="205">
        <f t="shared" si="1030"/>
        <v>7.091412742382272E-2</v>
      </c>
      <c r="BP673" s="206">
        <f t="shared" si="1030"/>
        <v>6.98356059640627E-2</v>
      </c>
      <c r="BQ673" s="207">
        <f t="shared" si="1030"/>
        <v>8.8656341565508584E-2</v>
      </c>
      <c r="BR673" s="204">
        <f t="shared" si="1030"/>
        <v>9.0662865288667141E-2</v>
      </c>
      <c r="BS673" s="205">
        <f t="shared" si="1030"/>
        <v>4.7748493085923653E-2</v>
      </c>
      <c r="BT673" s="206">
        <f t="shared" si="1030"/>
        <v>8.8055917220585214E-2</v>
      </c>
      <c r="BU673" s="204">
        <f t="shared" si="1030"/>
        <v>4.2561576354679803E-2</v>
      </c>
      <c r="BV673" s="208">
        <f t="shared" si="1030"/>
        <v>7.9291789619857667E-2</v>
      </c>
      <c r="BW673" s="209">
        <f t="shared" si="1030"/>
        <v>5.9441177212953382E-2</v>
      </c>
      <c r="BX673" s="204">
        <f t="shared" si="1030"/>
        <v>6.5448080448913828E-2</v>
      </c>
      <c r="BY673" s="205">
        <f t="shared" si="1030"/>
        <v>5.1629931468790517E-2</v>
      </c>
      <c r="BZ673" s="206">
        <f t="shared" si="1030"/>
        <v>6.5220176824840895E-2</v>
      </c>
      <c r="CA673" s="207">
        <f t="shared" si="1030"/>
        <v>5.9364582078162025E-2</v>
      </c>
      <c r="CB673" s="204">
        <f t="shared" si="1030"/>
        <v>0.11239515377446412</v>
      </c>
      <c r="CC673" s="205">
        <f t="shared" si="1030"/>
        <v>2.8207532426941708E-2</v>
      </c>
      <c r="CD673" s="206">
        <f t="shared" si="1030"/>
        <v>9.5735929252073762E-2</v>
      </c>
      <c r="CE673" s="207">
        <f t="shared" si="1030"/>
        <v>3.9576790560112207E-2</v>
      </c>
      <c r="CF673" s="204">
        <f t="shared" si="1030"/>
        <v>8.8405370969322744E-2</v>
      </c>
      <c r="CG673" s="205">
        <f t="shared" si="1030"/>
        <v>3.2047864463005747E-2</v>
      </c>
      <c r="CH673" s="206">
        <f t="shared" si="1030"/>
        <v>7.2422663412703647E-2</v>
      </c>
      <c r="CI673" s="204">
        <f t="shared" si="1030"/>
        <v>6.6251309684179013E-2</v>
      </c>
      <c r="CJ673" s="210">
        <f t="shared" si="1030"/>
        <v>7.1355377763764632E-2</v>
      </c>
      <c r="CK673" s="211">
        <f t="shared" si="1030"/>
        <v>6.2488193416508069E-2</v>
      </c>
    </row>
    <row r="674" spans="1:89" x14ac:dyDescent="0.2">
      <c r="A674" s="202" t="s">
        <v>30</v>
      </c>
      <c r="B674" s="235">
        <v>2849</v>
      </c>
      <c r="C674" s="223">
        <v>4058</v>
      </c>
      <c r="D674" s="224">
        <v>2101</v>
      </c>
      <c r="E674" s="225">
        <v>1683</v>
      </c>
      <c r="F674" s="222">
        <v>1173</v>
      </c>
      <c r="G674" s="226">
        <v>484</v>
      </c>
      <c r="H674" s="224">
        <v>2600</v>
      </c>
      <c r="I674" s="225">
        <v>3795</v>
      </c>
      <c r="J674" s="222">
        <v>773</v>
      </c>
      <c r="K674" s="223">
        <v>279</v>
      </c>
      <c r="L674" s="224">
        <v>1950</v>
      </c>
      <c r="M674" s="222">
        <v>1238</v>
      </c>
      <c r="N674" s="227">
        <v>2451</v>
      </c>
      <c r="O674" s="236">
        <v>2207</v>
      </c>
      <c r="P674" s="222">
        <v>1386</v>
      </c>
      <c r="Q674" s="223">
        <v>1427</v>
      </c>
      <c r="R674" s="224">
        <v>1460</v>
      </c>
      <c r="S674" s="225">
        <v>2047</v>
      </c>
      <c r="T674" s="222">
        <v>1006</v>
      </c>
      <c r="U674" s="226">
        <v>548</v>
      </c>
      <c r="V674" s="224">
        <v>2645</v>
      </c>
      <c r="W674" s="237">
        <v>1808</v>
      </c>
      <c r="X674" s="222">
        <v>3101</v>
      </c>
      <c r="Y674" s="226">
        <v>854</v>
      </c>
      <c r="Z674" s="224">
        <v>4090</v>
      </c>
      <c r="AA674" s="222">
        <v>5582</v>
      </c>
      <c r="AB674" s="220">
        <f t="shared" si="1016"/>
        <v>27585</v>
      </c>
      <c r="AC674" s="221">
        <f t="shared" si="1011"/>
        <v>26010</v>
      </c>
      <c r="BI674" s="202" t="s">
        <v>30</v>
      </c>
      <c r="BJ674" s="204">
        <f t="shared" ref="BJ674:CK674" si="1031">B674/B684</f>
        <v>4.681081791594098E-2</v>
      </c>
      <c r="BK674" s="205">
        <f t="shared" si="1031"/>
        <v>0.10275238649887322</v>
      </c>
      <c r="BL674" s="206">
        <f t="shared" si="1031"/>
        <v>7.9444906602132645E-2</v>
      </c>
      <c r="BM674" s="207">
        <f t="shared" si="1031"/>
        <v>7.4783381470784269E-2</v>
      </c>
      <c r="BN674" s="204">
        <f t="shared" si="1031"/>
        <v>8.66066154754873E-2</v>
      </c>
      <c r="BO674" s="205">
        <f t="shared" si="1031"/>
        <v>5.362880886426593E-2</v>
      </c>
      <c r="BP674" s="206">
        <f t="shared" si="1031"/>
        <v>8.283420415445393E-2</v>
      </c>
      <c r="BQ674" s="207">
        <f t="shared" si="1031"/>
        <v>7.9426538300544164E-2</v>
      </c>
      <c r="BR674" s="204">
        <f t="shared" si="1031"/>
        <v>0.11019244476122594</v>
      </c>
      <c r="BS674" s="205">
        <f t="shared" si="1031"/>
        <v>3.2974825670724503E-2</v>
      </c>
      <c r="BT674" s="206">
        <f t="shared" si="1031"/>
        <v>0.1336257109573083</v>
      </c>
      <c r="BU674" s="204">
        <f t="shared" si="1031"/>
        <v>4.8788177339901477E-2</v>
      </c>
      <c r="BV674" s="208">
        <f t="shared" si="1031"/>
        <v>8.5089394202395419E-2</v>
      </c>
      <c r="BW674" s="209">
        <f t="shared" si="1031"/>
        <v>5.5705595799994949E-2</v>
      </c>
      <c r="BX674" s="204">
        <f t="shared" si="1031"/>
        <v>7.7004278015445307E-2</v>
      </c>
      <c r="BY674" s="205">
        <f t="shared" si="1031"/>
        <v>6.6077051305797371E-2</v>
      </c>
      <c r="BZ674" s="206">
        <f t="shared" si="1031"/>
        <v>6.2358518771622601E-2</v>
      </c>
      <c r="CA674" s="207">
        <f t="shared" si="1031"/>
        <v>8.2218741213800864E-2</v>
      </c>
      <c r="CB674" s="204">
        <f t="shared" si="1031"/>
        <v>9.3755824790307543E-2</v>
      </c>
      <c r="CC674" s="205">
        <f t="shared" si="1031"/>
        <v>4.2819190498515396E-2</v>
      </c>
      <c r="CD674" s="206">
        <f t="shared" si="1031"/>
        <v>9.0662919037499137E-2</v>
      </c>
      <c r="CE674" s="207">
        <f t="shared" si="1031"/>
        <v>5.5126993322559992E-2</v>
      </c>
      <c r="CF674" s="204">
        <f t="shared" si="1031"/>
        <v>0.10131007220098663</v>
      </c>
      <c r="CG674" s="205">
        <f t="shared" si="1031"/>
        <v>5.0589420058053433E-2</v>
      </c>
      <c r="CH674" s="206">
        <f t="shared" si="1031"/>
        <v>6.7442780819207182E-2</v>
      </c>
      <c r="CI674" s="204">
        <f t="shared" si="1031"/>
        <v>0.10443795838946265</v>
      </c>
      <c r="CJ674" s="210">
        <f t="shared" si="1031"/>
        <v>7.7655663219057383E-2</v>
      </c>
      <c r="CK674" s="211">
        <f t="shared" si="1031"/>
        <v>7.3334743074645797E-2</v>
      </c>
    </row>
    <row r="675" spans="1:89" x14ac:dyDescent="0.2">
      <c r="A675" s="212" t="s">
        <v>32</v>
      </c>
      <c r="B675" s="238">
        <v>2759</v>
      </c>
      <c r="C675" s="214">
        <v>4906</v>
      </c>
      <c r="D675" s="215">
        <v>1759</v>
      </c>
      <c r="E675" s="216">
        <v>1968</v>
      </c>
      <c r="F675" s="213">
        <v>1026</v>
      </c>
      <c r="G675" s="217">
        <v>718</v>
      </c>
      <c r="H675" s="215">
        <v>2487</v>
      </c>
      <c r="I675" s="216">
        <v>4893</v>
      </c>
      <c r="J675" s="213">
        <v>709</v>
      </c>
      <c r="K675" s="214">
        <v>254</v>
      </c>
      <c r="L675" s="215">
        <v>1890</v>
      </c>
      <c r="M675" s="213">
        <v>1083</v>
      </c>
      <c r="N675" s="218">
        <v>2449</v>
      </c>
      <c r="O675" s="239">
        <v>2244</v>
      </c>
      <c r="P675" s="213">
        <v>1222</v>
      </c>
      <c r="Q675" s="214">
        <v>1589</v>
      </c>
      <c r="R675" s="215">
        <v>1574</v>
      </c>
      <c r="S675" s="216">
        <v>1924</v>
      </c>
      <c r="T675" s="213">
        <v>1149</v>
      </c>
      <c r="U675" s="217">
        <v>468</v>
      </c>
      <c r="V675" s="215">
        <v>3173</v>
      </c>
      <c r="W675" s="240">
        <v>1870</v>
      </c>
      <c r="X675" s="213">
        <v>3174</v>
      </c>
      <c r="Y675" s="217">
        <v>880</v>
      </c>
      <c r="Z675" s="215">
        <v>4253</v>
      </c>
      <c r="AA675" s="213">
        <v>4936</v>
      </c>
      <c r="AB675" s="220">
        <f t="shared" si="1016"/>
        <v>27624</v>
      </c>
      <c r="AC675" s="221">
        <f t="shared" si="1011"/>
        <v>27733</v>
      </c>
      <c r="BI675" s="212" t="s">
        <v>32</v>
      </c>
      <c r="BJ675" s="204">
        <f t="shared" ref="BJ675:CK675" si="1032">B675/B684</f>
        <v>4.5332062699221187E-2</v>
      </c>
      <c r="BK675" s="205">
        <f t="shared" si="1032"/>
        <v>0.12422454612209759</v>
      </c>
      <c r="BL675" s="206">
        <f t="shared" si="1032"/>
        <v>6.6512894199500863E-2</v>
      </c>
      <c r="BM675" s="207">
        <f t="shared" si="1032"/>
        <v>8.7447233948011557E-2</v>
      </c>
      <c r="BN675" s="204">
        <f t="shared" si="1032"/>
        <v>7.5753101004134668E-2</v>
      </c>
      <c r="BO675" s="205">
        <f t="shared" si="1032"/>
        <v>7.9556786703601112E-2</v>
      </c>
      <c r="BP675" s="206">
        <f t="shared" si="1032"/>
        <v>7.9234102204664203E-2</v>
      </c>
      <c r="BQ675" s="207">
        <f t="shared" si="1032"/>
        <v>0.10240686479698619</v>
      </c>
      <c r="BR675" s="204">
        <f t="shared" si="1032"/>
        <v>0.10106913756236635</v>
      </c>
      <c r="BS675" s="205">
        <f t="shared" si="1032"/>
        <v>3.0020092187684672E-2</v>
      </c>
      <c r="BT675" s="206">
        <f t="shared" si="1032"/>
        <v>0.12951415062016036</v>
      </c>
      <c r="BU675" s="204">
        <f t="shared" si="1032"/>
        <v>4.2679802955665022E-2</v>
      </c>
      <c r="BV675" s="208">
        <f t="shared" si="1032"/>
        <v>8.501996181218538E-2</v>
      </c>
      <c r="BW675" s="209">
        <f t="shared" si="1032"/>
        <v>5.6639491153234557E-2</v>
      </c>
      <c r="BX675" s="204">
        <f t="shared" si="1032"/>
        <v>6.7892660703372409E-2</v>
      </c>
      <c r="BY675" s="205">
        <f t="shared" si="1032"/>
        <v>7.357844045193554E-2</v>
      </c>
      <c r="BZ675" s="206">
        <f t="shared" si="1032"/>
        <v>6.7227608593516425E-2</v>
      </c>
      <c r="CA675" s="207">
        <f t="shared" si="1032"/>
        <v>7.7278386954251516E-2</v>
      </c>
      <c r="CB675" s="204">
        <f t="shared" si="1032"/>
        <v>0.1070829450139795</v>
      </c>
      <c r="CC675" s="205">
        <f t="shared" si="1032"/>
        <v>3.6568213783403657E-2</v>
      </c>
      <c r="CD675" s="206">
        <f t="shared" si="1032"/>
        <v>0.10876122574895455</v>
      </c>
      <c r="CE675" s="207">
        <f t="shared" si="1032"/>
        <v>5.701741012897521E-2</v>
      </c>
      <c r="CF675" s="204">
        <f t="shared" si="1032"/>
        <v>0.10369499166911693</v>
      </c>
      <c r="CG675" s="205">
        <f t="shared" si="1032"/>
        <v>5.2129613174574964E-2</v>
      </c>
      <c r="CH675" s="206">
        <f t="shared" si="1032"/>
        <v>7.0130598245498318E-2</v>
      </c>
      <c r="CI675" s="204">
        <f t="shared" si="1032"/>
        <v>9.2351444394551715E-2</v>
      </c>
      <c r="CJ675" s="210">
        <f t="shared" si="1032"/>
        <v>7.7765453716267571E-2</v>
      </c>
      <c r="CK675" s="211">
        <f t="shared" si="1032"/>
        <v>7.8192711637414536E-2</v>
      </c>
    </row>
    <row r="676" spans="1:89" x14ac:dyDescent="0.2">
      <c r="A676" s="202" t="s">
        <v>34</v>
      </c>
      <c r="B676" s="235">
        <v>2656</v>
      </c>
      <c r="C676" s="223">
        <v>4673</v>
      </c>
      <c r="D676" s="224">
        <v>1227</v>
      </c>
      <c r="E676" s="225">
        <v>2126</v>
      </c>
      <c r="F676" s="222">
        <v>725</v>
      </c>
      <c r="G676" s="226">
        <v>728</v>
      </c>
      <c r="H676" s="224">
        <v>2293</v>
      </c>
      <c r="I676" s="225">
        <v>4502</v>
      </c>
      <c r="J676" s="222">
        <v>432</v>
      </c>
      <c r="K676" s="223">
        <v>264</v>
      </c>
      <c r="L676" s="224">
        <v>1502</v>
      </c>
      <c r="M676" s="222">
        <v>1005</v>
      </c>
      <c r="N676" s="227">
        <v>2267</v>
      </c>
      <c r="O676" s="236">
        <v>2293</v>
      </c>
      <c r="P676" s="222">
        <v>1311</v>
      </c>
      <c r="Q676" s="223">
        <v>1651</v>
      </c>
      <c r="R676" s="224">
        <v>1371</v>
      </c>
      <c r="S676" s="225">
        <v>1910</v>
      </c>
      <c r="T676" s="222">
        <v>1022</v>
      </c>
      <c r="U676" s="226">
        <v>515</v>
      </c>
      <c r="V676" s="224">
        <v>2947</v>
      </c>
      <c r="W676" s="237">
        <v>1627</v>
      </c>
      <c r="X676" s="222">
        <v>2839</v>
      </c>
      <c r="Y676" s="226">
        <v>862</v>
      </c>
      <c r="Z676" s="224">
        <v>4108</v>
      </c>
      <c r="AA676" s="222">
        <v>5045</v>
      </c>
      <c r="AB676" s="220">
        <f t="shared" si="1016"/>
        <v>24700</v>
      </c>
      <c r="AC676" s="221">
        <f t="shared" si="1011"/>
        <v>27201</v>
      </c>
      <c r="BI676" s="202" t="s">
        <v>34</v>
      </c>
      <c r="BJ676" s="204">
        <f t="shared" ref="BJ676:CK676" si="1033">B676/B684</f>
        <v>4.3639709506752986E-2</v>
      </c>
      <c r="BK676" s="205">
        <f t="shared" si="1033"/>
        <v>0.11832476641430127</v>
      </c>
      <c r="BL676" s="206">
        <f t="shared" si="1033"/>
        <v>4.639643046207366E-2</v>
      </c>
      <c r="BM676" s="207">
        <f t="shared" si="1033"/>
        <v>9.4467896023105971E-2</v>
      </c>
      <c r="BN676" s="204">
        <f t="shared" si="1033"/>
        <v>5.3529238038984052E-2</v>
      </c>
      <c r="BO676" s="205">
        <f t="shared" si="1033"/>
        <v>8.0664819944598343E-2</v>
      </c>
      <c r="BP676" s="206">
        <f t="shared" si="1033"/>
        <v>7.3053396202370335E-2</v>
      </c>
      <c r="BQ676" s="207">
        <f t="shared" si="1033"/>
        <v>9.4223524487233146E-2</v>
      </c>
      <c r="BR676" s="204">
        <f t="shared" si="1033"/>
        <v>6.1582323592302209E-2</v>
      </c>
      <c r="BS676" s="205">
        <f t="shared" si="1033"/>
        <v>3.1201985580900603E-2</v>
      </c>
      <c r="BT676" s="206">
        <f t="shared" si="1033"/>
        <v>0.10292606043993696</v>
      </c>
      <c r="BU676" s="204">
        <f t="shared" si="1033"/>
        <v>3.9605911330049259E-2</v>
      </c>
      <c r="BV676" s="208">
        <f t="shared" si="1033"/>
        <v>7.870161430307239E-2</v>
      </c>
      <c r="BW676" s="209">
        <f t="shared" si="1033"/>
        <v>5.7876271485903227E-2</v>
      </c>
      <c r="BX676" s="204">
        <f t="shared" si="1033"/>
        <v>7.2837379854436363E-2</v>
      </c>
      <c r="BY676" s="205">
        <f t="shared" si="1033"/>
        <v>7.6449342470827936E-2</v>
      </c>
      <c r="BZ676" s="206">
        <f t="shared" si="1033"/>
        <v>5.8557211805407253E-2</v>
      </c>
      <c r="CA676" s="207">
        <f t="shared" si="1033"/>
        <v>7.671607020926216E-2</v>
      </c>
      <c r="CB676" s="204">
        <f t="shared" si="1033"/>
        <v>9.5246971109040068E-2</v>
      </c>
      <c r="CC676" s="205">
        <f t="shared" si="1033"/>
        <v>4.0240662603531804E-2</v>
      </c>
      <c r="CD676" s="206">
        <f t="shared" si="1033"/>
        <v>0.10101460204291493</v>
      </c>
      <c r="CE676" s="207">
        <f t="shared" si="1033"/>
        <v>4.960819587157362E-2</v>
      </c>
      <c r="CF676" s="204">
        <f t="shared" si="1033"/>
        <v>9.2750498219477936E-2</v>
      </c>
      <c r="CG676" s="205">
        <f t="shared" si="1033"/>
        <v>5.1063325632367748E-2</v>
      </c>
      <c r="CH676" s="206">
        <f t="shared" si="1033"/>
        <v>6.7739595013521531E-2</v>
      </c>
      <c r="CI676" s="204">
        <f t="shared" si="1033"/>
        <v>9.4390809759018104E-2</v>
      </c>
      <c r="CJ676" s="210">
        <f t="shared" si="1033"/>
        <v>6.9533981566457029E-2</v>
      </c>
      <c r="CK676" s="211">
        <f t="shared" si="1033"/>
        <v>7.6692746880947349E-2</v>
      </c>
    </row>
    <row r="677" spans="1:89" x14ac:dyDescent="0.2">
      <c r="A677" s="212" t="s">
        <v>38</v>
      </c>
      <c r="B677" s="238">
        <v>2748</v>
      </c>
      <c r="C677" s="214">
        <v>3974</v>
      </c>
      <c r="D677" s="215">
        <v>1039</v>
      </c>
      <c r="E677" s="216">
        <v>1982</v>
      </c>
      <c r="F677" s="213">
        <v>507</v>
      </c>
      <c r="G677" s="217">
        <v>598</v>
      </c>
      <c r="H677" s="215">
        <v>1809</v>
      </c>
      <c r="I677" s="216">
        <v>4437</v>
      </c>
      <c r="J677" s="213">
        <v>311</v>
      </c>
      <c r="K677" s="214">
        <v>244</v>
      </c>
      <c r="L677" s="215">
        <v>1052</v>
      </c>
      <c r="M677" s="213">
        <v>995</v>
      </c>
      <c r="N677" s="218">
        <v>1752</v>
      </c>
      <c r="O677" s="239">
        <v>2218</v>
      </c>
      <c r="P677" s="213">
        <v>1033</v>
      </c>
      <c r="Q677" s="214">
        <v>1582</v>
      </c>
      <c r="R677" s="215">
        <v>1254</v>
      </c>
      <c r="S677" s="216">
        <v>1733</v>
      </c>
      <c r="T677" s="213">
        <v>728</v>
      </c>
      <c r="U677" s="217">
        <v>471</v>
      </c>
      <c r="V677" s="215">
        <v>2620</v>
      </c>
      <c r="W677" s="240">
        <v>1507</v>
      </c>
      <c r="X677" s="213">
        <v>2725</v>
      </c>
      <c r="Y677" s="217">
        <v>809</v>
      </c>
      <c r="Z677" s="215">
        <v>3241</v>
      </c>
      <c r="AA677" s="213">
        <v>3944</v>
      </c>
      <c r="AB677" s="220">
        <f t="shared" si="1016"/>
        <v>20819</v>
      </c>
      <c r="AC677" s="221">
        <f t="shared" si="1011"/>
        <v>24494</v>
      </c>
      <c r="BI677" s="212" t="s">
        <v>38</v>
      </c>
      <c r="BJ677" s="204">
        <f t="shared" ref="BJ677:CK677" si="1034">B677/B684</f>
        <v>4.5151325950510995E-2</v>
      </c>
      <c r="BK677" s="205">
        <f t="shared" si="1034"/>
        <v>0.10062542729091231</v>
      </c>
      <c r="BL677" s="206">
        <f t="shared" si="1034"/>
        <v>3.928760493080239E-2</v>
      </c>
      <c r="BM677" s="207">
        <f t="shared" si="1034"/>
        <v>8.8069317929349036E-2</v>
      </c>
      <c r="BN677" s="204">
        <f t="shared" si="1034"/>
        <v>3.7433549911399883E-2</v>
      </c>
      <c r="BO677" s="205">
        <f t="shared" si="1034"/>
        <v>6.6260387811634347E-2</v>
      </c>
      <c r="BP677" s="206">
        <f t="shared" si="1034"/>
        <v>5.7633490505925832E-2</v>
      </c>
      <c r="BQ677" s="207">
        <f t="shared" si="1034"/>
        <v>9.2863122645458346E-2</v>
      </c>
      <c r="BR677" s="204">
        <f t="shared" si="1034"/>
        <v>4.4333570919458304E-2</v>
      </c>
      <c r="BS677" s="205">
        <f t="shared" si="1034"/>
        <v>2.883819879446874E-2</v>
      </c>
      <c r="BT677" s="206">
        <f t="shared" si="1034"/>
        <v>7.2089357911327354E-2</v>
      </c>
      <c r="BU677" s="204">
        <f t="shared" si="1034"/>
        <v>3.9211822660098525E-2</v>
      </c>
      <c r="BV677" s="208">
        <f t="shared" si="1034"/>
        <v>6.0822773823988888E-2</v>
      </c>
      <c r="BW677" s="209">
        <f t="shared" si="1034"/>
        <v>5.5983240364471595E-2</v>
      </c>
      <c r="BX677" s="204">
        <f t="shared" si="1034"/>
        <v>5.7392077337629868E-2</v>
      </c>
      <c r="BY677" s="205">
        <f t="shared" si="1034"/>
        <v>7.3254306353028334E-2</v>
      </c>
      <c r="BZ677" s="206">
        <f t="shared" si="1034"/>
        <v>5.3559988040832014E-2</v>
      </c>
      <c r="CA677" s="207">
        <f t="shared" si="1034"/>
        <v>6.96067799333253E-2</v>
      </c>
      <c r="CB677" s="204">
        <f t="shared" si="1034"/>
        <v>6.7847157502329919E-2</v>
      </c>
      <c r="CC677" s="205">
        <f t="shared" si="1034"/>
        <v>3.6802625410220349E-2</v>
      </c>
      <c r="CD677" s="206">
        <f t="shared" si="1034"/>
        <v>8.9805991636388569E-2</v>
      </c>
      <c r="CE677" s="207">
        <f t="shared" si="1034"/>
        <v>4.5949324633350615E-2</v>
      </c>
      <c r="CF677" s="204">
        <f t="shared" si="1034"/>
        <v>8.9026103433630627E-2</v>
      </c>
      <c r="CG677" s="205">
        <f t="shared" si="1034"/>
        <v>4.7923701202535397E-2</v>
      </c>
      <c r="CH677" s="206">
        <f t="shared" si="1034"/>
        <v>5.3443044654046569E-2</v>
      </c>
      <c r="CI677" s="204">
        <f t="shared" si="1034"/>
        <v>7.3791348600508899E-2</v>
      </c>
      <c r="CJ677" s="210">
        <f t="shared" si="1034"/>
        <v>5.8608419523565547E-2</v>
      </c>
      <c r="CK677" s="211">
        <f t="shared" si="1034"/>
        <v>6.9060407415239305E-2</v>
      </c>
    </row>
    <row r="678" spans="1:89" x14ac:dyDescent="0.2">
      <c r="A678" s="202" t="s">
        <v>39</v>
      </c>
      <c r="B678" s="235">
        <v>455</v>
      </c>
      <c r="C678" s="223">
        <v>2527</v>
      </c>
      <c r="D678" s="224">
        <v>213</v>
      </c>
      <c r="E678" s="225">
        <v>1445</v>
      </c>
      <c r="F678" s="222">
        <v>112</v>
      </c>
      <c r="G678" s="226">
        <v>542</v>
      </c>
      <c r="H678" s="224">
        <v>608</v>
      </c>
      <c r="I678" s="225">
        <v>3063</v>
      </c>
      <c r="J678" s="222">
        <v>150</v>
      </c>
      <c r="K678" s="223">
        <v>164</v>
      </c>
      <c r="L678" s="224">
        <v>518</v>
      </c>
      <c r="M678" s="222">
        <v>728</v>
      </c>
      <c r="N678" s="227">
        <v>927</v>
      </c>
      <c r="O678" s="236">
        <v>1663</v>
      </c>
      <c r="P678" s="222">
        <v>715</v>
      </c>
      <c r="Q678" s="223">
        <v>1161</v>
      </c>
      <c r="R678" s="224">
        <v>866</v>
      </c>
      <c r="S678" s="225">
        <v>1083</v>
      </c>
      <c r="T678" s="222">
        <v>577</v>
      </c>
      <c r="U678" s="226">
        <v>359</v>
      </c>
      <c r="V678" s="224">
        <v>2505</v>
      </c>
      <c r="W678" s="237">
        <v>1095</v>
      </c>
      <c r="X678" s="222">
        <v>2325</v>
      </c>
      <c r="Y678" s="226">
        <v>723</v>
      </c>
      <c r="Z678" s="224">
        <v>2355</v>
      </c>
      <c r="AA678" s="222">
        <v>3019</v>
      </c>
      <c r="AB678" s="220">
        <f t="shared" si="1016"/>
        <v>12326</v>
      </c>
      <c r="AC678" s="221">
        <f t="shared" si="1011"/>
        <v>17572</v>
      </c>
      <c r="BI678" s="202" t="s">
        <v>39</v>
      </c>
      <c r="BJ678" s="204">
        <f t="shared" ref="BJ678:CK678" si="1035">B678/B684</f>
        <v>7.4759291511945058E-3</v>
      </c>
      <c r="BK678" s="205">
        <f t="shared" si="1035"/>
        <v>6.3986022839490536E-2</v>
      </c>
      <c r="BL678" s="206">
        <f t="shared" si="1035"/>
        <v>8.0541480753233002E-3</v>
      </c>
      <c r="BM678" s="207">
        <f t="shared" si="1035"/>
        <v>6.4207953788047098E-2</v>
      </c>
      <c r="BN678" s="204">
        <f t="shared" si="1035"/>
        <v>8.2693443591258121E-3</v>
      </c>
      <c r="BO678" s="205">
        <f t="shared" si="1035"/>
        <v>6.0055401662049861E-2</v>
      </c>
      <c r="BP678" s="206">
        <f t="shared" si="1035"/>
        <v>1.9370460048426151E-2</v>
      </c>
      <c r="BQ678" s="207">
        <f t="shared" si="1035"/>
        <v>6.4106320636249478E-2</v>
      </c>
      <c r="BR678" s="204">
        <f t="shared" si="1035"/>
        <v>2.1382751247327157E-2</v>
      </c>
      <c r="BS678" s="205">
        <f t="shared" si="1035"/>
        <v>1.9383051648741285E-2</v>
      </c>
      <c r="BT678" s="206">
        <f t="shared" si="1035"/>
        <v>3.5496470910710613E-2</v>
      </c>
      <c r="BU678" s="204">
        <f t="shared" si="1035"/>
        <v>2.8689655172413793E-2</v>
      </c>
      <c r="BV678" s="208">
        <f t="shared" si="1035"/>
        <v>3.2181912862350288E-2</v>
      </c>
      <c r="BW678" s="209">
        <f t="shared" si="1035"/>
        <v>4.1974810065877485E-2</v>
      </c>
      <c r="BX678" s="204">
        <f t="shared" si="1035"/>
        <v>3.9724429134951944E-2</v>
      </c>
      <c r="BY678" s="205">
        <f t="shared" si="1035"/>
        <v>5.375995554732358E-2</v>
      </c>
      <c r="BZ678" s="206">
        <f t="shared" si="1035"/>
        <v>3.6987998120702172E-2</v>
      </c>
      <c r="CA678" s="207">
        <f t="shared" si="1035"/>
        <v>4.3499216773105191E-2</v>
      </c>
      <c r="CB678" s="204">
        <f t="shared" si="1035"/>
        <v>5.3774464119291703E-2</v>
      </c>
      <c r="CC678" s="205">
        <f t="shared" si="1035"/>
        <v>2.8051258009063915E-2</v>
      </c>
      <c r="CD678" s="206">
        <f t="shared" si="1035"/>
        <v>8.5864125591279913E-2</v>
      </c>
      <c r="CE678" s="207">
        <f t="shared" si="1035"/>
        <v>3.3387200048784947E-2</v>
      </c>
      <c r="CF678" s="204">
        <f t="shared" si="1035"/>
        <v>7.5958051553464662E-2</v>
      </c>
      <c r="CG678" s="205">
        <f t="shared" si="1035"/>
        <v>4.2829216278656476E-2</v>
      </c>
      <c r="CH678" s="206">
        <f t="shared" si="1035"/>
        <v>3.883319042279533E-2</v>
      </c>
      <c r="CI678" s="204">
        <f t="shared" si="1035"/>
        <v>5.6484807663523422E-2</v>
      </c>
      <c r="CJ678" s="210">
        <f t="shared" si="1035"/>
        <v>3.4699427400329934E-2</v>
      </c>
      <c r="CK678" s="211">
        <f t="shared" si="1035"/>
        <v>4.9543948685416228E-2</v>
      </c>
    </row>
    <row r="679" spans="1:89" x14ac:dyDescent="0.2">
      <c r="A679" s="212" t="s">
        <v>40</v>
      </c>
      <c r="B679" s="238">
        <v>0</v>
      </c>
      <c r="C679" s="214">
        <v>2080</v>
      </c>
      <c r="D679" s="215">
        <v>12</v>
      </c>
      <c r="E679" s="216">
        <v>880</v>
      </c>
      <c r="F679" s="213">
        <v>5</v>
      </c>
      <c r="G679" s="217">
        <v>296</v>
      </c>
      <c r="H679" s="215">
        <v>34</v>
      </c>
      <c r="I679" s="216">
        <v>1360</v>
      </c>
      <c r="J679" s="213">
        <v>41</v>
      </c>
      <c r="K679" s="214">
        <v>90</v>
      </c>
      <c r="L679" s="215">
        <v>70</v>
      </c>
      <c r="M679" s="213">
        <v>140</v>
      </c>
      <c r="N679" s="218">
        <v>202</v>
      </c>
      <c r="O679" s="239">
        <v>428</v>
      </c>
      <c r="P679" s="213">
        <v>147</v>
      </c>
      <c r="Q679" s="214">
        <v>223</v>
      </c>
      <c r="R679" s="215">
        <v>123</v>
      </c>
      <c r="S679" s="216">
        <v>117</v>
      </c>
      <c r="T679" s="213">
        <v>91</v>
      </c>
      <c r="U679" s="217">
        <v>11</v>
      </c>
      <c r="V679" s="215">
        <v>215</v>
      </c>
      <c r="W679" s="240">
        <v>28</v>
      </c>
      <c r="X679" s="213">
        <v>234</v>
      </c>
      <c r="Y679" s="217">
        <v>9</v>
      </c>
      <c r="Z679" s="215">
        <v>0</v>
      </c>
      <c r="AA679" s="213">
        <v>2</v>
      </c>
      <c r="AB679" s="220">
        <f t="shared" si="1016"/>
        <v>1174</v>
      </c>
      <c r="AC679" s="221">
        <f t="shared" si="1011"/>
        <v>5664</v>
      </c>
      <c r="BI679" s="212" t="s">
        <v>40</v>
      </c>
      <c r="BJ679" s="204">
        <f t="shared" ref="BJ679:CK679" si="1036">B679/B684</f>
        <v>0</v>
      </c>
      <c r="BK679" s="205">
        <f t="shared" si="1036"/>
        <v>5.2667561339984299E-2</v>
      </c>
      <c r="BL679" s="206">
        <f t="shared" si="1036"/>
        <v>4.5375482114497467E-4</v>
      </c>
      <c r="BM679" s="207">
        <f t="shared" si="1036"/>
        <v>3.9102421684070209E-2</v>
      </c>
      <c r="BN679" s="204">
        <f t="shared" si="1036"/>
        <v>3.6916715888954518E-4</v>
      </c>
      <c r="BO679" s="205">
        <f t="shared" si="1036"/>
        <v>3.2797783933518003E-2</v>
      </c>
      <c r="BP679" s="206">
        <f t="shared" si="1036"/>
        <v>1.083216515865936E-3</v>
      </c>
      <c r="BQ679" s="207">
        <f t="shared" si="1036"/>
        <v>2.8463792381749686E-2</v>
      </c>
      <c r="BR679" s="204">
        <f t="shared" si="1036"/>
        <v>5.8446186742694226E-3</v>
      </c>
      <c r="BS679" s="205">
        <f t="shared" si="1036"/>
        <v>1.0637040538943387E-2</v>
      </c>
      <c r="BT679" s="206">
        <f t="shared" si="1036"/>
        <v>4.796820393339272E-3</v>
      </c>
      <c r="BU679" s="204">
        <f t="shared" si="1036"/>
        <v>5.5172413793103444E-3</v>
      </c>
      <c r="BV679" s="208">
        <f t="shared" si="1036"/>
        <v>7.0126714112133315E-3</v>
      </c>
      <c r="BW679" s="209">
        <f t="shared" si="1036"/>
        <v>1.0802897599636539E-2</v>
      </c>
      <c r="BX679" s="204">
        <f t="shared" si="1036"/>
        <v>8.1671203955775325E-3</v>
      </c>
      <c r="BY679" s="205">
        <f t="shared" si="1036"/>
        <v>1.0325986293758103E-2</v>
      </c>
      <c r="BZ679" s="206">
        <f t="shared" si="1036"/>
        <v>5.2534916499380685E-3</v>
      </c>
      <c r="CA679" s="207">
        <f t="shared" si="1036"/>
        <v>4.6993613688396194E-3</v>
      </c>
      <c r="CB679" s="204">
        <f t="shared" si="1036"/>
        <v>8.4808946877912399E-3</v>
      </c>
      <c r="CC679" s="205">
        <f t="shared" si="1036"/>
        <v>8.5950929832786377E-4</v>
      </c>
      <c r="CD679" s="206">
        <f t="shared" si="1036"/>
        <v>7.36957564955097E-3</v>
      </c>
      <c r="CE679" s="207">
        <f t="shared" si="1036"/>
        <v>8.5373662225203528E-4</v>
      </c>
      <c r="CF679" s="204">
        <f t="shared" si="1036"/>
        <v>7.6448103498970889E-3</v>
      </c>
      <c r="CG679" s="205">
        <f t="shared" si="1036"/>
        <v>5.3314377110360764E-4</v>
      </c>
      <c r="CH679" s="206">
        <f t="shared" si="1036"/>
        <v>0</v>
      </c>
      <c r="CI679" s="204">
        <f t="shared" si="1036"/>
        <v>3.7419547971860503E-5</v>
      </c>
      <c r="CJ679" s="210">
        <f t="shared" si="1036"/>
        <v>3.3049754801222895E-3</v>
      </c>
      <c r="CK679" s="211">
        <f t="shared" si="1036"/>
        <v>1.5969549587650667E-2</v>
      </c>
    </row>
    <row r="680" spans="1:89" x14ac:dyDescent="0.2">
      <c r="A680" s="202" t="s">
        <v>41</v>
      </c>
      <c r="B680" s="235">
        <v>0</v>
      </c>
      <c r="C680" s="223">
        <v>0</v>
      </c>
      <c r="D680" s="224">
        <v>0</v>
      </c>
      <c r="E680" s="225">
        <v>0</v>
      </c>
      <c r="F680" s="222">
        <v>0</v>
      </c>
      <c r="G680" s="226">
        <v>0</v>
      </c>
      <c r="H680" s="224">
        <v>0</v>
      </c>
      <c r="I680" s="225">
        <v>0</v>
      </c>
      <c r="J680" s="222">
        <v>0</v>
      </c>
      <c r="K680" s="226">
        <v>0</v>
      </c>
      <c r="L680" s="224">
        <v>0</v>
      </c>
      <c r="M680" s="222">
        <v>0</v>
      </c>
      <c r="N680" s="227">
        <v>0</v>
      </c>
      <c r="O680" s="236">
        <v>0</v>
      </c>
      <c r="P680" s="222">
        <v>0</v>
      </c>
      <c r="Q680" s="226">
        <v>0</v>
      </c>
      <c r="R680" s="224">
        <v>0</v>
      </c>
      <c r="S680" s="225">
        <v>0</v>
      </c>
      <c r="T680" s="222">
        <v>0</v>
      </c>
      <c r="U680" s="226">
        <v>0</v>
      </c>
      <c r="V680" s="224">
        <v>0</v>
      </c>
      <c r="W680" s="225">
        <v>0</v>
      </c>
      <c r="X680" s="222">
        <v>0</v>
      </c>
      <c r="Y680" s="226">
        <v>0</v>
      </c>
      <c r="Z680" s="224">
        <v>0</v>
      </c>
      <c r="AA680" s="222">
        <v>0</v>
      </c>
      <c r="AB680" s="220">
        <f t="shared" si="1016"/>
        <v>0</v>
      </c>
      <c r="AC680" s="221">
        <f t="shared" si="1011"/>
        <v>0</v>
      </c>
      <c r="BI680" s="202" t="s">
        <v>41</v>
      </c>
      <c r="BJ680" s="204">
        <f t="shared" ref="BJ680:CK680" si="1037">B680/B684</f>
        <v>0</v>
      </c>
      <c r="BK680" s="205">
        <f t="shared" si="1037"/>
        <v>0</v>
      </c>
      <c r="BL680" s="206">
        <f t="shared" si="1037"/>
        <v>0</v>
      </c>
      <c r="BM680" s="207">
        <f t="shared" si="1037"/>
        <v>0</v>
      </c>
      <c r="BN680" s="204">
        <f t="shared" si="1037"/>
        <v>0</v>
      </c>
      <c r="BO680" s="205">
        <f t="shared" si="1037"/>
        <v>0</v>
      </c>
      <c r="BP680" s="206">
        <f t="shared" si="1037"/>
        <v>0</v>
      </c>
      <c r="BQ680" s="207">
        <f t="shared" si="1037"/>
        <v>0</v>
      </c>
      <c r="BR680" s="204">
        <f t="shared" si="1037"/>
        <v>0</v>
      </c>
      <c r="BS680" s="205">
        <f t="shared" si="1037"/>
        <v>0</v>
      </c>
      <c r="BT680" s="206">
        <f t="shared" si="1037"/>
        <v>0</v>
      </c>
      <c r="BU680" s="204">
        <f t="shared" si="1037"/>
        <v>0</v>
      </c>
      <c r="BV680" s="208">
        <f t="shared" si="1037"/>
        <v>0</v>
      </c>
      <c r="BW680" s="209">
        <f t="shared" si="1037"/>
        <v>0</v>
      </c>
      <c r="BX680" s="204">
        <f t="shared" si="1037"/>
        <v>0</v>
      </c>
      <c r="BY680" s="205">
        <f t="shared" si="1037"/>
        <v>0</v>
      </c>
      <c r="BZ680" s="206">
        <f t="shared" si="1037"/>
        <v>0</v>
      </c>
      <c r="CA680" s="207">
        <f t="shared" si="1037"/>
        <v>0</v>
      </c>
      <c r="CB680" s="204">
        <f t="shared" si="1037"/>
        <v>0</v>
      </c>
      <c r="CC680" s="205">
        <f t="shared" si="1037"/>
        <v>0</v>
      </c>
      <c r="CD680" s="206">
        <f t="shared" si="1037"/>
        <v>0</v>
      </c>
      <c r="CE680" s="207">
        <f t="shared" si="1037"/>
        <v>0</v>
      </c>
      <c r="CF680" s="204">
        <f t="shared" si="1037"/>
        <v>0</v>
      </c>
      <c r="CG680" s="205">
        <f t="shared" si="1037"/>
        <v>0</v>
      </c>
      <c r="CH680" s="206">
        <f t="shared" si="1037"/>
        <v>0</v>
      </c>
      <c r="CI680" s="204">
        <f t="shared" si="1037"/>
        <v>0</v>
      </c>
      <c r="CJ680" s="210">
        <f t="shared" si="1037"/>
        <v>0</v>
      </c>
      <c r="CK680" s="211">
        <f t="shared" si="1037"/>
        <v>0</v>
      </c>
    </row>
    <row r="681" spans="1:89" x14ac:dyDescent="0.2">
      <c r="A681" s="212" t="s">
        <v>42</v>
      </c>
      <c r="B681" s="238">
        <v>0</v>
      </c>
      <c r="C681" s="214">
        <v>0</v>
      </c>
      <c r="D681" s="215">
        <v>0</v>
      </c>
      <c r="E681" s="216">
        <v>0</v>
      </c>
      <c r="F681" s="213">
        <v>0</v>
      </c>
      <c r="G681" s="217">
        <v>0</v>
      </c>
      <c r="H681" s="215">
        <v>0</v>
      </c>
      <c r="I681" s="216">
        <v>0</v>
      </c>
      <c r="J681" s="213">
        <v>0</v>
      </c>
      <c r="K681" s="217">
        <v>0</v>
      </c>
      <c r="L681" s="215">
        <v>0</v>
      </c>
      <c r="M681" s="213">
        <v>0</v>
      </c>
      <c r="N681" s="218">
        <v>0</v>
      </c>
      <c r="O681" s="219">
        <v>0</v>
      </c>
      <c r="P681" s="213">
        <v>0</v>
      </c>
      <c r="Q681" s="217">
        <v>0</v>
      </c>
      <c r="R681" s="215">
        <v>0</v>
      </c>
      <c r="S681" s="216">
        <v>0</v>
      </c>
      <c r="T681" s="213">
        <v>0</v>
      </c>
      <c r="U681" s="217">
        <v>0</v>
      </c>
      <c r="V681" s="215">
        <v>0</v>
      </c>
      <c r="W681" s="216">
        <v>0</v>
      </c>
      <c r="X681" s="213">
        <v>0</v>
      </c>
      <c r="Y681" s="217">
        <v>0</v>
      </c>
      <c r="Z681" s="215">
        <v>0</v>
      </c>
      <c r="AA681" s="213">
        <v>0</v>
      </c>
      <c r="AB681" s="220"/>
      <c r="AC681" s="221"/>
      <c r="BI681" s="212" t="s">
        <v>42</v>
      </c>
      <c r="BJ681" s="204">
        <f t="shared" ref="BJ681:CK681" si="1038">B681/B684</f>
        <v>0</v>
      </c>
      <c r="BK681" s="205">
        <f t="shared" si="1038"/>
        <v>0</v>
      </c>
      <c r="BL681" s="206">
        <f t="shared" si="1038"/>
        <v>0</v>
      </c>
      <c r="BM681" s="207">
        <f t="shared" si="1038"/>
        <v>0</v>
      </c>
      <c r="BN681" s="204">
        <f t="shared" si="1038"/>
        <v>0</v>
      </c>
      <c r="BO681" s="205">
        <f t="shared" si="1038"/>
        <v>0</v>
      </c>
      <c r="BP681" s="206">
        <f t="shared" si="1038"/>
        <v>0</v>
      </c>
      <c r="BQ681" s="207">
        <f t="shared" si="1038"/>
        <v>0</v>
      </c>
      <c r="BR681" s="204">
        <f t="shared" si="1038"/>
        <v>0</v>
      </c>
      <c r="BS681" s="205">
        <f t="shared" si="1038"/>
        <v>0</v>
      </c>
      <c r="BT681" s="206">
        <f t="shared" si="1038"/>
        <v>0</v>
      </c>
      <c r="BU681" s="204">
        <f t="shared" si="1038"/>
        <v>0</v>
      </c>
      <c r="BV681" s="208">
        <f t="shared" si="1038"/>
        <v>0</v>
      </c>
      <c r="BW681" s="209">
        <f t="shared" si="1038"/>
        <v>0</v>
      </c>
      <c r="BX681" s="204">
        <f t="shared" si="1038"/>
        <v>0</v>
      </c>
      <c r="BY681" s="205">
        <f t="shared" si="1038"/>
        <v>0</v>
      </c>
      <c r="BZ681" s="206">
        <f t="shared" si="1038"/>
        <v>0</v>
      </c>
      <c r="CA681" s="207">
        <f t="shared" si="1038"/>
        <v>0</v>
      </c>
      <c r="CB681" s="204">
        <f t="shared" si="1038"/>
        <v>0</v>
      </c>
      <c r="CC681" s="205">
        <f t="shared" si="1038"/>
        <v>0</v>
      </c>
      <c r="CD681" s="206">
        <f t="shared" si="1038"/>
        <v>0</v>
      </c>
      <c r="CE681" s="207">
        <f t="shared" si="1038"/>
        <v>0</v>
      </c>
      <c r="CF681" s="204">
        <f t="shared" si="1038"/>
        <v>0</v>
      </c>
      <c r="CG681" s="205">
        <f t="shared" si="1038"/>
        <v>0</v>
      </c>
      <c r="CH681" s="206">
        <f t="shared" si="1038"/>
        <v>0</v>
      </c>
      <c r="CI681" s="204">
        <f t="shared" si="1038"/>
        <v>0</v>
      </c>
      <c r="CJ681" s="210">
        <f t="shared" si="1038"/>
        <v>0</v>
      </c>
      <c r="CK681" s="211">
        <f t="shared" si="1038"/>
        <v>0</v>
      </c>
    </row>
    <row r="682" spans="1:89" x14ac:dyDescent="0.2">
      <c r="A682" s="202" t="s">
        <v>43</v>
      </c>
      <c r="B682" s="235"/>
      <c r="C682" s="223"/>
      <c r="D682" s="224"/>
      <c r="E682" s="225"/>
      <c r="F682" s="222"/>
      <c r="G682" s="226"/>
      <c r="H682" s="224"/>
      <c r="I682" s="225"/>
      <c r="J682" s="222"/>
      <c r="K682" s="226"/>
      <c r="L682" s="224"/>
      <c r="M682" s="222"/>
      <c r="N682" s="227"/>
      <c r="O682" s="228"/>
      <c r="P682" s="222"/>
      <c r="Q682" s="226"/>
      <c r="R682" s="224"/>
      <c r="S682" s="225"/>
      <c r="T682" s="222"/>
      <c r="U682" s="226"/>
      <c r="V682" s="224"/>
      <c r="W682" s="225"/>
      <c r="X682" s="222"/>
      <c r="Y682" s="226"/>
      <c r="Z682" s="224"/>
      <c r="AA682" s="222"/>
      <c r="AB682" s="220"/>
      <c r="AC682" s="221"/>
      <c r="BI682" s="202" t="s">
        <v>43</v>
      </c>
      <c r="BJ682" s="204">
        <f t="shared" ref="BJ682:CK682" si="1039">B682/B684</f>
        <v>0</v>
      </c>
      <c r="BK682" s="205">
        <f t="shared" si="1039"/>
        <v>0</v>
      </c>
      <c r="BL682" s="206">
        <f t="shared" si="1039"/>
        <v>0</v>
      </c>
      <c r="BM682" s="207">
        <f t="shared" si="1039"/>
        <v>0</v>
      </c>
      <c r="BN682" s="204">
        <f t="shared" si="1039"/>
        <v>0</v>
      </c>
      <c r="BO682" s="205">
        <f t="shared" si="1039"/>
        <v>0</v>
      </c>
      <c r="BP682" s="206">
        <f t="shared" si="1039"/>
        <v>0</v>
      </c>
      <c r="BQ682" s="207">
        <f t="shared" si="1039"/>
        <v>0</v>
      </c>
      <c r="BR682" s="204">
        <f t="shared" si="1039"/>
        <v>0</v>
      </c>
      <c r="BS682" s="205">
        <f t="shared" si="1039"/>
        <v>0</v>
      </c>
      <c r="BT682" s="206">
        <f t="shared" si="1039"/>
        <v>0</v>
      </c>
      <c r="BU682" s="204">
        <f t="shared" si="1039"/>
        <v>0</v>
      </c>
      <c r="BV682" s="208">
        <f t="shared" si="1039"/>
        <v>0</v>
      </c>
      <c r="BW682" s="209">
        <f t="shared" si="1039"/>
        <v>0</v>
      </c>
      <c r="BX682" s="204">
        <f t="shared" si="1039"/>
        <v>0</v>
      </c>
      <c r="BY682" s="205">
        <f t="shared" si="1039"/>
        <v>0</v>
      </c>
      <c r="BZ682" s="206">
        <f t="shared" si="1039"/>
        <v>0</v>
      </c>
      <c r="CA682" s="207">
        <f t="shared" si="1039"/>
        <v>0</v>
      </c>
      <c r="CB682" s="204">
        <f t="shared" si="1039"/>
        <v>0</v>
      </c>
      <c r="CC682" s="205">
        <f t="shared" si="1039"/>
        <v>0</v>
      </c>
      <c r="CD682" s="206">
        <f t="shared" si="1039"/>
        <v>0</v>
      </c>
      <c r="CE682" s="207">
        <f t="shared" si="1039"/>
        <v>0</v>
      </c>
      <c r="CF682" s="204">
        <f t="shared" si="1039"/>
        <v>0</v>
      </c>
      <c r="CG682" s="205">
        <f t="shared" si="1039"/>
        <v>0</v>
      </c>
      <c r="CH682" s="206">
        <f t="shared" si="1039"/>
        <v>0</v>
      </c>
      <c r="CI682" s="204">
        <f t="shared" si="1039"/>
        <v>0</v>
      </c>
      <c r="CJ682" s="210">
        <f t="shared" si="1039"/>
        <v>0</v>
      </c>
      <c r="CK682" s="211">
        <f t="shared" si="1039"/>
        <v>0</v>
      </c>
    </row>
    <row r="683" spans="1:89" ht="13.5" thickBot="1" x14ac:dyDescent="0.25">
      <c r="A683" s="212" t="s">
        <v>44</v>
      </c>
      <c r="B683" s="238"/>
      <c r="C683" s="214"/>
      <c r="D683" s="215"/>
      <c r="E683" s="216"/>
      <c r="F683" s="213"/>
      <c r="G683" s="217"/>
      <c r="H683" s="215"/>
      <c r="I683" s="216"/>
      <c r="J683" s="213"/>
      <c r="K683" s="217"/>
      <c r="L683" s="215"/>
      <c r="M683" s="213"/>
      <c r="N683" s="218"/>
      <c r="O683" s="219"/>
      <c r="P683" s="213"/>
      <c r="Q683" s="217"/>
      <c r="R683" s="215"/>
      <c r="S683" s="216"/>
      <c r="T683" s="213"/>
      <c r="U683" s="217"/>
      <c r="V683" s="215"/>
      <c r="W683" s="216"/>
      <c r="X683" s="213"/>
      <c r="Y683" s="217"/>
      <c r="Z683" s="215"/>
      <c r="AA683" s="213"/>
      <c r="AB683" s="220"/>
      <c r="AC683" s="221"/>
      <c r="BI683" s="212" t="s">
        <v>44</v>
      </c>
      <c r="BJ683" s="204">
        <f t="shared" ref="BJ683:CK683" si="1040">B683/B684</f>
        <v>0</v>
      </c>
      <c r="BK683" s="205">
        <f t="shared" si="1040"/>
        <v>0</v>
      </c>
      <c r="BL683" s="206">
        <f t="shared" si="1040"/>
        <v>0</v>
      </c>
      <c r="BM683" s="207">
        <f t="shared" si="1040"/>
        <v>0</v>
      </c>
      <c r="BN683" s="204">
        <f t="shared" si="1040"/>
        <v>0</v>
      </c>
      <c r="BO683" s="205">
        <f t="shared" si="1040"/>
        <v>0</v>
      </c>
      <c r="BP683" s="206">
        <f t="shared" si="1040"/>
        <v>0</v>
      </c>
      <c r="BQ683" s="207">
        <f t="shared" si="1040"/>
        <v>0</v>
      </c>
      <c r="BR683" s="204">
        <f t="shared" si="1040"/>
        <v>0</v>
      </c>
      <c r="BS683" s="205">
        <f t="shared" si="1040"/>
        <v>0</v>
      </c>
      <c r="BT683" s="206">
        <f t="shared" si="1040"/>
        <v>0</v>
      </c>
      <c r="BU683" s="204">
        <f t="shared" si="1040"/>
        <v>0</v>
      </c>
      <c r="BV683" s="208">
        <f t="shared" si="1040"/>
        <v>0</v>
      </c>
      <c r="BW683" s="209">
        <f t="shared" si="1040"/>
        <v>0</v>
      </c>
      <c r="BX683" s="204">
        <f t="shared" si="1040"/>
        <v>0</v>
      </c>
      <c r="BY683" s="205">
        <f t="shared" si="1040"/>
        <v>0</v>
      </c>
      <c r="BZ683" s="206">
        <f t="shared" si="1040"/>
        <v>0</v>
      </c>
      <c r="CA683" s="207">
        <f t="shared" si="1040"/>
        <v>0</v>
      </c>
      <c r="CB683" s="204">
        <f t="shared" si="1040"/>
        <v>0</v>
      </c>
      <c r="CC683" s="205">
        <f t="shared" si="1040"/>
        <v>0</v>
      </c>
      <c r="CD683" s="206">
        <f t="shared" si="1040"/>
        <v>0</v>
      </c>
      <c r="CE683" s="207">
        <f t="shared" si="1040"/>
        <v>0</v>
      </c>
      <c r="CF683" s="204">
        <f t="shared" si="1040"/>
        <v>0</v>
      </c>
      <c r="CG683" s="205">
        <f t="shared" si="1040"/>
        <v>0</v>
      </c>
      <c r="CH683" s="206">
        <f t="shared" si="1040"/>
        <v>0</v>
      </c>
      <c r="CI683" s="204">
        <f t="shared" si="1040"/>
        <v>0</v>
      </c>
      <c r="CJ683" s="210">
        <f t="shared" si="1040"/>
        <v>0</v>
      </c>
      <c r="CK683" s="211">
        <f t="shared" si="1040"/>
        <v>0</v>
      </c>
    </row>
    <row r="684" spans="1:89" ht="14.25" thickTop="1" thickBot="1" x14ac:dyDescent="0.25">
      <c r="A684" s="229" t="s">
        <v>26</v>
      </c>
      <c r="B684" s="144">
        <f>SUM(B660:B683)</f>
        <v>60862</v>
      </c>
      <c r="C684" s="145">
        <f t="shared" ref="C684" si="1041">SUM(C660:C683)</f>
        <v>39493</v>
      </c>
      <c r="D684" s="230">
        <f t="shared" ref="D684" si="1042">SUM(D660:D683)</f>
        <v>26446</v>
      </c>
      <c r="E684" s="248">
        <f t="shared" ref="E684" si="1043">SUM(E660:E683)</f>
        <v>22505</v>
      </c>
      <c r="F684" s="249">
        <f t="shared" ref="F684" si="1044">SUM(F660:F683)</f>
        <v>13544</v>
      </c>
      <c r="G684" s="250">
        <f t="shared" ref="G684" si="1045">SUM(G660:G683)</f>
        <v>9025</v>
      </c>
      <c r="H684" s="230">
        <f t="shared" ref="H684" si="1046">SUM(H660:H683)</f>
        <v>31388</v>
      </c>
      <c r="I684" s="248">
        <f t="shared" ref="I684" si="1047">SUM(I660:I683)</f>
        <v>47780</v>
      </c>
      <c r="J684" s="249">
        <f t="shared" ref="J684" si="1048">SUM(J660:J683)</f>
        <v>7015</v>
      </c>
      <c r="K684" s="250">
        <f t="shared" ref="K684" si="1049">SUM(K660:K683)</f>
        <v>8461</v>
      </c>
      <c r="L684" s="230">
        <f t="shared" ref="L684" si="1050">SUM(L660:L683)</f>
        <v>14593</v>
      </c>
      <c r="M684" s="249">
        <f t="shared" ref="M684" si="1051">SUM(M660:M683)</f>
        <v>25375</v>
      </c>
      <c r="N684" s="251">
        <f t="shared" ref="N684" si="1052">SUM(N660:N683)</f>
        <v>28805</v>
      </c>
      <c r="O684" s="231">
        <f t="shared" ref="O684" si="1053">SUM(O660:O683)</f>
        <v>39619</v>
      </c>
      <c r="P684" s="249">
        <f t="shared" ref="P684" si="1054">SUM(P660:P683)</f>
        <v>17999</v>
      </c>
      <c r="Q684" s="250">
        <f t="shared" ref="Q684" si="1055">SUM(Q660:Q683)</f>
        <v>21596</v>
      </c>
      <c r="R684" s="230">
        <f t="shared" ref="R684" si="1056">SUM(R660:R683)</f>
        <v>23413</v>
      </c>
      <c r="S684" s="248">
        <f t="shared" ref="S684" si="1057">SUM(S660:S683)</f>
        <v>24897</v>
      </c>
      <c r="T684" s="249">
        <f t="shared" ref="T684" si="1058">SUM(T660:T683)</f>
        <v>10730</v>
      </c>
      <c r="U684" s="250">
        <f t="shared" ref="U684" si="1059">SUM(U660:U683)</f>
        <v>12798</v>
      </c>
      <c r="V684" s="230">
        <f t="shared" ref="V684" si="1060">SUM(V660:V683)</f>
        <v>29174</v>
      </c>
      <c r="W684" s="248">
        <f t="shared" ref="W684" si="1061">SUM(W660:W683)</f>
        <v>32797</v>
      </c>
      <c r="X684" s="249">
        <f t="shared" ref="X684" si="1062">SUM(X660:X683)</f>
        <v>30609</v>
      </c>
      <c r="Y684" s="250">
        <f t="shared" ref="Y684" si="1063">SUM(Y660:Y683)</f>
        <v>16881</v>
      </c>
      <c r="Z684" s="230">
        <f t="shared" ref="Z684" si="1064">SUM(Z660:Z683)</f>
        <v>60644</v>
      </c>
      <c r="AA684" s="248">
        <f t="shared" ref="AA684" si="1065">SUM(AA660:AA683)</f>
        <v>53448</v>
      </c>
      <c r="AB684" s="232">
        <f>SUM(AB660:AB683)</f>
        <v>355222</v>
      </c>
      <c r="AC684" s="233">
        <f>SUM(AC660:AC683)</f>
        <v>354675</v>
      </c>
      <c r="BI684" s="229" t="s">
        <v>26</v>
      </c>
      <c r="BJ684" s="241">
        <f>SUM(BJ660:BJ683)</f>
        <v>1</v>
      </c>
      <c r="BK684" s="242">
        <f t="shared" ref="BK684:CK684" si="1066">SUM(BK660:BK683)</f>
        <v>0.99999999999999989</v>
      </c>
      <c r="BL684" s="241">
        <f t="shared" si="1066"/>
        <v>1.0000000000000002</v>
      </c>
      <c r="BM684" s="242">
        <f t="shared" si="1066"/>
        <v>1.0000000000000002</v>
      </c>
      <c r="BN684" s="241">
        <f t="shared" si="1066"/>
        <v>1</v>
      </c>
      <c r="BO684" s="242">
        <f t="shared" si="1066"/>
        <v>0.99999999999999989</v>
      </c>
      <c r="BP684" s="241">
        <f t="shared" si="1066"/>
        <v>1</v>
      </c>
      <c r="BQ684" s="242">
        <f t="shared" si="1066"/>
        <v>0.99999999999999989</v>
      </c>
      <c r="BR684" s="241">
        <f t="shared" si="1066"/>
        <v>1</v>
      </c>
      <c r="BS684" s="242">
        <f t="shared" si="1066"/>
        <v>1</v>
      </c>
      <c r="BT684" s="241">
        <f t="shared" si="1066"/>
        <v>1</v>
      </c>
      <c r="BU684" s="242">
        <f t="shared" si="1066"/>
        <v>1.0000000000000002</v>
      </c>
      <c r="BV684" s="241">
        <f t="shared" si="1066"/>
        <v>1.0000000000000002</v>
      </c>
      <c r="BW684" s="242">
        <f t="shared" si="1066"/>
        <v>0.99999999999999989</v>
      </c>
      <c r="BX684" s="241">
        <f t="shared" si="1066"/>
        <v>1</v>
      </c>
      <c r="BY684" s="242">
        <f t="shared" si="1066"/>
        <v>0.99999999999999989</v>
      </c>
      <c r="BZ684" s="241">
        <f t="shared" si="1066"/>
        <v>1</v>
      </c>
      <c r="CA684" s="242">
        <f t="shared" si="1066"/>
        <v>1</v>
      </c>
      <c r="CB684" s="241">
        <f t="shared" si="1066"/>
        <v>0.99999999999999989</v>
      </c>
      <c r="CC684" s="242">
        <f t="shared" si="1066"/>
        <v>1</v>
      </c>
      <c r="CD684" s="241">
        <f t="shared" si="1066"/>
        <v>1</v>
      </c>
      <c r="CE684" s="242">
        <f t="shared" si="1066"/>
        <v>1</v>
      </c>
      <c r="CF684" s="241">
        <f t="shared" si="1066"/>
        <v>0.99999999999999989</v>
      </c>
      <c r="CG684" s="242">
        <f t="shared" si="1066"/>
        <v>1</v>
      </c>
      <c r="CH684" s="241">
        <f t="shared" si="1066"/>
        <v>1</v>
      </c>
      <c r="CI684" s="242">
        <f t="shared" si="1066"/>
        <v>1</v>
      </c>
      <c r="CJ684" s="241">
        <f t="shared" si="1066"/>
        <v>1</v>
      </c>
      <c r="CK684" s="242">
        <f t="shared" si="1066"/>
        <v>1</v>
      </c>
    </row>
    <row r="685" spans="1:89" ht="13.5" thickTop="1" x14ac:dyDescent="0.2">
      <c r="A685" s="244"/>
    </row>
    <row r="687" spans="1:89" x14ac:dyDescent="0.2">
      <c r="A687" s="172">
        <f>+A656+1</f>
        <v>43519</v>
      </c>
      <c r="B687" s="172"/>
      <c r="C687" s="172"/>
      <c r="D687" s="172"/>
      <c r="BI687" s="174">
        <f>+BI625+2</f>
        <v>43519</v>
      </c>
      <c r="BJ687" s="174"/>
      <c r="BK687" s="174"/>
      <c r="BL687" s="174"/>
    </row>
    <row r="688" spans="1:89" ht="13.5" thickBot="1" x14ac:dyDescent="0.25">
      <c r="AE688" s="175" t="s">
        <v>1</v>
      </c>
    </row>
    <row r="689" spans="1:89" ht="14.25" thickTop="1" thickBot="1" x14ac:dyDescent="0.25">
      <c r="A689" s="176" t="s">
        <v>2</v>
      </c>
      <c r="B689" s="177" t="s">
        <v>3</v>
      </c>
      <c r="C689" s="178"/>
      <c r="D689" s="177" t="s">
        <v>4</v>
      </c>
      <c r="E689" s="178"/>
      <c r="F689" s="177" t="s">
        <v>5</v>
      </c>
      <c r="G689" s="178"/>
      <c r="H689" s="177" t="s">
        <v>6</v>
      </c>
      <c r="I689" s="178"/>
      <c r="J689" s="177" t="s">
        <v>7</v>
      </c>
      <c r="K689" s="178"/>
      <c r="L689" s="177" t="s">
        <v>8</v>
      </c>
      <c r="M689" s="178"/>
      <c r="N689" s="177" t="s">
        <v>9</v>
      </c>
      <c r="O689" s="178"/>
      <c r="P689" s="177" t="s">
        <v>10</v>
      </c>
      <c r="Q689" s="178"/>
      <c r="R689" s="177" t="s">
        <v>11</v>
      </c>
      <c r="S689" s="178"/>
      <c r="T689" s="177" t="s">
        <v>12</v>
      </c>
      <c r="U689" s="178"/>
      <c r="V689" s="177" t="s">
        <v>13</v>
      </c>
      <c r="W689" s="178"/>
      <c r="X689" s="177" t="s">
        <v>14</v>
      </c>
      <c r="Y689" s="178"/>
      <c r="Z689" s="177" t="s">
        <v>15</v>
      </c>
      <c r="AA689" s="178"/>
      <c r="AB689" s="179" t="s">
        <v>16</v>
      </c>
      <c r="AC689" s="180"/>
      <c r="AE689" s="176" t="s">
        <v>2</v>
      </c>
      <c r="AF689" s="177" t="s">
        <v>3</v>
      </c>
      <c r="AG689" s="178"/>
      <c r="AH689" s="177" t="s">
        <v>4</v>
      </c>
      <c r="AI689" s="178"/>
      <c r="AJ689" s="177" t="s">
        <v>5</v>
      </c>
      <c r="AK689" s="178"/>
      <c r="AL689" s="177" t="s">
        <v>6</v>
      </c>
      <c r="AM689" s="178"/>
      <c r="AN689" s="177" t="s">
        <v>7</v>
      </c>
      <c r="AO689" s="178"/>
      <c r="AP689" s="177" t="s">
        <v>8</v>
      </c>
      <c r="AQ689" s="178"/>
      <c r="AR689" s="177" t="s">
        <v>9</v>
      </c>
      <c r="AS689" s="178"/>
      <c r="AT689" s="177" t="s">
        <v>10</v>
      </c>
      <c r="AU689" s="178"/>
      <c r="AV689" s="177" t="s">
        <v>11</v>
      </c>
      <c r="AW689" s="178"/>
      <c r="AX689" s="177" t="s">
        <v>12</v>
      </c>
      <c r="AY689" s="178"/>
      <c r="AZ689" s="177" t="s">
        <v>13</v>
      </c>
      <c r="BA689" s="178"/>
      <c r="BB689" s="177" t="s">
        <v>14</v>
      </c>
      <c r="BC689" s="178"/>
      <c r="BD689" s="177" t="s">
        <v>15</v>
      </c>
      <c r="BE689" s="178"/>
      <c r="BF689" s="179" t="s">
        <v>16</v>
      </c>
      <c r="BG689" s="180"/>
      <c r="BI689" s="176" t="s">
        <v>2</v>
      </c>
      <c r="BJ689" s="177" t="s">
        <v>3</v>
      </c>
      <c r="BK689" s="178"/>
      <c r="BL689" s="177" t="s">
        <v>4</v>
      </c>
      <c r="BM689" s="178"/>
      <c r="BN689" s="177" t="s">
        <v>5</v>
      </c>
      <c r="BO689" s="178"/>
      <c r="BP689" s="177" t="s">
        <v>6</v>
      </c>
      <c r="BQ689" s="178"/>
      <c r="BR689" s="177" t="s">
        <v>7</v>
      </c>
      <c r="BS689" s="178"/>
      <c r="BT689" s="177" t="s">
        <v>8</v>
      </c>
      <c r="BU689" s="178"/>
      <c r="BV689" s="177" t="s">
        <v>9</v>
      </c>
      <c r="BW689" s="178"/>
      <c r="BX689" s="177" t="s">
        <v>10</v>
      </c>
      <c r="BY689" s="178"/>
      <c r="BZ689" s="177" t="s">
        <v>11</v>
      </c>
      <c r="CA689" s="178"/>
      <c r="CB689" s="177" t="s">
        <v>12</v>
      </c>
      <c r="CC689" s="178"/>
      <c r="CD689" s="177" t="s">
        <v>13</v>
      </c>
      <c r="CE689" s="178"/>
      <c r="CF689" s="177" t="s">
        <v>14</v>
      </c>
      <c r="CG689" s="178"/>
      <c r="CH689" s="177" t="s">
        <v>15</v>
      </c>
      <c r="CI689" s="178"/>
      <c r="CJ689" s="177" t="s">
        <v>16</v>
      </c>
      <c r="CK689" s="178"/>
    </row>
    <row r="690" spans="1:89" ht="15" thickTop="1" thickBot="1" x14ac:dyDescent="0.3">
      <c r="A690" s="182"/>
      <c r="B690" s="183" t="s">
        <v>17</v>
      </c>
      <c r="C690" s="184" t="s">
        <v>18</v>
      </c>
      <c r="D690" s="185" t="s">
        <v>17</v>
      </c>
      <c r="E690" s="186" t="s">
        <v>18</v>
      </c>
      <c r="F690" s="183" t="s">
        <v>17</v>
      </c>
      <c r="G690" s="184" t="s">
        <v>18</v>
      </c>
      <c r="H690" s="185" t="s">
        <v>17</v>
      </c>
      <c r="I690" s="186" t="s">
        <v>18</v>
      </c>
      <c r="J690" s="183" t="s">
        <v>17</v>
      </c>
      <c r="K690" s="184" t="s">
        <v>18</v>
      </c>
      <c r="L690" s="185" t="s">
        <v>17</v>
      </c>
      <c r="M690" s="183" t="s">
        <v>18</v>
      </c>
      <c r="N690" s="187" t="s">
        <v>17</v>
      </c>
      <c r="O690" s="188" t="s">
        <v>18</v>
      </c>
      <c r="P690" s="183" t="s">
        <v>17</v>
      </c>
      <c r="Q690" s="184" t="s">
        <v>18</v>
      </c>
      <c r="R690" s="185" t="s">
        <v>17</v>
      </c>
      <c r="S690" s="186" t="s">
        <v>18</v>
      </c>
      <c r="T690" s="183" t="s">
        <v>17</v>
      </c>
      <c r="U690" s="184" t="s">
        <v>18</v>
      </c>
      <c r="V690" s="185" t="s">
        <v>17</v>
      </c>
      <c r="W690" s="186" t="s">
        <v>18</v>
      </c>
      <c r="X690" s="183" t="s">
        <v>17</v>
      </c>
      <c r="Y690" s="184" t="s">
        <v>18</v>
      </c>
      <c r="Z690" s="185" t="s">
        <v>17</v>
      </c>
      <c r="AA690" s="183" t="s">
        <v>18</v>
      </c>
      <c r="AB690" s="189" t="s">
        <v>17</v>
      </c>
      <c r="AC690" s="190" t="s">
        <v>18</v>
      </c>
      <c r="AE690" s="182"/>
      <c r="AF690" s="183" t="s">
        <v>17</v>
      </c>
      <c r="AG690" s="184" t="s">
        <v>18</v>
      </c>
      <c r="AH690" s="185" t="s">
        <v>17</v>
      </c>
      <c r="AI690" s="186" t="s">
        <v>18</v>
      </c>
      <c r="AJ690" s="183" t="s">
        <v>17</v>
      </c>
      <c r="AK690" s="184" t="s">
        <v>18</v>
      </c>
      <c r="AL690" s="185" t="s">
        <v>17</v>
      </c>
      <c r="AM690" s="186" t="s">
        <v>18</v>
      </c>
      <c r="AN690" s="183" t="s">
        <v>17</v>
      </c>
      <c r="AO690" s="184" t="s">
        <v>18</v>
      </c>
      <c r="AP690" s="185" t="s">
        <v>17</v>
      </c>
      <c r="AQ690" s="183" t="s">
        <v>18</v>
      </c>
      <c r="AR690" s="187" t="s">
        <v>17</v>
      </c>
      <c r="AS690" s="188" t="s">
        <v>18</v>
      </c>
      <c r="AT690" s="183" t="s">
        <v>17</v>
      </c>
      <c r="AU690" s="184" t="s">
        <v>18</v>
      </c>
      <c r="AV690" s="185" t="s">
        <v>17</v>
      </c>
      <c r="AW690" s="186" t="s">
        <v>18</v>
      </c>
      <c r="AX690" s="183" t="s">
        <v>17</v>
      </c>
      <c r="AY690" s="184" t="s">
        <v>18</v>
      </c>
      <c r="AZ690" s="185" t="s">
        <v>17</v>
      </c>
      <c r="BA690" s="186" t="s">
        <v>18</v>
      </c>
      <c r="BB690" s="183" t="s">
        <v>17</v>
      </c>
      <c r="BC690" s="184" t="s">
        <v>18</v>
      </c>
      <c r="BD690" s="185" t="s">
        <v>17</v>
      </c>
      <c r="BE690" s="183" t="s">
        <v>18</v>
      </c>
      <c r="BF690" s="189" t="s">
        <v>17</v>
      </c>
      <c r="BG690" s="190" t="s">
        <v>18</v>
      </c>
      <c r="BI690" s="182"/>
      <c r="BJ690" s="183" t="s">
        <v>17</v>
      </c>
      <c r="BK690" s="184" t="s">
        <v>18</v>
      </c>
      <c r="BL690" s="185" t="s">
        <v>17</v>
      </c>
      <c r="BM690" s="186" t="s">
        <v>18</v>
      </c>
      <c r="BN690" s="183" t="s">
        <v>17</v>
      </c>
      <c r="BO690" s="184" t="s">
        <v>18</v>
      </c>
      <c r="BP690" s="185" t="s">
        <v>17</v>
      </c>
      <c r="BQ690" s="186" t="s">
        <v>18</v>
      </c>
      <c r="BR690" s="183" t="s">
        <v>17</v>
      </c>
      <c r="BS690" s="184" t="s">
        <v>18</v>
      </c>
      <c r="BT690" s="185" t="s">
        <v>17</v>
      </c>
      <c r="BU690" s="183" t="s">
        <v>18</v>
      </c>
      <c r="BV690" s="187" t="s">
        <v>17</v>
      </c>
      <c r="BW690" s="188" t="s">
        <v>18</v>
      </c>
      <c r="BX690" s="183" t="s">
        <v>17</v>
      </c>
      <c r="BY690" s="184" t="s">
        <v>18</v>
      </c>
      <c r="BZ690" s="185" t="s">
        <v>17</v>
      </c>
      <c r="CA690" s="186" t="s">
        <v>18</v>
      </c>
      <c r="CB690" s="183" t="s">
        <v>17</v>
      </c>
      <c r="CC690" s="184" t="s">
        <v>18</v>
      </c>
      <c r="CD690" s="185" t="s">
        <v>17</v>
      </c>
      <c r="CE690" s="186" t="s">
        <v>18</v>
      </c>
      <c r="CF690" s="183" t="s">
        <v>17</v>
      </c>
      <c r="CG690" s="184" t="s">
        <v>18</v>
      </c>
      <c r="CH690" s="185" t="s">
        <v>17</v>
      </c>
      <c r="CI690" s="183" t="s">
        <v>18</v>
      </c>
      <c r="CJ690" s="187" t="s">
        <v>17</v>
      </c>
      <c r="CK690" s="188" t="s">
        <v>18</v>
      </c>
    </row>
    <row r="691" spans="1:89" ht="13.5" thickTop="1" x14ac:dyDescent="0.2">
      <c r="A691" s="192" t="s">
        <v>19</v>
      </c>
      <c r="B691" s="193"/>
      <c r="C691" s="194"/>
      <c r="D691" s="195"/>
      <c r="E691" s="196"/>
      <c r="F691" s="193"/>
      <c r="G691" s="197"/>
      <c r="H691" s="195"/>
      <c r="I691" s="196"/>
      <c r="J691" s="193"/>
      <c r="K691" s="197"/>
      <c r="L691" s="195"/>
      <c r="M691" s="193"/>
      <c r="N691" s="198"/>
      <c r="O691" s="199"/>
      <c r="P691" s="193"/>
      <c r="Q691" s="197"/>
      <c r="R691" s="195"/>
      <c r="S691" s="196"/>
      <c r="T691" s="193"/>
      <c r="U691" s="197"/>
      <c r="V691" s="195"/>
      <c r="W691" s="196"/>
      <c r="X691" s="193"/>
      <c r="Y691" s="197"/>
      <c r="Z691" s="195"/>
      <c r="AA691" s="193"/>
      <c r="AB691" s="200">
        <f>B691+D691+F691+H691+J691+L691+N691+P691+R691+T691+V691+X691+Z691</f>
        <v>0</v>
      </c>
      <c r="AC691" s="201">
        <f>C691+E691+G691+I691+K691+M691+O691+Q691+S691+U691+W691+Y691+AA691</f>
        <v>0</v>
      </c>
      <c r="AE691" s="202" t="str">
        <f>$AE$9</f>
        <v>07:00 - 07:59</v>
      </c>
      <c r="AF691" s="193">
        <f>SUMIF($A$9:$A$32,$AE691,B$691:B$714)</f>
        <v>3279</v>
      </c>
      <c r="AG691" s="194">
        <f t="shared" ref="AG691:BE693" si="1067">SUMIF($A$9:$A$32,$AE691,C$691:C$714)</f>
        <v>1031</v>
      </c>
      <c r="AH691" s="195">
        <f t="shared" si="1067"/>
        <v>1114</v>
      </c>
      <c r="AI691" s="196">
        <f t="shared" si="1067"/>
        <v>826</v>
      </c>
      <c r="AJ691" s="193">
        <f t="shared" si="1067"/>
        <v>565</v>
      </c>
      <c r="AK691" s="197">
        <f t="shared" si="1067"/>
        <v>366</v>
      </c>
      <c r="AL691" s="195">
        <f t="shared" si="1067"/>
        <v>1211</v>
      </c>
      <c r="AM691" s="196">
        <f t="shared" si="1067"/>
        <v>1967</v>
      </c>
      <c r="AN691" s="193">
        <f t="shared" si="1067"/>
        <v>152</v>
      </c>
      <c r="AO691" s="197">
        <f t="shared" si="1067"/>
        <v>449</v>
      </c>
      <c r="AP691" s="195">
        <f t="shared" si="1067"/>
        <v>252</v>
      </c>
      <c r="AQ691" s="193">
        <f t="shared" si="1067"/>
        <v>1074</v>
      </c>
      <c r="AR691" s="198">
        <f t="shared" si="1067"/>
        <v>1170</v>
      </c>
      <c r="AS691" s="199">
        <f t="shared" si="1067"/>
        <v>1649</v>
      </c>
      <c r="AT691" s="193">
        <f t="shared" si="1067"/>
        <v>833</v>
      </c>
      <c r="AU691" s="197">
        <f t="shared" si="1067"/>
        <v>821</v>
      </c>
      <c r="AV691" s="195">
        <f t="shared" si="1067"/>
        <v>1205</v>
      </c>
      <c r="AW691" s="196">
        <f t="shared" si="1067"/>
        <v>890</v>
      </c>
      <c r="AX691" s="193">
        <f t="shared" si="1067"/>
        <v>255</v>
      </c>
      <c r="AY691" s="197">
        <f t="shared" si="1067"/>
        <v>513</v>
      </c>
      <c r="AZ691" s="195">
        <f t="shared" si="1067"/>
        <v>836</v>
      </c>
      <c r="BA691" s="196">
        <f t="shared" si="1067"/>
        <v>1033</v>
      </c>
      <c r="BB691" s="193">
        <f t="shared" si="1067"/>
        <v>932</v>
      </c>
      <c r="BC691" s="197">
        <f t="shared" si="1067"/>
        <v>754</v>
      </c>
      <c r="BD691" s="195">
        <f t="shared" si="1067"/>
        <v>2572</v>
      </c>
      <c r="BE691" s="193">
        <f t="shared" si="1067"/>
        <v>1805</v>
      </c>
      <c r="BF691" s="200">
        <f>AF691+AH691+AJ691+AL691+AN691+AP691+AR691+AT691+AV691+AX691+AZ691+BB691+BD691</f>
        <v>14376</v>
      </c>
      <c r="BG691" s="201">
        <f>AG691+AI691+AK691+AM691+AO691+AQ691+AS691+AU691+AW691+AY691+BA691+BC691+BE691</f>
        <v>13178</v>
      </c>
      <c r="BI691" s="192" t="s">
        <v>19</v>
      </c>
      <c r="BJ691" s="204">
        <f t="shared" ref="BJ691:CK691" si="1068">B691/B715</f>
        <v>0</v>
      </c>
      <c r="BK691" s="205">
        <f t="shared" si="1068"/>
        <v>0</v>
      </c>
      <c r="BL691" s="206">
        <f t="shared" si="1068"/>
        <v>0</v>
      </c>
      <c r="BM691" s="207">
        <f t="shared" si="1068"/>
        <v>0</v>
      </c>
      <c r="BN691" s="204">
        <f t="shared" si="1068"/>
        <v>0</v>
      </c>
      <c r="BO691" s="205">
        <f t="shared" si="1068"/>
        <v>0</v>
      </c>
      <c r="BP691" s="206">
        <f t="shared" si="1068"/>
        <v>0</v>
      </c>
      <c r="BQ691" s="207">
        <f t="shared" si="1068"/>
        <v>0</v>
      </c>
      <c r="BR691" s="204">
        <f t="shared" si="1068"/>
        <v>0</v>
      </c>
      <c r="BS691" s="205">
        <f t="shared" si="1068"/>
        <v>0</v>
      </c>
      <c r="BT691" s="206">
        <f t="shared" si="1068"/>
        <v>0</v>
      </c>
      <c r="BU691" s="204">
        <f t="shared" si="1068"/>
        <v>0</v>
      </c>
      <c r="BV691" s="208">
        <f t="shared" si="1068"/>
        <v>0</v>
      </c>
      <c r="BW691" s="209">
        <f t="shared" si="1068"/>
        <v>0</v>
      </c>
      <c r="BX691" s="204">
        <f t="shared" si="1068"/>
        <v>0</v>
      </c>
      <c r="BY691" s="205">
        <f t="shared" si="1068"/>
        <v>0</v>
      </c>
      <c r="BZ691" s="206">
        <f t="shared" si="1068"/>
        <v>0</v>
      </c>
      <c r="CA691" s="207">
        <f t="shared" si="1068"/>
        <v>0</v>
      </c>
      <c r="CB691" s="204">
        <f t="shared" si="1068"/>
        <v>0</v>
      </c>
      <c r="CC691" s="205">
        <f t="shared" si="1068"/>
        <v>0</v>
      </c>
      <c r="CD691" s="206">
        <f t="shared" si="1068"/>
        <v>0</v>
      </c>
      <c r="CE691" s="207">
        <f t="shared" si="1068"/>
        <v>0</v>
      </c>
      <c r="CF691" s="204">
        <f t="shared" si="1068"/>
        <v>0</v>
      </c>
      <c r="CG691" s="205">
        <f t="shared" si="1068"/>
        <v>0</v>
      </c>
      <c r="CH691" s="206">
        <f t="shared" si="1068"/>
        <v>0</v>
      </c>
      <c r="CI691" s="204">
        <f t="shared" si="1068"/>
        <v>0</v>
      </c>
      <c r="CJ691" s="210">
        <f t="shared" si="1068"/>
        <v>0</v>
      </c>
      <c r="CK691" s="211">
        <f t="shared" si="1068"/>
        <v>0</v>
      </c>
    </row>
    <row r="692" spans="1:89" x14ac:dyDescent="0.2">
      <c r="A692" s="212" t="s">
        <v>21</v>
      </c>
      <c r="B692" s="213">
        <v>248</v>
      </c>
      <c r="C692" s="214">
        <v>0</v>
      </c>
      <c r="D692" s="215">
        <v>113</v>
      </c>
      <c r="E692" s="216">
        <v>0</v>
      </c>
      <c r="F692" s="213">
        <v>52</v>
      </c>
      <c r="G692" s="217">
        <v>0</v>
      </c>
      <c r="H692" s="215">
        <v>177</v>
      </c>
      <c r="I692" s="216">
        <v>6</v>
      </c>
      <c r="J692" s="213">
        <v>3</v>
      </c>
      <c r="K692" s="217">
        <v>1</v>
      </c>
      <c r="L692" s="215">
        <v>7</v>
      </c>
      <c r="M692" s="213">
        <v>5</v>
      </c>
      <c r="N692" s="218">
        <v>30</v>
      </c>
      <c r="O692" s="219">
        <v>6</v>
      </c>
      <c r="P692" s="213">
        <v>17</v>
      </c>
      <c r="Q692" s="217">
        <v>3</v>
      </c>
      <c r="R692" s="215">
        <v>7</v>
      </c>
      <c r="S692" s="216">
        <v>0</v>
      </c>
      <c r="T692" s="213">
        <v>0</v>
      </c>
      <c r="U692" s="217">
        <v>0</v>
      </c>
      <c r="V692" s="215">
        <v>2</v>
      </c>
      <c r="W692" s="216">
        <v>0</v>
      </c>
      <c r="X692" s="213">
        <v>0</v>
      </c>
      <c r="Y692" s="217">
        <v>0</v>
      </c>
      <c r="Z692" s="215">
        <v>0</v>
      </c>
      <c r="AA692" s="213">
        <v>0</v>
      </c>
      <c r="AB692" s="220">
        <f>B692+D692+F692+H692+J692+L692+N692+P692+R692+T692+V692+X692+Z692</f>
        <v>656</v>
      </c>
      <c r="AC692" s="221">
        <f t="shared" ref="AC692:AC711" si="1069">C692+E692+G692+I692+K692+M692+O692+Q692+S692+U692+W692+Y692+AA692</f>
        <v>21</v>
      </c>
      <c r="AE692" s="212" t="str">
        <f>$AE$10</f>
        <v>08:00 - 08:59</v>
      </c>
      <c r="AF692" s="193">
        <f>SUMIF($A$9:$A$32,$AE692,B$691:B$714)</f>
        <v>3350</v>
      </c>
      <c r="AG692" s="214">
        <f t="shared" si="1067"/>
        <v>1041</v>
      </c>
      <c r="AH692" s="215">
        <f t="shared" si="1067"/>
        <v>1255</v>
      </c>
      <c r="AI692" s="216">
        <f t="shared" si="1067"/>
        <v>922</v>
      </c>
      <c r="AJ692" s="213">
        <f t="shared" si="1067"/>
        <v>620</v>
      </c>
      <c r="AK692" s="217">
        <f t="shared" si="1067"/>
        <v>399</v>
      </c>
      <c r="AL692" s="215">
        <f t="shared" si="1067"/>
        <v>1396</v>
      </c>
      <c r="AM692" s="216">
        <f t="shared" si="1067"/>
        <v>2088</v>
      </c>
      <c r="AN692" s="213">
        <f t="shared" si="1067"/>
        <v>131</v>
      </c>
      <c r="AO692" s="217">
        <f t="shared" si="1067"/>
        <v>518</v>
      </c>
      <c r="AP692" s="215">
        <f t="shared" si="1067"/>
        <v>217</v>
      </c>
      <c r="AQ692" s="213">
        <f t="shared" si="1067"/>
        <v>1251</v>
      </c>
      <c r="AR692" s="218">
        <f t="shared" si="1067"/>
        <v>1136</v>
      </c>
      <c r="AS692" s="219">
        <f t="shared" si="1067"/>
        <v>1967</v>
      </c>
      <c r="AT692" s="213">
        <f t="shared" si="1067"/>
        <v>775</v>
      </c>
      <c r="AU692" s="217">
        <f t="shared" si="1067"/>
        <v>920</v>
      </c>
      <c r="AV692" s="215">
        <f t="shared" si="1067"/>
        <v>1389</v>
      </c>
      <c r="AW692" s="216">
        <f t="shared" si="1067"/>
        <v>1068</v>
      </c>
      <c r="AX692" s="213">
        <f t="shared" si="1067"/>
        <v>206</v>
      </c>
      <c r="AY692" s="217">
        <f t="shared" si="1067"/>
        <v>588</v>
      </c>
      <c r="AZ692" s="215">
        <f t="shared" si="1067"/>
        <v>747</v>
      </c>
      <c r="BA692" s="216">
        <f t="shared" si="1067"/>
        <v>1582</v>
      </c>
      <c r="BB692" s="213">
        <f t="shared" si="1067"/>
        <v>884</v>
      </c>
      <c r="BC692" s="217">
        <f t="shared" si="1067"/>
        <v>955</v>
      </c>
      <c r="BD692" s="215">
        <f t="shared" si="1067"/>
        <v>2757</v>
      </c>
      <c r="BE692" s="213">
        <f t="shared" si="1067"/>
        <v>2062</v>
      </c>
      <c r="BF692" s="220">
        <f>SUM(AF692,AH692,AJ692,AL692,AN692,AP692,AR692,AT692,AV692,AX692,AZ692,BB692,BD692)</f>
        <v>14863</v>
      </c>
      <c r="BG692" s="221">
        <f>SUM(AG692,AI692,AK692,AM692,AO692,AQ692,AS692,AU692,AW692,AY692,BA692,BC692,BE692)</f>
        <v>15361</v>
      </c>
      <c r="BI692" s="212" t="s">
        <v>21</v>
      </c>
      <c r="BJ692" s="204">
        <f t="shared" ref="BJ692:CK692" si="1070">B692/B715</f>
        <v>5.896618954776737E-3</v>
      </c>
      <c r="BK692" s="205">
        <f t="shared" si="1070"/>
        <v>0</v>
      </c>
      <c r="BL692" s="206">
        <f t="shared" si="1070"/>
        <v>6.6717836688905945E-3</v>
      </c>
      <c r="BM692" s="207">
        <f t="shared" si="1070"/>
        <v>0</v>
      </c>
      <c r="BN692" s="204">
        <f t="shared" si="1070"/>
        <v>5.7256110988768991E-3</v>
      </c>
      <c r="BO692" s="205">
        <f t="shared" si="1070"/>
        <v>0</v>
      </c>
      <c r="BP692" s="206">
        <f t="shared" si="1070"/>
        <v>5.9825593185966336E-3</v>
      </c>
      <c r="BQ692" s="207">
        <f t="shared" si="1070"/>
        <v>1.4480162177816391E-4</v>
      </c>
      <c r="BR692" s="204">
        <f t="shared" si="1070"/>
        <v>7.911392405063291E-4</v>
      </c>
      <c r="BS692" s="205">
        <f t="shared" si="1070"/>
        <v>1.9474196689386563E-4</v>
      </c>
      <c r="BT692" s="206">
        <f t="shared" si="1070"/>
        <v>9.4276094276094272E-4</v>
      </c>
      <c r="BU692" s="204">
        <f t="shared" si="1070"/>
        <v>3.1995904524220899E-4</v>
      </c>
      <c r="BV692" s="208">
        <f t="shared" si="1070"/>
        <v>1.4118975903614458E-3</v>
      </c>
      <c r="BW692" s="209">
        <f t="shared" si="1070"/>
        <v>2.1798365122615803E-4</v>
      </c>
      <c r="BX692" s="204">
        <f t="shared" si="1070"/>
        <v>1.3273990786288748E-3</v>
      </c>
      <c r="BY692" s="205">
        <f t="shared" si="1070"/>
        <v>2.3432008123096148E-4</v>
      </c>
      <c r="BZ692" s="206">
        <f t="shared" si="1070"/>
        <v>3.4730836020838504E-4</v>
      </c>
      <c r="CA692" s="207">
        <f t="shared" si="1070"/>
        <v>0</v>
      </c>
      <c r="CB692" s="204">
        <f t="shared" si="1070"/>
        <v>0</v>
      </c>
      <c r="CC692" s="205">
        <f t="shared" si="1070"/>
        <v>0</v>
      </c>
      <c r="CD692" s="206">
        <f t="shared" si="1070"/>
        <v>9.8936433341578037E-5</v>
      </c>
      <c r="CE692" s="207">
        <f t="shared" si="1070"/>
        <v>0</v>
      </c>
      <c r="CF692" s="204">
        <f t="shared" si="1070"/>
        <v>0</v>
      </c>
      <c r="CG692" s="205">
        <f t="shared" si="1070"/>
        <v>0</v>
      </c>
      <c r="CH692" s="206">
        <f t="shared" si="1070"/>
        <v>0</v>
      </c>
      <c r="CI692" s="204">
        <f t="shared" si="1070"/>
        <v>0</v>
      </c>
      <c r="CJ692" s="210">
        <f t="shared" si="1070"/>
        <v>2.6167776935657585E-3</v>
      </c>
      <c r="CK692" s="211">
        <f t="shared" si="1070"/>
        <v>8.392815749718241E-5</v>
      </c>
    </row>
    <row r="693" spans="1:89" ht="13.5" thickBot="1" x14ac:dyDescent="0.25">
      <c r="A693" s="202" t="s">
        <v>23</v>
      </c>
      <c r="B693" s="222">
        <v>1686</v>
      </c>
      <c r="C693" s="223">
        <v>1</v>
      </c>
      <c r="D693" s="224">
        <v>618</v>
      </c>
      <c r="E693" s="225">
        <v>46</v>
      </c>
      <c r="F693" s="222">
        <v>273</v>
      </c>
      <c r="G693" s="226">
        <v>15</v>
      </c>
      <c r="H693" s="224">
        <v>833</v>
      </c>
      <c r="I693" s="225">
        <v>250</v>
      </c>
      <c r="J693" s="222">
        <v>40</v>
      </c>
      <c r="K693" s="226">
        <v>36</v>
      </c>
      <c r="L693" s="224">
        <v>33</v>
      </c>
      <c r="M693" s="222">
        <v>152</v>
      </c>
      <c r="N693" s="227">
        <v>331</v>
      </c>
      <c r="O693" s="228">
        <v>261</v>
      </c>
      <c r="P693" s="222">
        <v>214</v>
      </c>
      <c r="Q693" s="226">
        <v>181</v>
      </c>
      <c r="R693" s="224">
        <v>311</v>
      </c>
      <c r="S693" s="225">
        <v>279</v>
      </c>
      <c r="T693" s="222">
        <v>47</v>
      </c>
      <c r="U693" s="226">
        <v>178</v>
      </c>
      <c r="V693" s="224">
        <v>189</v>
      </c>
      <c r="W693" s="225">
        <v>330</v>
      </c>
      <c r="X693" s="222">
        <v>248</v>
      </c>
      <c r="Y693" s="226">
        <v>275</v>
      </c>
      <c r="Z693" s="224">
        <v>779</v>
      </c>
      <c r="AA693" s="222">
        <v>535</v>
      </c>
      <c r="AB693" s="220">
        <f>B693+D693+F693+H693+J693+L693+N693+P693+R693+T693+V693+X693+Z693</f>
        <v>5602</v>
      </c>
      <c r="AC693" s="221">
        <f t="shared" si="1069"/>
        <v>2539</v>
      </c>
      <c r="AE693" s="202" t="str">
        <f>$AE$11</f>
        <v>09:00 - 09:59</v>
      </c>
      <c r="AF693" s="193">
        <f>SUMIF($A$9:$A$32,$AE693,B$691:B$714)</f>
        <v>3232</v>
      </c>
      <c r="AG693" s="223">
        <f t="shared" si="1067"/>
        <v>1243</v>
      </c>
      <c r="AH693" s="224">
        <f t="shared" si="1067"/>
        <v>1237</v>
      </c>
      <c r="AI693" s="225">
        <f t="shared" si="1067"/>
        <v>605</v>
      </c>
      <c r="AJ693" s="222">
        <f t="shared" si="1067"/>
        <v>571</v>
      </c>
      <c r="AK693" s="226">
        <f t="shared" si="1067"/>
        <v>283</v>
      </c>
      <c r="AL693" s="224">
        <f t="shared" si="1067"/>
        <v>1517</v>
      </c>
      <c r="AM693" s="225">
        <f t="shared" si="1067"/>
        <v>2191</v>
      </c>
      <c r="AN693" s="222">
        <f t="shared" si="1067"/>
        <v>176</v>
      </c>
      <c r="AO693" s="226">
        <f t="shared" si="1067"/>
        <v>561</v>
      </c>
      <c r="AP693" s="224">
        <f t="shared" si="1067"/>
        <v>252</v>
      </c>
      <c r="AQ693" s="222">
        <f t="shared" si="1067"/>
        <v>1308</v>
      </c>
      <c r="AR693" s="227">
        <f t="shared" si="1067"/>
        <v>1139</v>
      </c>
      <c r="AS693" s="228">
        <f t="shared" si="1067"/>
        <v>2048</v>
      </c>
      <c r="AT693" s="222">
        <f t="shared" si="1067"/>
        <v>728</v>
      </c>
      <c r="AU693" s="226">
        <f t="shared" si="1067"/>
        <v>717</v>
      </c>
      <c r="AV693" s="224">
        <f t="shared" si="1067"/>
        <v>1346</v>
      </c>
      <c r="AW693" s="225">
        <f t="shared" si="1067"/>
        <v>953</v>
      </c>
      <c r="AX693" s="222">
        <f t="shared" si="1067"/>
        <v>229</v>
      </c>
      <c r="AY693" s="226">
        <f t="shared" si="1067"/>
        <v>454</v>
      </c>
      <c r="AZ693" s="224">
        <f t="shared" si="1067"/>
        <v>768</v>
      </c>
      <c r="BA693" s="225">
        <f t="shared" si="1067"/>
        <v>1719</v>
      </c>
      <c r="BB693" s="222">
        <f t="shared" si="1067"/>
        <v>881</v>
      </c>
      <c r="BC693" s="226">
        <f t="shared" si="1067"/>
        <v>754</v>
      </c>
      <c r="BD693" s="224">
        <f t="shared" si="1067"/>
        <v>2516</v>
      </c>
      <c r="BE693" s="222">
        <f t="shared" si="1067"/>
        <v>2264</v>
      </c>
      <c r="BF693" s="220">
        <f>SUM(AF693,AH693,AJ693,AL693,AN693,AP693,AR693,AT693,AV693,AX693,AZ693,BB693,BD693)</f>
        <v>14592</v>
      </c>
      <c r="BG693" s="221">
        <f>SUM(AG693,AI693,AK693,AM693,AO693,AQ693,AS693,AU693,AW693,AY693,BA693,BC693,BE693)</f>
        <v>15100</v>
      </c>
      <c r="BI693" s="202" t="s">
        <v>23</v>
      </c>
      <c r="BJ693" s="204">
        <f t="shared" ref="BJ693:CK693" si="1071">B693/B715</f>
        <v>4.0087498216748299E-2</v>
      </c>
      <c r="BK693" s="205">
        <f t="shared" si="1071"/>
        <v>3.2323754727349128E-5</v>
      </c>
      <c r="BL693" s="206">
        <f t="shared" si="1071"/>
        <v>3.648816201216272E-2</v>
      </c>
      <c r="BM693" s="207">
        <f t="shared" si="1071"/>
        <v>3.1118928426464619E-3</v>
      </c>
      <c r="BN693" s="204">
        <f t="shared" si="1071"/>
        <v>3.0059458269103723E-2</v>
      </c>
      <c r="BO693" s="205">
        <f t="shared" si="1071"/>
        <v>2.6077885952712101E-3</v>
      </c>
      <c r="BP693" s="206">
        <f t="shared" si="1071"/>
        <v>2.8155208544581898E-2</v>
      </c>
      <c r="BQ693" s="207">
        <f t="shared" si="1071"/>
        <v>6.0334009074234961E-3</v>
      </c>
      <c r="BR693" s="204">
        <f t="shared" si="1071"/>
        <v>1.0548523206751054E-2</v>
      </c>
      <c r="BS693" s="205">
        <f t="shared" si="1071"/>
        <v>7.0107108081791623E-3</v>
      </c>
      <c r="BT693" s="206">
        <f t="shared" si="1071"/>
        <v>4.4444444444444444E-3</v>
      </c>
      <c r="BU693" s="204">
        <f t="shared" si="1071"/>
        <v>9.7267549753631537E-3</v>
      </c>
      <c r="BV693" s="208">
        <f t="shared" si="1071"/>
        <v>1.5577936746987951E-2</v>
      </c>
      <c r="BW693" s="209">
        <f t="shared" si="1071"/>
        <v>9.4822888283378742E-3</v>
      </c>
      <c r="BX693" s="204">
        <f t="shared" si="1071"/>
        <v>1.6709611930975247E-2</v>
      </c>
      <c r="BY693" s="205">
        <f t="shared" si="1071"/>
        <v>1.4137311567601344E-2</v>
      </c>
      <c r="BZ693" s="206">
        <f t="shared" si="1071"/>
        <v>1.5430414289258249E-2</v>
      </c>
      <c r="CA693" s="207">
        <f t="shared" si="1071"/>
        <v>1.509985387238188E-2</v>
      </c>
      <c r="CB693" s="204">
        <f t="shared" si="1071"/>
        <v>8.6206896551724137E-3</v>
      </c>
      <c r="CC693" s="205">
        <f t="shared" si="1071"/>
        <v>3.3233756534727411E-2</v>
      </c>
      <c r="CD693" s="206">
        <f t="shared" si="1071"/>
        <v>9.3494929507791247E-3</v>
      </c>
      <c r="CE693" s="207">
        <f t="shared" si="1071"/>
        <v>1.5545505935556812E-2</v>
      </c>
      <c r="CF693" s="204">
        <f t="shared" si="1071"/>
        <v>1.3613657572597025E-2</v>
      </c>
      <c r="CG693" s="205">
        <f t="shared" si="1071"/>
        <v>2.9327076890263412E-2</v>
      </c>
      <c r="CH693" s="206">
        <f t="shared" si="1071"/>
        <v>1.781956263153079E-2</v>
      </c>
      <c r="CI693" s="204">
        <f t="shared" si="1071"/>
        <v>1.2805476435529812E-2</v>
      </c>
      <c r="CJ693" s="210">
        <f t="shared" si="1071"/>
        <v>2.2346324145358809E-2</v>
      </c>
      <c r="CK693" s="211">
        <f t="shared" si="1071"/>
        <v>1.0147313899302197E-2</v>
      </c>
    </row>
    <row r="694" spans="1:89" ht="14.25" thickTop="1" thickBot="1" x14ac:dyDescent="0.25">
      <c r="A694" s="212" t="s">
        <v>25</v>
      </c>
      <c r="B694" s="213">
        <v>2553</v>
      </c>
      <c r="C694" s="214">
        <v>486</v>
      </c>
      <c r="D694" s="215">
        <v>922</v>
      </c>
      <c r="E694" s="216">
        <v>293</v>
      </c>
      <c r="F694" s="213">
        <v>490</v>
      </c>
      <c r="G694" s="217">
        <v>144</v>
      </c>
      <c r="H694" s="215">
        <v>973</v>
      </c>
      <c r="I694" s="216">
        <v>654</v>
      </c>
      <c r="J694" s="213">
        <v>67</v>
      </c>
      <c r="K694" s="217">
        <v>158</v>
      </c>
      <c r="L694" s="215">
        <v>149</v>
      </c>
      <c r="M694" s="213">
        <v>642</v>
      </c>
      <c r="N694" s="218">
        <v>683</v>
      </c>
      <c r="O694" s="219">
        <v>971</v>
      </c>
      <c r="P694" s="213">
        <v>593</v>
      </c>
      <c r="Q694" s="217">
        <v>518</v>
      </c>
      <c r="R694" s="215">
        <v>831</v>
      </c>
      <c r="S694" s="216">
        <v>807</v>
      </c>
      <c r="T694" s="213">
        <v>189</v>
      </c>
      <c r="U694" s="217">
        <v>385</v>
      </c>
      <c r="V694" s="215">
        <v>597</v>
      </c>
      <c r="W694" s="216">
        <v>967</v>
      </c>
      <c r="X694" s="213">
        <v>754</v>
      </c>
      <c r="Y694" s="217">
        <v>542</v>
      </c>
      <c r="Z694" s="215">
        <v>1732</v>
      </c>
      <c r="AA694" s="213">
        <v>1475</v>
      </c>
      <c r="AB694" s="220">
        <f>B694+D694+F694+H694+J694+L694+N694+P694+R694+T694+V694+X694+Z694</f>
        <v>10533</v>
      </c>
      <c r="AC694" s="221">
        <f t="shared" si="1069"/>
        <v>8042</v>
      </c>
      <c r="AE694" s="229" t="s">
        <v>26</v>
      </c>
      <c r="AF694" s="230">
        <f t="shared" ref="AF694:BG694" si="1072">SUM(AF691:AF693)</f>
        <v>9861</v>
      </c>
      <c r="AG694" s="231">
        <f t="shared" si="1072"/>
        <v>3315</v>
      </c>
      <c r="AH694" s="230">
        <f t="shared" si="1072"/>
        <v>3606</v>
      </c>
      <c r="AI694" s="231">
        <f t="shared" si="1072"/>
        <v>2353</v>
      </c>
      <c r="AJ694" s="230">
        <f t="shared" si="1072"/>
        <v>1756</v>
      </c>
      <c r="AK694" s="231">
        <f t="shared" si="1072"/>
        <v>1048</v>
      </c>
      <c r="AL694" s="230">
        <f t="shared" si="1072"/>
        <v>4124</v>
      </c>
      <c r="AM694" s="231">
        <f t="shared" si="1072"/>
        <v>6246</v>
      </c>
      <c r="AN694" s="230">
        <f t="shared" si="1072"/>
        <v>459</v>
      </c>
      <c r="AO694" s="231">
        <f t="shared" si="1072"/>
        <v>1528</v>
      </c>
      <c r="AP694" s="230">
        <f t="shared" si="1072"/>
        <v>721</v>
      </c>
      <c r="AQ694" s="231">
        <f t="shared" si="1072"/>
        <v>3633</v>
      </c>
      <c r="AR694" s="230">
        <f t="shared" si="1072"/>
        <v>3445</v>
      </c>
      <c r="AS694" s="231">
        <f t="shared" si="1072"/>
        <v>5664</v>
      </c>
      <c r="AT694" s="230">
        <f t="shared" si="1072"/>
        <v>2336</v>
      </c>
      <c r="AU694" s="231">
        <f t="shared" si="1072"/>
        <v>2458</v>
      </c>
      <c r="AV694" s="230">
        <f t="shared" si="1072"/>
        <v>3940</v>
      </c>
      <c r="AW694" s="231">
        <f t="shared" si="1072"/>
        <v>2911</v>
      </c>
      <c r="AX694" s="230">
        <f t="shared" si="1072"/>
        <v>690</v>
      </c>
      <c r="AY694" s="231">
        <f t="shared" si="1072"/>
        <v>1555</v>
      </c>
      <c r="AZ694" s="230">
        <f t="shared" si="1072"/>
        <v>2351</v>
      </c>
      <c r="BA694" s="231">
        <f t="shared" si="1072"/>
        <v>4334</v>
      </c>
      <c r="BB694" s="230">
        <f t="shared" si="1072"/>
        <v>2697</v>
      </c>
      <c r="BC694" s="231">
        <f t="shared" si="1072"/>
        <v>2463</v>
      </c>
      <c r="BD694" s="230">
        <f t="shared" si="1072"/>
        <v>7845</v>
      </c>
      <c r="BE694" s="231">
        <f t="shared" si="1072"/>
        <v>6131</v>
      </c>
      <c r="BF694" s="232">
        <f t="shared" si="1072"/>
        <v>43831</v>
      </c>
      <c r="BG694" s="233">
        <f t="shared" si="1072"/>
        <v>43639</v>
      </c>
      <c r="BI694" s="212" t="s">
        <v>25</v>
      </c>
      <c r="BJ694" s="204">
        <f t="shared" ref="BJ694:CK694" si="1073">B694/B715</f>
        <v>6.0701887869133102E-2</v>
      </c>
      <c r="BK694" s="205">
        <f t="shared" si="1073"/>
        <v>1.5709344797491677E-2</v>
      </c>
      <c r="BL694" s="206">
        <f t="shared" si="1073"/>
        <v>5.4437031351479009E-2</v>
      </c>
      <c r="BM694" s="207">
        <f t="shared" si="1073"/>
        <v>1.9821404410769856E-2</v>
      </c>
      <c r="BN694" s="204">
        <f t="shared" si="1073"/>
        <v>5.3952873816340015E-2</v>
      </c>
      <c r="BO694" s="205">
        <f t="shared" si="1073"/>
        <v>2.5034770514603615E-2</v>
      </c>
      <c r="BP694" s="206">
        <f t="shared" si="1073"/>
        <v>3.2887176367200704E-2</v>
      </c>
      <c r="BQ694" s="207">
        <f t="shared" si="1073"/>
        <v>1.5783376773819868E-2</v>
      </c>
      <c r="BR694" s="204">
        <f t="shared" si="1073"/>
        <v>1.7668776371308016E-2</v>
      </c>
      <c r="BS694" s="205">
        <f t="shared" si="1073"/>
        <v>3.0769230769230771E-2</v>
      </c>
      <c r="BT694" s="206">
        <f t="shared" si="1073"/>
        <v>2.0067340067340067E-2</v>
      </c>
      <c r="BU694" s="204">
        <f t="shared" si="1073"/>
        <v>4.1082741409099635E-2</v>
      </c>
      <c r="BV694" s="208">
        <f t="shared" si="1073"/>
        <v>3.2144201807228913E-2</v>
      </c>
      <c r="BW694" s="209">
        <f t="shared" si="1073"/>
        <v>3.527702089009991E-2</v>
      </c>
      <c r="BX694" s="204">
        <f t="shared" si="1073"/>
        <v>4.6302803154524869E-2</v>
      </c>
      <c r="BY694" s="205">
        <f t="shared" si="1073"/>
        <v>4.0459267359212688E-2</v>
      </c>
      <c r="BZ694" s="206">
        <f t="shared" si="1073"/>
        <v>4.1230463904738279E-2</v>
      </c>
      <c r="CA694" s="207">
        <f t="shared" si="1073"/>
        <v>4.3675921415814258E-2</v>
      </c>
      <c r="CB694" s="204">
        <f t="shared" si="1073"/>
        <v>3.4666177549523114E-2</v>
      </c>
      <c r="CC694" s="205">
        <f t="shared" si="1073"/>
        <v>7.1882001493651981E-2</v>
      </c>
      <c r="CD694" s="206">
        <f t="shared" si="1073"/>
        <v>2.9532525352461043E-2</v>
      </c>
      <c r="CE694" s="207">
        <f t="shared" si="1073"/>
        <v>4.5553043150555868E-2</v>
      </c>
      <c r="CF694" s="204">
        <f t="shared" si="1073"/>
        <v>4.138991052313773E-2</v>
      </c>
      <c r="CG694" s="205">
        <f t="shared" si="1073"/>
        <v>5.7801002452810064E-2</v>
      </c>
      <c r="CH694" s="206">
        <f t="shared" si="1073"/>
        <v>3.9619361332235335E-2</v>
      </c>
      <c r="CI694" s="204">
        <f t="shared" si="1073"/>
        <v>3.5304818210105553E-2</v>
      </c>
      <c r="CJ694" s="210">
        <f t="shared" si="1073"/>
        <v>4.201603574135386E-2</v>
      </c>
      <c r="CK694" s="211">
        <f t="shared" si="1073"/>
        <v>3.2140487742492424E-2</v>
      </c>
    </row>
    <row r="695" spans="1:89" ht="13.5" thickTop="1" x14ac:dyDescent="0.2">
      <c r="A695" s="202" t="s">
        <v>20</v>
      </c>
      <c r="B695" s="222">
        <v>3279</v>
      </c>
      <c r="C695" s="223">
        <v>1031</v>
      </c>
      <c r="D695" s="224">
        <v>1114</v>
      </c>
      <c r="E695" s="225">
        <v>826</v>
      </c>
      <c r="F695" s="222">
        <v>565</v>
      </c>
      <c r="G695" s="226">
        <v>366</v>
      </c>
      <c r="H695" s="224">
        <v>1211</v>
      </c>
      <c r="I695" s="225">
        <v>1967</v>
      </c>
      <c r="J695" s="222">
        <v>152</v>
      </c>
      <c r="K695" s="226">
        <v>449</v>
      </c>
      <c r="L695" s="224">
        <v>252</v>
      </c>
      <c r="M695" s="222">
        <v>1074</v>
      </c>
      <c r="N695" s="227">
        <v>1170</v>
      </c>
      <c r="O695" s="228">
        <v>1649</v>
      </c>
      <c r="P695" s="222">
        <v>833</v>
      </c>
      <c r="Q695" s="226">
        <v>821</v>
      </c>
      <c r="R695" s="224">
        <v>1205</v>
      </c>
      <c r="S695" s="225">
        <v>890</v>
      </c>
      <c r="T695" s="222">
        <v>255</v>
      </c>
      <c r="U695" s="226">
        <v>513</v>
      </c>
      <c r="V695" s="224">
        <v>836</v>
      </c>
      <c r="W695" s="225">
        <v>1033</v>
      </c>
      <c r="X695" s="222">
        <v>932</v>
      </c>
      <c r="Y695" s="226">
        <v>754</v>
      </c>
      <c r="Z695" s="224">
        <v>2572</v>
      </c>
      <c r="AA695" s="222">
        <v>1805</v>
      </c>
      <c r="AB695" s="220">
        <f t="shared" ref="AB695:AB711" si="1074">B695+D695+F695+H695+J695+L695+N695+P695+R695+T695+V695+X695+Z695</f>
        <v>14376</v>
      </c>
      <c r="AC695" s="221">
        <f t="shared" si="1069"/>
        <v>13178</v>
      </c>
      <c r="BI695" s="202" t="s">
        <v>20</v>
      </c>
      <c r="BJ695" s="204">
        <f t="shared" ref="BJ695:CK695" si="1075">B695/B715</f>
        <v>7.796376432545532E-2</v>
      </c>
      <c r="BK695" s="205">
        <f t="shared" si="1075"/>
        <v>3.3325791123896949E-2</v>
      </c>
      <c r="BL695" s="206">
        <f t="shared" si="1075"/>
        <v>6.5773159355257724E-2</v>
      </c>
      <c r="BM695" s="207">
        <f t="shared" si="1075"/>
        <v>5.5878771478825598E-2</v>
      </c>
      <c r="BN695" s="204">
        <f t="shared" si="1075"/>
        <v>6.2210966747412465E-2</v>
      </c>
      <c r="BO695" s="205">
        <f t="shared" si="1075"/>
        <v>6.3630041724617531E-2</v>
      </c>
      <c r="BP695" s="206">
        <f t="shared" si="1075"/>
        <v>4.093152166565267E-2</v>
      </c>
      <c r="BQ695" s="207">
        <f t="shared" si="1075"/>
        <v>4.7470798339608072E-2</v>
      </c>
      <c r="BR695" s="204">
        <f t="shared" si="1075"/>
        <v>4.0084388185654012E-2</v>
      </c>
      <c r="BS695" s="205">
        <f t="shared" si="1075"/>
        <v>8.7439143135345662E-2</v>
      </c>
      <c r="BT695" s="206">
        <f t="shared" si="1075"/>
        <v>3.3939393939393943E-2</v>
      </c>
      <c r="BU695" s="204">
        <f t="shared" si="1075"/>
        <v>6.8727202918026489E-2</v>
      </c>
      <c r="BV695" s="208">
        <f t="shared" si="1075"/>
        <v>5.5064006024096383E-2</v>
      </c>
      <c r="BW695" s="209">
        <f t="shared" si="1075"/>
        <v>5.9909173478655771E-2</v>
      </c>
      <c r="BX695" s="204">
        <f t="shared" si="1075"/>
        <v>6.5042554852814863E-2</v>
      </c>
      <c r="BY695" s="205">
        <f t="shared" si="1075"/>
        <v>6.4125595563539792E-2</v>
      </c>
      <c r="BZ695" s="206">
        <f t="shared" si="1075"/>
        <v>5.9786653435871993E-2</v>
      </c>
      <c r="CA695" s="207">
        <f t="shared" si="1075"/>
        <v>4.8167992639497753E-2</v>
      </c>
      <c r="CB695" s="204">
        <f t="shared" si="1075"/>
        <v>4.677182685253118E-2</v>
      </c>
      <c r="CC695" s="205">
        <f t="shared" si="1075"/>
        <v>9.5780433159073933E-2</v>
      </c>
      <c r="CD695" s="206">
        <f t="shared" si="1075"/>
        <v>4.1355429136779621E-2</v>
      </c>
      <c r="CE695" s="207">
        <f t="shared" si="1075"/>
        <v>4.8662144337667232E-2</v>
      </c>
      <c r="CF695" s="204">
        <f t="shared" si="1075"/>
        <v>5.1161003458308173E-2</v>
      </c>
      <c r="CG695" s="205">
        <f t="shared" si="1075"/>
        <v>8.0409512637304045E-2</v>
      </c>
      <c r="CH695" s="206">
        <f t="shared" si="1075"/>
        <v>5.883429407997072E-2</v>
      </c>
      <c r="CI695" s="204">
        <f t="shared" si="1075"/>
        <v>4.3203523301180019E-2</v>
      </c>
      <c r="CJ695" s="210">
        <f t="shared" si="1075"/>
        <v>5.7345725796800827E-2</v>
      </c>
      <c r="CK695" s="211">
        <f t="shared" si="1075"/>
        <v>5.266691711894618E-2</v>
      </c>
    </row>
    <row r="696" spans="1:89" ht="13.5" thickBot="1" x14ac:dyDescent="0.25">
      <c r="A696" s="212" t="s">
        <v>22</v>
      </c>
      <c r="B696" s="213">
        <v>3350</v>
      </c>
      <c r="C696" s="214">
        <v>1041</v>
      </c>
      <c r="D696" s="215">
        <v>1255</v>
      </c>
      <c r="E696" s="216">
        <v>922</v>
      </c>
      <c r="F696" s="213">
        <v>620</v>
      </c>
      <c r="G696" s="217">
        <v>399</v>
      </c>
      <c r="H696" s="215">
        <v>1396</v>
      </c>
      <c r="I696" s="216">
        <v>2088</v>
      </c>
      <c r="J696" s="213">
        <v>131</v>
      </c>
      <c r="K696" s="217">
        <v>518</v>
      </c>
      <c r="L696" s="215">
        <v>217</v>
      </c>
      <c r="M696" s="213">
        <v>1251</v>
      </c>
      <c r="N696" s="218">
        <v>1136</v>
      </c>
      <c r="O696" s="219">
        <v>1967</v>
      </c>
      <c r="P696" s="213">
        <v>775</v>
      </c>
      <c r="Q696" s="217">
        <v>920</v>
      </c>
      <c r="R696" s="215">
        <v>1389</v>
      </c>
      <c r="S696" s="216">
        <v>1068</v>
      </c>
      <c r="T696" s="213">
        <v>206</v>
      </c>
      <c r="U696" s="217">
        <v>588</v>
      </c>
      <c r="V696" s="215">
        <v>747</v>
      </c>
      <c r="W696" s="216">
        <v>1582</v>
      </c>
      <c r="X696" s="213">
        <v>884</v>
      </c>
      <c r="Y696" s="217">
        <v>955</v>
      </c>
      <c r="Z696" s="215">
        <v>2757</v>
      </c>
      <c r="AA696" s="213">
        <v>2062</v>
      </c>
      <c r="AB696" s="220">
        <f t="shared" si="1074"/>
        <v>14863</v>
      </c>
      <c r="AC696" s="221">
        <f t="shared" si="1069"/>
        <v>15361</v>
      </c>
      <c r="AE696" s="175" t="s">
        <v>27</v>
      </c>
      <c r="BI696" s="212" t="s">
        <v>22</v>
      </c>
      <c r="BJ696" s="204">
        <f t="shared" ref="BJ696:CK696" si="1076">B696/B715</f>
        <v>7.9651909268153506E-2</v>
      </c>
      <c r="BK696" s="205">
        <f t="shared" si="1076"/>
        <v>3.3649028671170443E-2</v>
      </c>
      <c r="BL696" s="206">
        <f t="shared" si="1076"/>
        <v>7.4098128358032714E-2</v>
      </c>
      <c r="BM696" s="207">
        <f t="shared" si="1076"/>
        <v>6.2373156541739951E-2</v>
      </c>
      <c r="BN696" s="204">
        <f t="shared" si="1076"/>
        <v>6.8266901563532267E-2</v>
      </c>
      <c r="BO696" s="205">
        <f t="shared" si="1076"/>
        <v>6.9367176634214184E-2</v>
      </c>
      <c r="BP696" s="206">
        <f t="shared" si="1076"/>
        <v>4.7184479145541809E-2</v>
      </c>
      <c r="BQ696" s="207">
        <f t="shared" si="1076"/>
        <v>5.0390964378801043E-2</v>
      </c>
      <c r="BR696" s="204">
        <f t="shared" si="1076"/>
        <v>3.4546413502109706E-2</v>
      </c>
      <c r="BS696" s="205">
        <f t="shared" si="1076"/>
        <v>0.1008763388510224</v>
      </c>
      <c r="BT696" s="206">
        <f t="shared" si="1076"/>
        <v>2.9225589225589224E-2</v>
      </c>
      <c r="BU696" s="204">
        <f t="shared" si="1076"/>
        <v>8.0053753119600696E-2</v>
      </c>
      <c r="BV696" s="208">
        <f t="shared" si="1076"/>
        <v>5.3463855421686746E-2</v>
      </c>
      <c r="BW696" s="209">
        <f t="shared" si="1076"/>
        <v>7.1462306993642144E-2</v>
      </c>
      <c r="BX696" s="204">
        <f t="shared" si="1076"/>
        <v>6.0513781525728116E-2</v>
      </c>
      <c r="BY696" s="205">
        <f t="shared" si="1076"/>
        <v>7.185815824416153E-2</v>
      </c>
      <c r="BZ696" s="206">
        <f t="shared" si="1076"/>
        <v>6.8915901761349541E-2</v>
      </c>
      <c r="CA696" s="207">
        <f t="shared" si="1076"/>
        <v>5.7801591167397304E-2</v>
      </c>
      <c r="CB696" s="204">
        <f t="shared" si="1076"/>
        <v>3.7784299339691858E-2</v>
      </c>
      <c r="CC696" s="205">
        <f t="shared" si="1076"/>
        <v>0.10978342046303212</v>
      </c>
      <c r="CD696" s="206">
        <f t="shared" si="1076"/>
        <v>3.6952757853079395E-2</v>
      </c>
      <c r="CE696" s="207">
        <f t="shared" si="1076"/>
        <v>7.4524213303184469E-2</v>
      </c>
      <c r="CF696" s="204">
        <f t="shared" si="1076"/>
        <v>4.8526101992644233E-2</v>
      </c>
      <c r="CG696" s="205">
        <f t="shared" si="1076"/>
        <v>0.10184493974618748</v>
      </c>
      <c r="CH696" s="206">
        <f t="shared" si="1076"/>
        <v>6.3066154268460059E-2</v>
      </c>
      <c r="CI696" s="204">
        <f t="shared" si="1076"/>
        <v>4.9354939084228916E-2</v>
      </c>
      <c r="CJ696" s="210">
        <f t="shared" si="1076"/>
        <v>5.9288364115042486E-2</v>
      </c>
      <c r="CK696" s="211">
        <f t="shared" si="1076"/>
        <v>6.1391448919724714E-2</v>
      </c>
    </row>
    <row r="697" spans="1:89" ht="14.25" thickTop="1" thickBot="1" x14ac:dyDescent="0.25">
      <c r="A697" s="202" t="s">
        <v>24</v>
      </c>
      <c r="B697" s="222">
        <v>3232</v>
      </c>
      <c r="C697" s="223">
        <v>1243</v>
      </c>
      <c r="D697" s="224">
        <v>1237</v>
      </c>
      <c r="E697" s="225">
        <v>605</v>
      </c>
      <c r="F697" s="222">
        <v>571</v>
      </c>
      <c r="G697" s="226">
        <v>283</v>
      </c>
      <c r="H697" s="224">
        <v>1517</v>
      </c>
      <c r="I697" s="225">
        <v>2191</v>
      </c>
      <c r="J697" s="222">
        <v>176</v>
      </c>
      <c r="K697" s="226">
        <v>561</v>
      </c>
      <c r="L697" s="224">
        <v>252</v>
      </c>
      <c r="M697" s="222">
        <v>1308</v>
      </c>
      <c r="N697" s="227">
        <v>1139</v>
      </c>
      <c r="O697" s="228">
        <v>2048</v>
      </c>
      <c r="P697" s="222">
        <v>728</v>
      </c>
      <c r="Q697" s="226">
        <v>717</v>
      </c>
      <c r="R697" s="224">
        <v>1346</v>
      </c>
      <c r="S697" s="225">
        <v>953</v>
      </c>
      <c r="T697" s="222">
        <v>229</v>
      </c>
      <c r="U697" s="226">
        <v>454</v>
      </c>
      <c r="V697" s="224">
        <v>768</v>
      </c>
      <c r="W697" s="225">
        <v>1719</v>
      </c>
      <c r="X697" s="222">
        <v>881</v>
      </c>
      <c r="Y697" s="226">
        <v>754</v>
      </c>
      <c r="Z697" s="224">
        <v>2516</v>
      </c>
      <c r="AA697" s="222">
        <v>2264</v>
      </c>
      <c r="AB697" s="220">
        <f t="shared" si="1074"/>
        <v>14592</v>
      </c>
      <c r="AC697" s="221">
        <f t="shared" si="1069"/>
        <v>15100</v>
      </c>
      <c r="AE697" s="176" t="s">
        <v>2</v>
      </c>
      <c r="AF697" s="177" t="s">
        <v>3</v>
      </c>
      <c r="AG697" s="178"/>
      <c r="AH697" s="177" t="s">
        <v>4</v>
      </c>
      <c r="AI697" s="178"/>
      <c r="AJ697" s="177" t="s">
        <v>5</v>
      </c>
      <c r="AK697" s="178"/>
      <c r="AL697" s="177" t="s">
        <v>6</v>
      </c>
      <c r="AM697" s="178"/>
      <c r="AN697" s="177" t="s">
        <v>7</v>
      </c>
      <c r="AO697" s="178"/>
      <c r="AP697" s="177" t="s">
        <v>8</v>
      </c>
      <c r="AQ697" s="178"/>
      <c r="AR697" s="177" t="s">
        <v>9</v>
      </c>
      <c r="AS697" s="178"/>
      <c r="AT697" s="177" t="s">
        <v>10</v>
      </c>
      <c r="AU697" s="178"/>
      <c r="AV697" s="177" t="s">
        <v>11</v>
      </c>
      <c r="AW697" s="178"/>
      <c r="AX697" s="177" t="s">
        <v>12</v>
      </c>
      <c r="AY697" s="178"/>
      <c r="AZ697" s="177" t="s">
        <v>13</v>
      </c>
      <c r="BA697" s="178"/>
      <c r="BB697" s="177" t="s">
        <v>14</v>
      </c>
      <c r="BC697" s="178"/>
      <c r="BD697" s="177" t="s">
        <v>15</v>
      </c>
      <c r="BE697" s="178"/>
      <c r="BF697" s="179" t="s">
        <v>16</v>
      </c>
      <c r="BG697" s="180"/>
      <c r="BI697" s="202" t="s">
        <v>24</v>
      </c>
      <c r="BJ697" s="204">
        <f t="shared" ref="BJ697:CK697" si="1077">B697/B715</f>
        <v>7.6846259926767801E-2</v>
      </c>
      <c r="BK697" s="205">
        <f t="shared" si="1077"/>
        <v>4.017842712609497E-2</v>
      </c>
      <c r="BL697" s="206">
        <f t="shared" si="1077"/>
        <v>7.3035366357678461E-2</v>
      </c>
      <c r="BM697" s="207">
        <f t="shared" si="1077"/>
        <v>4.0928155865241511E-2</v>
      </c>
      <c r="BN697" s="204">
        <f t="shared" si="1077"/>
        <v>6.2871614181898267E-2</v>
      </c>
      <c r="BO697" s="205">
        <f t="shared" si="1077"/>
        <v>4.9200278164116831E-2</v>
      </c>
      <c r="BP697" s="206">
        <f t="shared" si="1077"/>
        <v>5.127425133509092E-2</v>
      </c>
      <c r="BQ697" s="207">
        <f t="shared" si="1077"/>
        <v>5.2876725552659522E-2</v>
      </c>
      <c r="BR697" s="204">
        <f t="shared" si="1077"/>
        <v>4.6413502109704644E-2</v>
      </c>
      <c r="BS697" s="205">
        <f t="shared" si="1077"/>
        <v>0.10925024342745862</v>
      </c>
      <c r="BT697" s="206">
        <f t="shared" si="1077"/>
        <v>3.3939393939393943E-2</v>
      </c>
      <c r="BU697" s="204">
        <f t="shared" si="1077"/>
        <v>8.3701286235361869E-2</v>
      </c>
      <c r="BV697" s="208">
        <f t="shared" si="1077"/>
        <v>5.3605045180722892E-2</v>
      </c>
      <c r="BW697" s="209">
        <f t="shared" si="1077"/>
        <v>7.4405086285195279E-2</v>
      </c>
      <c r="BX697" s="204">
        <f t="shared" si="1077"/>
        <v>5.6843913484812991E-2</v>
      </c>
      <c r="BY697" s="205">
        <f t="shared" si="1077"/>
        <v>5.6002499414199797E-2</v>
      </c>
      <c r="BZ697" s="206">
        <f t="shared" si="1077"/>
        <v>6.6782436120069455E-2</v>
      </c>
      <c r="CA697" s="207">
        <f t="shared" si="1077"/>
        <v>5.1577637062293666E-2</v>
      </c>
      <c r="CB697" s="204">
        <f t="shared" si="1077"/>
        <v>4.2002934702861337E-2</v>
      </c>
      <c r="CC697" s="205">
        <f t="shared" si="1077"/>
        <v>8.4764749813293502E-2</v>
      </c>
      <c r="CD697" s="206">
        <f t="shared" si="1077"/>
        <v>3.7991590403165965E-2</v>
      </c>
      <c r="CE697" s="207">
        <f t="shared" si="1077"/>
        <v>8.0977953646127754E-2</v>
      </c>
      <c r="CF697" s="204">
        <f t="shared" si="1077"/>
        <v>4.8361420651040238E-2</v>
      </c>
      <c r="CG697" s="205">
        <f t="shared" si="1077"/>
        <v>8.0409512637304045E-2</v>
      </c>
      <c r="CH697" s="206">
        <f t="shared" si="1077"/>
        <v>5.7553298563455028E-2</v>
      </c>
      <c r="CI697" s="204">
        <f t="shared" si="1077"/>
        <v>5.418990401876541E-2</v>
      </c>
      <c r="CJ697" s="210">
        <f t="shared" si="1077"/>
        <v>5.8207347720291992E-2</v>
      </c>
      <c r="CK697" s="211">
        <f t="shared" si="1077"/>
        <v>6.0348341819402594E-2</v>
      </c>
    </row>
    <row r="698" spans="1:89" ht="15" thickTop="1" thickBot="1" x14ac:dyDescent="0.3">
      <c r="A698" s="212" t="s">
        <v>28</v>
      </c>
      <c r="B698" s="213">
        <v>2922</v>
      </c>
      <c r="C698" s="214">
        <v>1531</v>
      </c>
      <c r="D698" s="215">
        <v>1118</v>
      </c>
      <c r="E698" s="216">
        <v>699</v>
      </c>
      <c r="F698" s="213">
        <v>526</v>
      </c>
      <c r="G698" s="217">
        <v>292</v>
      </c>
      <c r="H698" s="215">
        <v>1663</v>
      </c>
      <c r="I698" s="216">
        <v>2003</v>
      </c>
      <c r="J698" s="213">
        <v>172</v>
      </c>
      <c r="K698" s="217">
        <v>496</v>
      </c>
      <c r="L698" s="215">
        <v>230</v>
      </c>
      <c r="M698" s="213">
        <v>1209</v>
      </c>
      <c r="N698" s="218">
        <v>1077</v>
      </c>
      <c r="O698" s="219">
        <v>1755</v>
      </c>
      <c r="P698" s="213">
        <v>794</v>
      </c>
      <c r="Q698" s="217">
        <v>616</v>
      </c>
      <c r="R698" s="215">
        <v>1437</v>
      </c>
      <c r="S698" s="216">
        <v>925</v>
      </c>
      <c r="T698" s="213">
        <v>225</v>
      </c>
      <c r="U698" s="217">
        <v>300</v>
      </c>
      <c r="V698" s="215">
        <v>783</v>
      </c>
      <c r="W698" s="216">
        <v>1639</v>
      </c>
      <c r="X698" s="213">
        <v>866</v>
      </c>
      <c r="Y698" s="217">
        <v>592</v>
      </c>
      <c r="Z698" s="215">
        <v>2457</v>
      </c>
      <c r="AA698" s="213">
        <v>2037</v>
      </c>
      <c r="AB698" s="220">
        <f t="shared" si="1074"/>
        <v>14270</v>
      </c>
      <c r="AC698" s="221">
        <f t="shared" si="1069"/>
        <v>14094</v>
      </c>
      <c r="AE698" s="182"/>
      <c r="AF698" s="183" t="s">
        <v>17</v>
      </c>
      <c r="AG698" s="184" t="s">
        <v>18</v>
      </c>
      <c r="AH698" s="185" t="s">
        <v>17</v>
      </c>
      <c r="AI698" s="186" t="s">
        <v>18</v>
      </c>
      <c r="AJ698" s="183" t="s">
        <v>17</v>
      </c>
      <c r="AK698" s="184" t="s">
        <v>18</v>
      </c>
      <c r="AL698" s="185" t="s">
        <v>17</v>
      </c>
      <c r="AM698" s="186" t="s">
        <v>18</v>
      </c>
      <c r="AN698" s="183" t="s">
        <v>17</v>
      </c>
      <c r="AO698" s="184" t="s">
        <v>18</v>
      </c>
      <c r="AP698" s="185" t="s">
        <v>17</v>
      </c>
      <c r="AQ698" s="183" t="s">
        <v>18</v>
      </c>
      <c r="AR698" s="187" t="s">
        <v>17</v>
      </c>
      <c r="AS698" s="188" t="s">
        <v>18</v>
      </c>
      <c r="AT698" s="183" t="s">
        <v>17</v>
      </c>
      <c r="AU698" s="184" t="s">
        <v>18</v>
      </c>
      <c r="AV698" s="185" t="s">
        <v>17</v>
      </c>
      <c r="AW698" s="186" t="s">
        <v>18</v>
      </c>
      <c r="AX698" s="183" t="s">
        <v>17</v>
      </c>
      <c r="AY698" s="184" t="s">
        <v>18</v>
      </c>
      <c r="AZ698" s="185" t="s">
        <v>17</v>
      </c>
      <c r="BA698" s="186" t="s">
        <v>18</v>
      </c>
      <c r="BB698" s="183" t="s">
        <v>17</v>
      </c>
      <c r="BC698" s="184" t="s">
        <v>18</v>
      </c>
      <c r="BD698" s="185" t="s">
        <v>17</v>
      </c>
      <c r="BE698" s="183" t="s">
        <v>18</v>
      </c>
      <c r="BF698" s="189" t="s">
        <v>17</v>
      </c>
      <c r="BG698" s="190" t="s">
        <v>18</v>
      </c>
      <c r="BI698" s="212" t="s">
        <v>28</v>
      </c>
      <c r="BJ698" s="204">
        <f t="shared" ref="BJ698:CK698" si="1078">B698/B715</f>
        <v>6.9475486233296871E-2</v>
      </c>
      <c r="BK698" s="205">
        <f t="shared" si="1078"/>
        <v>4.9487668487571516E-2</v>
      </c>
      <c r="BL698" s="206">
        <f t="shared" si="1078"/>
        <v>6.600932868866978E-2</v>
      </c>
      <c r="BM698" s="207">
        <f t="shared" si="1078"/>
        <v>4.7287241239345149E-2</v>
      </c>
      <c r="BN698" s="204">
        <f t="shared" si="1078"/>
        <v>5.7916758423254791E-2</v>
      </c>
      <c r="BO698" s="205">
        <f t="shared" si="1078"/>
        <v>5.0764951321279554E-2</v>
      </c>
      <c r="BP698" s="206">
        <f t="shared" si="1078"/>
        <v>5.6209017778679107E-2</v>
      </c>
      <c r="BQ698" s="207">
        <f t="shared" si="1078"/>
        <v>4.8339608070277054E-2</v>
      </c>
      <c r="BR698" s="204">
        <f t="shared" si="1078"/>
        <v>4.5358649789029537E-2</v>
      </c>
      <c r="BS698" s="205">
        <f t="shared" si="1078"/>
        <v>9.6592015579357357E-2</v>
      </c>
      <c r="BT698" s="206">
        <f t="shared" si="1078"/>
        <v>3.0976430976430977E-2</v>
      </c>
      <c r="BU698" s="204">
        <f t="shared" si="1078"/>
        <v>7.7366097139566131E-2</v>
      </c>
      <c r="BV698" s="208">
        <f t="shared" si="1078"/>
        <v>5.0687123493975902E-2</v>
      </c>
      <c r="BW698" s="209">
        <f t="shared" si="1078"/>
        <v>6.3760217983651224E-2</v>
      </c>
      <c r="BX698" s="204">
        <f t="shared" si="1078"/>
        <v>6.1997345201842739E-2</v>
      </c>
      <c r="BY698" s="205">
        <f t="shared" si="1078"/>
        <v>4.8113723346090757E-2</v>
      </c>
      <c r="BZ698" s="206">
        <f t="shared" si="1078"/>
        <v>7.129744480277847E-2</v>
      </c>
      <c r="CA698" s="207">
        <f t="shared" si="1078"/>
        <v>5.0062239541051039E-2</v>
      </c>
      <c r="CB698" s="204">
        <f t="shared" si="1078"/>
        <v>4.1269258987527514E-2</v>
      </c>
      <c r="CC698" s="205">
        <f t="shared" si="1078"/>
        <v>5.6011949215832711E-2</v>
      </c>
      <c r="CD698" s="206">
        <f t="shared" si="1078"/>
        <v>3.8733613653227798E-2</v>
      </c>
      <c r="CE698" s="207">
        <f t="shared" si="1078"/>
        <v>7.7209346146598828E-2</v>
      </c>
      <c r="CF698" s="204">
        <f t="shared" si="1078"/>
        <v>4.7538013943020256E-2</v>
      </c>
      <c r="CG698" s="205">
        <f t="shared" si="1078"/>
        <v>6.3133198251039774E-2</v>
      </c>
      <c r="CH698" s="206">
        <f t="shared" si="1078"/>
        <v>5.6203678287125997E-2</v>
      </c>
      <c r="CI698" s="204">
        <f t="shared" si="1078"/>
        <v>4.8756552334905098E-2</v>
      </c>
      <c r="CJ698" s="210">
        <f t="shared" si="1078"/>
        <v>5.692289281582831E-2</v>
      </c>
      <c r="CK698" s="211">
        <f t="shared" si="1078"/>
        <v>5.6327783417394708E-2</v>
      </c>
    </row>
    <row r="699" spans="1:89" ht="13.5" thickTop="1" x14ac:dyDescent="0.2">
      <c r="A699" s="202" t="s">
        <v>29</v>
      </c>
      <c r="B699" s="235">
        <v>2963</v>
      </c>
      <c r="C699" s="223">
        <v>1564</v>
      </c>
      <c r="D699" s="224">
        <v>1290</v>
      </c>
      <c r="E699" s="225">
        <v>742</v>
      </c>
      <c r="F699" s="222">
        <v>592</v>
      </c>
      <c r="G699" s="226">
        <v>259</v>
      </c>
      <c r="H699" s="224">
        <v>1944</v>
      </c>
      <c r="I699" s="225">
        <v>2063</v>
      </c>
      <c r="J699" s="222">
        <v>176</v>
      </c>
      <c r="K699" s="226">
        <v>406</v>
      </c>
      <c r="L699" s="224">
        <v>332</v>
      </c>
      <c r="M699" s="222">
        <v>1251</v>
      </c>
      <c r="N699" s="227">
        <v>1181</v>
      </c>
      <c r="O699" s="236">
        <v>2009</v>
      </c>
      <c r="P699" s="222">
        <v>828</v>
      </c>
      <c r="Q699" s="226">
        <v>669</v>
      </c>
      <c r="R699" s="224">
        <v>1443</v>
      </c>
      <c r="S699" s="225">
        <v>989</v>
      </c>
      <c r="T699" s="222">
        <v>273</v>
      </c>
      <c r="U699" s="226">
        <v>314</v>
      </c>
      <c r="V699" s="224">
        <v>937</v>
      </c>
      <c r="W699" s="237">
        <v>1726</v>
      </c>
      <c r="X699" s="222">
        <v>919</v>
      </c>
      <c r="Y699" s="226">
        <v>438</v>
      </c>
      <c r="Z699" s="224">
        <v>2694</v>
      </c>
      <c r="AA699" s="222">
        <v>2189</v>
      </c>
      <c r="AB699" s="220">
        <f t="shared" si="1074"/>
        <v>15572</v>
      </c>
      <c r="AC699" s="221">
        <f t="shared" si="1069"/>
        <v>14619</v>
      </c>
      <c r="AE699" s="202" t="str">
        <f>$AE$17</f>
        <v>17:00 - 17:59</v>
      </c>
      <c r="AF699" s="193">
        <f t="shared" ref="AF699:AO701" si="1079">SUMIF($A$9:$A$32,$AE699,B$691:B$714)</f>
        <v>2414</v>
      </c>
      <c r="AG699" s="194">
        <f t="shared" si="1079"/>
        <v>3162</v>
      </c>
      <c r="AH699" s="195">
        <f t="shared" si="1079"/>
        <v>1313</v>
      </c>
      <c r="AI699" s="196">
        <f t="shared" si="1079"/>
        <v>1465</v>
      </c>
      <c r="AJ699" s="193">
        <f t="shared" si="1079"/>
        <v>798</v>
      </c>
      <c r="AK699" s="197">
        <f t="shared" si="1079"/>
        <v>515</v>
      </c>
      <c r="AL699" s="195">
        <f t="shared" si="1079"/>
        <v>2872</v>
      </c>
      <c r="AM699" s="196">
        <f t="shared" si="1079"/>
        <v>3407</v>
      </c>
      <c r="AN699" s="193">
        <f t="shared" si="1079"/>
        <v>451</v>
      </c>
      <c r="AO699" s="197">
        <f t="shared" si="1079"/>
        <v>290</v>
      </c>
      <c r="AP699" s="195">
        <f t="shared" ref="AP699:AY701" si="1080">SUMIF($A$9:$A$32,$AE699,L$691:L$714)</f>
        <v>912</v>
      </c>
      <c r="AQ699" s="193">
        <f t="shared" si="1080"/>
        <v>825</v>
      </c>
      <c r="AR699" s="198">
        <f t="shared" si="1080"/>
        <v>1788</v>
      </c>
      <c r="AS699" s="199">
        <f t="shared" si="1080"/>
        <v>2000</v>
      </c>
      <c r="AT699" s="193">
        <f t="shared" si="1080"/>
        <v>1030</v>
      </c>
      <c r="AU699" s="197">
        <f t="shared" si="1080"/>
        <v>945</v>
      </c>
      <c r="AV699" s="195">
        <f t="shared" si="1080"/>
        <v>1290</v>
      </c>
      <c r="AW699" s="196">
        <f t="shared" si="1080"/>
        <v>1412</v>
      </c>
      <c r="AX699" s="193">
        <f t="shared" si="1080"/>
        <v>566</v>
      </c>
      <c r="AY699" s="197">
        <f t="shared" si="1080"/>
        <v>278</v>
      </c>
      <c r="AZ699" s="195">
        <f t="shared" ref="AZ699:BE701" si="1081">SUMIF($A$9:$A$32,$AE699,V$691:V$714)</f>
        <v>1755</v>
      </c>
      <c r="BA699" s="196">
        <f t="shared" si="1081"/>
        <v>1204</v>
      </c>
      <c r="BB699" s="193">
        <f t="shared" si="1081"/>
        <v>1846</v>
      </c>
      <c r="BC699" s="197">
        <f t="shared" si="1081"/>
        <v>582</v>
      </c>
      <c r="BD699" s="195">
        <f t="shared" si="1081"/>
        <v>3497</v>
      </c>
      <c r="BE699" s="193">
        <f t="shared" si="1081"/>
        <v>4104</v>
      </c>
      <c r="BF699" s="200">
        <f>AF699+AH699+AJ699+AL699+AN699+AP699+AR699+AT699+AV699+AX699+AZ699+BB699+BD699</f>
        <v>20532</v>
      </c>
      <c r="BG699" s="201">
        <f>AG699+AI699+AK699+AM699+AO699+AQ699+AS699+AU699+AW699+AY699+BA699+BC699+BE699</f>
        <v>20189</v>
      </c>
      <c r="BI699" s="202" t="s">
        <v>29</v>
      </c>
      <c r="BJ699" s="204">
        <f t="shared" ref="BJ699:CK699" si="1082">B699/B715</f>
        <v>7.0450330495981733E-2</v>
      </c>
      <c r="BK699" s="205">
        <f t="shared" si="1082"/>
        <v>5.0554352393574038E-2</v>
      </c>
      <c r="BL699" s="206">
        <f t="shared" si="1082"/>
        <v>7.6164610025388199E-2</v>
      </c>
      <c r="BM699" s="207">
        <f t="shared" si="1082"/>
        <v>5.0196184548775537E-2</v>
      </c>
      <c r="BN699" s="204">
        <f t="shared" si="1082"/>
        <v>6.5183880202598549E-2</v>
      </c>
      <c r="BO699" s="205">
        <f t="shared" si="1082"/>
        <v>4.5027816411682894E-2</v>
      </c>
      <c r="BP699" s="206">
        <f t="shared" si="1082"/>
        <v>6.5706753194078274E-2</v>
      </c>
      <c r="BQ699" s="207">
        <f t="shared" si="1082"/>
        <v>4.9787624288058691E-2</v>
      </c>
      <c r="BR699" s="204">
        <f t="shared" si="1082"/>
        <v>4.6413502109704644E-2</v>
      </c>
      <c r="BS699" s="205">
        <f t="shared" si="1082"/>
        <v>7.9065238558909443E-2</v>
      </c>
      <c r="BT699" s="206">
        <f t="shared" si="1082"/>
        <v>4.4713804713804713E-2</v>
      </c>
      <c r="BU699" s="204">
        <f t="shared" si="1082"/>
        <v>8.0053753119600696E-2</v>
      </c>
      <c r="BV699" s="208">
        <f t="shared" si="1082"/>
        <v>5.5581701807228913E-2</v>
      </c>
      <c r="BW699" s="209">
        <f t="shared" si="1082"/>
        <v>7.2988192552225245E-2</v>
      </c>
      <c r="BX699" s="204">
        <f t="shared" si="1082"/>
        <v>6.4652143359100495E-2</v>
      </c>
      <c r="BY699" s="205">
        <f t="shared" si="1082"/>
        <v>5.2253378114504416E-2</v>
      </c>
      <c r="BZ699" s="206">
        <f t="shared" si="1082"/>
        <v>7.1595137682957083E-2</v>
      </c>
      <c r="CA699" s="207">
        <f t="shared" si="1082"/>
        <v>5.3526005303891323E-2</v>
      </c>
      <c r="CB699" s="204">
        <f t="shared" si="1082"/>
        <v>5.0073367571533384E-2</v>
      </c>
      <c r="CC699" s="205">
        <f t="shared" si="1082"/>
        <v>5.8625840179238241E-2</v>
      </c>
      <c r="CD699" s="206">
        <f t="shared" si="1082"/>
        <v>4.6351719020529307E-2</v>
      </c>
      <c r="CE699" s="207">
        <f t="shared" si="1082"/>
        <v>8.1307706802336538E-2</v>
      </c>
      <c r="CF699" s="204">
        <f t="shared" si="1082"/>
        <v>5.0447384311357521E-2</v>
      </c>
      <c r="CG699" s="205">
        <f t="shared" si="1082"/>
        <v>4.6710035192492269E-2</v>
      </c>
      <c r="CH699" s="206">
        <f t="shared" si="1082"/>
        <v>6.1625034312379909E-2</v>
      </c>
      <c r="CI699" s="204">
        <f t="shared" si="1082"/>
        <v>5.2394743770793936E-2</v>
      </c>
      <c r="CJ699" s="210">
        <f t="shared" si="1082"/>
        <v>6.2116558299094501E-2</v>
      </c>
      <c r="CK699" s="211">
        <f t="shared" si="1082"/>
        <v>5.8425987354824273E-2</v>
      </c>
    </row>
    <row r="700" spans="1:89" x14ac:dyDescent="0.2">
      <c r="A700" s="212" t="s">
        <v>31</v>
      </c>
      <c r="B700" s="238">
        <v>3209</v>
      </c>
      <c r="C700" s="214">
        <v>2074</v>
      </c>
      <c r="D700" s="215">
        <v>1373</v>
      </c>
      <c r="E700" s="216">
        <v>686</v>
      </c>
      <c r="F700" s="213">
        <v>689</v>
      </c>
      <c r="G700" s="217">
        <v>315</v>
      </c>
      <c r="H700" s="215">
        <v>2160</v>
      </c>
      <c r="I700" s="216">
        <v>2678</v>
      </c>
      <c r="J700" s="213">
        <v>305</v>
      </c>
      <c r="K700" s="214">
        <v>348</v>
      </c>
      <c r="L700" s="215">
        <v>683</v>
      </c>
      <c r="M700" s="213">
        <v>1384</v>
      </c>
      <c r="N700" s="218">
        <v>1452</v>
      </c>
      <c r="O700" s="239">
        <v>2167</v>
      </c>
      <c r="P700" s="213">
        <v>968</v>
      </c>
      <c r="Q700" s="214">
        <v>776</v>
      </c>
      <c r="R700" s="215">
        <v>1584</v>
      </c>
      <c r="S700" s="216">
        <v>1109</v>
      </c>
      <c r="T700" s="224">
        <v>438</v>
      </c>
      <c r="U700" s="213">
        <v>300</v>
      </c>
      <c r="V700" s="215">
        <v>1069</v>
      </c>
      <c r="W700" s="240">
        <v>1810</v>
      </c>
      <c r="X700" s="213">
        <v>1255</v>
      </c>
      <c r="Y700" s="217">
        <v>604</v>
      </c>
      <c r="Z700" s="215">
        <v>2925</v>
      </c>
      <c r="AA700" s="213">
        <v>2570</v>
      </c>
      <c r="AB700" s="220">
        <f t="shared" si="1074"/>
        <v>18110</v>
      </c>
      <c r="AC700" s="221">
        <f t="shared" si="1069"/>
        <v>16821</v>
      </c>
      <c r="AE700" s="212" t="str">
        <f>$AE$18</f>
        <v>18:00 - 18:59</v>
      </c>
      <c r="AF700" s="193">
        <f t="shared" si="1079"/>
        <v>2316</v>
      </c>
      <c r="AG700" s="214">
        <f t="shared" si="1079"/>
        <v>3023</v>
      </c>
      <c r="AH700" s="215">
        <f t="shared" si="1079"/>
        <v>951</v>
      </c>
      <c r="AI700" s="216">
        <f t="shared" si="1079"/>
        <v>1386</v>
      </c>
      <c r="AJ700" s="213">
        <f t="shared" si="1079"/>
        <v>659</v>
      </c>
      <c r="AK700" s="217">
        <f t="shared" si="1079"/>
        <v>526</v>
      </c>
      <c r="AL700" s="215">
        <f t="shared" si="1079"/>
        <v>2535</v>
      </c>
      <c r="AM700" s="216">
        <f t="shared" si="1079"/>
        <v>4028</v>
      </c>
      <c r="AN700" s="213">
        <f t="shared" si="1079"/>
        <v>328</v>
      </c>
      <c r="AO700" s="217">
        <f t="shared" si="1079"/>
        <v>185</v>
      </c>
      <c r="AP700" s="215">
        <f t="shared" si="1080"/>
        <v>645</v>
      </c>
      <c r="AQ700" s="213">
        <f t="shared" si="1080"/>
        <v>846</v>
      </c>
      <c r="AR700" s="218">
        <f t="shared" si="1080"/>
        <v>1672</v>
      </c>
      <c r="AS700" s="219">
        <f t="shared" si="1080"/>
        <v>1695</v>
      </c>
      <c r="AT700" s="213">
        <f t="shared" si="1080"/>
        <v>882</v>
      </c>
      <c r="AU700" s="217">
        <f t="shared" si="1080"/>
        <v>920</v>
      </c>
      <c r="AV700" s="215">
        <f t="shared" si="1080"/>
        <v>1344</v>
      </c>
      <c r="AW700" s="216">
        <f t="shared" si="1080"/>
        <v>1678</v>
      </c>
      <c r="AX700" s="213">
        <f t="shared" si="1080"/>
        <v>419</v>
      </c>
      <c r="AY700" s="217">
        <f t="shared" si="1080"/>
        <v>250</v>
      </c>
      <c r="AZ700" s="215">
        <f t="shared" si="1081"/>
        <v>1738</v>
      </c>
      <c r="BA700" s="216">
        <f t="shared" si="1081"/>
        <v>1173</v>
      </c>
      <c r="BB700" s="213">
        <f t="shared" si="1081"/>
        <v>1409</v>
      </c>
      <c r="BC700" s="217">
        <f t="shared" si="1081"/>
        <v>566</v>
      </c>
      <c r="BD700" s="215">
        <f t="shared" si="1081"/>
        <v>3336</v>
      </c>
      <c r="BE700" s="213">
        <f t="shared" si="1081"/>
        <v>3773</v>
      </c>
      <c r="BF700" s="220">
        <f>SUM(AF700,AH700,AJ700,AL700,AN700,AP700,AR700,AT700,AV700,AX700,AZ700,BB700,BD700)</f>
        <v>18234</v>
      </c>
      <c r="BG700" s="221">
        <f>SUM(AG700,AI700,AK700,AM700,AO700,AQ700,AS700,AU700,AW700,AY700,BA700,BC700,BE700)</f>
        <v>20049</v>
      </c>
      <c r="BI700" s="212" t="s">
        <v>31</v>
      </c>
      <c r="BJ700" s="204">
        <f t="shared" ref="BJ700:CK700" si="1083">B700/B715</f>
        <v>7.6299396072090922E-2</v>
      </c>
      <c r="BK700" s="205">
        <f t="shared" si="1083"/>
        <v>6.7039467304522093E-2</v>
      </c>
      <c r="BL700" s="206">
        <f t="shared" si="1083"/>
        <v>8.1065123693688373E-2</v>
      </c>
      <c r="BM700" s="207">
        <f t="shared" si="1083"/>
        <v>4.6407793262075496E-2</v>
      </c>
      <c r="BN700" s="204">
        <f t="shared" si="1083"/>
        <v>7.5864347060118922E-2</v>
      </c>
      <c r="BO700" s="205">
        <f t="shared" si="1083"/>
        <v>5.4763560500695412E-2</v>
      </c>
      <c r="BP700" s="206">
        <f t="shared" si="1083"/>
        <v>7.3007503548975866E-2</v>
      </c>
      <c r="BQ700" s="207">
        <f t="shared" si="1083"/>
        <v>6.4629790520320488E-2</v>
      </c>
      <c r="BR700" s="204">
        <f t="shared" si="1083"/>
        <v>8.0432489451476796E-2</v>
      </c>
      <c r="BS700" s="205">
        <f t="shared" si="1083"/>
        <v>6.7770204479065232E-2</v>
      </c>
      <c r="BT700" s="206">
        <f t="shared" si="1083"/>
        <v>9.1986531986531991E-2</v>
      </c>
      <c r="BU700" s="204">
        <f t="shared" si="1083"/>
        <v>8.8564663723043446E-2</v>
      </c>
      <c r="BV700" s="208">
        <f t="shared" si="1083"/>
        <v>6.8335843373493979E-2</v>
      </c>
      <c r="BW700" s="209">
        <f t="shared" si="1083"/>
        <v>7.8728428701180742E-2</v>
      </c>
      <c r="BX700" s="204">
        <f t="shared" si="1083"/>
        <v>7.5583665183102985E-2</v>
      </c>
      <c r="BY700" s="205">
        <f t="shared" si="1083"/>
        <v>6.0610794345075374E-2</v>
      </c>
      <c r="BZ700" s="206">
        <f t="shared" si="1083"/>
        <v>7.8590920367154551E-2</v>
      </c>
      <c r="CA700" s="207">
        <f t="shared" si="1083"/>
        <v>6.0020566109216862E-2</v>
      </c>
      <c r="CB700" s="204">
        <f t="shared" si="1083"/>
        <v>8.0337490829053559E-2</v>
      </c>
      <c r="CC700" s="205">
        <f t="shared" si="1083"/>
        <v>5.6011949215832711E-2</v>
      </c>
      <c r="CD700" s="206">
        <f t="shared" si="1083"/>
        <v>5.2881523621073463E-2</v>
      </c>
      <c r="CE700" s="207">
        <f t="shared" si="1083"/>
        <v>8.5264744676841905E-2</v>
      </c>
      <c r="CF700" s="204">
        <f t="shared" si="1083"/>
        <v>6.8891694571005108E-2</v>
      </c>
      <c r="CG700" s="205">
        <f t="shared" si="1083"/>
        <v>6.441292524261491E-2</v>
      </c>
      <c r="CH700" s="206">
        <f t="shared" si="1083"/>
        <v>6.690914081800714E-2</v>
      </c>
      <c r="CI700" s="204">
        <f t="shared" si="1083"/>
        <v>6.1514157830489004E-2</v>
      </c>
      <c r="CJ700" s="210">
        <f t="shared" si="1083"/>
        <v>7.2240615900115684E-2</v>
      </c>
      <c r="CK700" s="211">
        <f t="shared" si="1083"/>
        <v>6.7226454155243115E-2</v>
      </c>
    </row>
    <row r="701" spans="1:89" ht="13.5" thickBot="1" x14ac:dyDescent="0.25">
      <c r="A701" s="202" t="s">
        <v>33</v>
      </c>
      <c r="B701" s="235">
        <v>2571</v>
      </c>
      <c r="C701" s="223">
        <v>1920</v>
      </c>
      <c r="D701" s="224">
        <v>1044</v>
      </c>
      <c r="E701" s="225">
        <v>1001</v>
      </c>
      <c r="F701" s="222">
        <v>543</v>
      </c>
      <c r="G701" s="226">
        <v>306</v>
      </c>
      <c r="H701" s="224">
        <v>2107</v>
      </c>
      <c r="I701" s="225">
        <v>2867</v>
      </c>
      <c r="J701" s="222">
        <v>259</v>
      </c>
      <c r="K701" s="223">
        <v>361</v>
      </c>
      <c r="L701" s="224">
        <v>550</v>
      </c>
      <c r="M701" s="222">
        <v>1283</v>
      </c>
      <c r="N701" s="227">
        <v>1514</v>
      </c>
      <c r="O701" s="236">
        <v>2072</v>
      </c>
      <c r="P701" s="222">
        <v>854</v>
      </c>
      <c r="Q701" s="223">
        <v>805</v>
      </c>
      <c r="R701" s="224">
        <v>1526</v>
      </c>
      <c r="S701" s="225">
        <v>1173</v>
      </c>
      <c r="T701" s="222">
        <v>365</v>
      </c>
      <c r="U701" s="226">
        <v>358</v>
      </c>
      <c r="V701" s="224">
        <v>1326</v>
      </c>
      <c r="W701" s="237">
        <v>1718</v>
      </c>
      <c r="X701" s="222">
        <v>1152</v>
      </c>
      <c r="Y701" s="226">
        <v>582</v>
      </c>
      <c r="Z701" s="224">
        <v>2852</v>
      </c>
      <c r="AA701" s="222">
        <v>2671</v>
      </c>
      <c r="AB701" s="220">
        <f t="shared" si="1074"/>
        <v>16663</v>
      </c>
      <c r="AC701" s="221">
        <f t="shared" si="1069"/>
        <v>17117</v>
      </c>
      <c r="AE701" s="202" t="str">
        <f>$AE$19</f>
        <v>19:00 - 19:59</v>
      </c>
      <c r="AF701" s="193">
        <f t="shared" si="1079"/>
        <v>2209</v>
      </c>
      <c r="AG701" s="223">
        <f t="shared" si="1079"/>
        <v>2598</v>
      </c>
      <c r="AH701" s="224">
        <f t="shared" si="1079"/>
        <v>775</v>
      </c>
      <c r="AI701" s="225">
        <f t="shared" si="1079"/>
        <v>1209</v>
      </c>
      <c r="AJ701" s="222">
        <f t="shared" si="1079"/>
        <v>457</v>
      </c>
      <c r="AK701" s="226">
        <f t="shared" si="1079"/>
        <v>462</v>
      </c>
      <c r="AL701" s="224">
        <f t="shared" si="1079"/>
        <v>1977</v>
      </c>
      <c r="AM701" s="225">
        <f t="shared" si="1079"/>
        <v>2993</v>
      </c>
      <c r="AN701" s="222">
        <f t="shared" si="1079"/>
        <v>277</v>
      </c>
      <c r="AO701" s="226">
        <f t="shared" si="1079"/>
        <v>187</v>
      </c>
      <c r="AP701" s="224">
        <f t="shared" si="1080"/>
        <v>481</v>
      </c>
      <c r="AQ701" s="222">
        <f t="shared" si="1080"/>
        <v>691</v>
      </c>
      <c r="AR701" s="227">
        <f t="shared" si="1080"/>
        <v>1312</v>
      </c>
      <c r="AS701" s="228">
        <f t="shared" si="1080"/>
        <v>1540</v>
      </c>
      <c r="AT701" s="222">
        <f t="shared" si="1080"/>
        <v>670</v>
      </c>
      <c r="AU701" s="226">
        <f t="shared" si="1080"/>
        <v>1008</v>
      </c>
      <c r="AV701" s="224">
        <f t="shared" si="1080"/>
        <v>1007</v>
      </c>
      <c r="AW701" s="225">
        <f t="shared" si="1080"/>
        <v>1440</v>
      </c>
      <c r="AX701" s="222">
        <f t="shared" si="1080"/>
        <v>263</v>
      </c>
      <c r="AY701" s="226">
        <f t="shared" si="1080"/>
        <v>273</v>
      </c>
      <c r="AZ701" s="224">
        <f t="shared" si="1081"/>
        <v>1682</v>
      </c>
      <c r="BA701" s="225">
        <f t="shared" si="1081"/>
        <v>1032</v>
      </c>
      <c r="BB701" s="222">
        <f t="shared" si="1081"/>
        <v>1197</v>
      </c>
      <c r="BC701" s="226">
        <f t="shared" si="1081"/>
        <v>445</v>
      </c>
      <c r="BD701" s="224">
        <f t="shared" si="1081"/>
        <v>2677</v>
      </c>
      <c r="BE701" s="222">
        <f t="shared" si="1081"/>
        <v>3345</v>
      </c>
      <c r="BF701" s="220">
        <f>SUM(AF701,AH701,AJ701,AL701,AN701,AP701,AR701,AT701,AV701,AX701,AZ701,BB701,BD701)</f>
        <v>14984</v>
      </c>
      <c r="BG701" s="221">
        <f>SUM(AG701,AI701,AK701,AM701,AO701,AQ701,AS701,AU701,AW701,AY701,BA701,BC701,BE701)</f>
        <v>17223</v>
      </c>
      <c r="BI701" s="202" t="s">
        <v>33</v>
      </c>
      <c r="BJ701" s="204">
        <f t="shared" ref="BJ701:CK701" si="1084">B701/B715</f>
        <v>6.1129868277141092E-2</v>
      </c>
      <c r="BK701" s="205">
        <f t="shared" si="1084"/>
        <v>6.206160907651033E-2</v>
      </c>
      <c r="BL701" s="206">
        <f t="shared" si="1084"/>
        <v>6.1640196020546732E-2</v>
      </c>
      <c r="BM701" s="207">
        <f t="shared" si="1084"/>
        <v>6.7717494249763227E-2</v>
      </c>
      <c r="BN701" s="204">
        <f t="shared" si="1084"/>
        <v>5.9788592820964548E-2</v>
      </c>
      <c r="BO701" s="205">
        <f t="shared" si="1084"/>
        <v>5.3198887343532682E-2</v>
      </c>
      <c r="BP701" s="206">
        <f t="shared" si="1084"/>
        <v>7.1216115730413032E-2</v>
      </c>
      <c r="BQ701" s="207">
        <f t="shared" si="1084"/>
        <v>6.9191041606332659E-2</v>
      </c>
      <c r="BR701" s="204">
        <f t="shared" si="1084"/>
        <v>6.8301687763713079E-2</v>
      </c>
      <c r="BS701" s="205">
        <f t="shared" si="1084"/>
        <v>7.0301850048685485E-2</v>
      </c>
      <c r="BT701" s="206">
        <f t="shared" si="1084"/>
        <v>7.407407407407407E-2</v>
      </c>
      <c r="BU701" s="204">
        <f t="shared" si="1084"/>
        <v>8.2101491009150832E-2</v>
      </c>
      <c r="BV701" s="208">
        <f t="shared" si="1084"/>
        <v>7.1253765060240962E-2</v>
      </c>
      <c r="BW701" s="209">
        <f t="shared" si="1084"/>
        <v>7.527702089009991E-2</v>
      </c>
      <c r="BX701" s="204">
        <f t="shared" si="1084"/>
        <v>6.6682283126415248E-2</v>
      </c>
      <c r="BY701" s="205">
        <f t="shared" si="1084"/>
        <v>6.2875888463641338E-2</v>
      </c>
      <c r="BZ701" s="206">
        <f t="shared" si="1084"/>
        <v>7.5713222525427934E-2</v>
      </c>
      <c r="CA701" s="207">
        <f t="shared" si="1084"/>
        <v>6.3484331872057154E-2</v>
      </c>
      <c r="CB701" s="204">
        <f t="shared" si="1084"/>
        <v>6.69479090242113E-2</v>
      </c>
      <c r="CC701" s="205">
        <f t="shared" si="1084"/>
        <v>6.6840926064227035E-2</v>
      </c>
      <c r="CD701" s="206">
        <f t="shared" si="1084"/>
        <v>6.5594855305466243E-2</v>
      </c>
      <c r="CE701" s="207">
        <f t="shared" si="1084"/>
        <v>8.093084605238364E-2</v>
      </c>
      <c r="CF701" s="204">
        <f t="shared" si="1084"/>
        <v>6.3237635175934573E-2</v>
      </c>
      <c r="CG701" s="205">
        <f t="shared" si="1084"/>
        <v>6.2066759091393836E-2</v>
      </c>
      <c r="CH701" s="206">
        <f t="shared" si="1084"/>
        <v>6.5239271662549184E-2</v>
      </c>
      <c r="CI701" s="204">
        <f t="shared" si="1084"/>
        <v>6.3931640297757247E-2</v>
      </c>
      <c r="CJ701" s="210">
        <f t="shared" si="1084"/>
        <v>6.6468546810802193E-2</v>
      </c>
      <c r="CK701" s="211">
        <f t="shared" si="1084"/>
        <v>6.840944151806054E-2</v>
      </c>
    </row>
    <row r="702" spans="1:89" ht="14.25" thickTop="1" thickBot="1" x14ac:dyDescent="0.25">
      <c r="A702" s="212" t="s">
        <v>35</v>
      </c>
      <c r="B702" s="238">
        <v>2227</v>
      </c>
      <c r="C702" s="214">
        <v>2111</v>
      </c>
      <c r="D702" s="215">
        <v>943</v>
      </c>
      <c r="E702" s="216">
        <v>908</v>
      </c>
      <c r="F702" s="213">
        <v>528</v>
      </c>
      <c r="G702" s="217">
        <v>350</v>
      </c>
      <c r="H702" s="215">
        <v>2017</v>
      </c>
      <c r="I702" s="216">
        <v>2753</v>
      </c>
      <c r="J702" s="213">
        <v>327</v>
      </c>
      <c r="K702" s="214">
        <v>350</v>
      </c>
      <c r="L702" s="215">
        <v>532</v>
      </c>
      <c r="M702" s="213">
        <v>1075</v>
      </c>
      <c r="N702" s="218">
        <v>1453</v>
      </c>
      <c r="O702" s="239">
        <v>1769</v>
      </c>
      <c r="P702" s="213">
        <v>860</v>
      </c>
      <c r="Q702" s="214">
        <v>776</v>
      </c>
      <c r="R702" s="215">
        <v>1308</v>
      </c>
      <c r="S702" s="216">
        <v>1115</v>
      </c>
      <c r="T702" s="213">
        <v>427</v>
      </c>
      <c r="U702" s="217">
        <v>293</v>
      </c>
      <c r="V702" s="215">
        <v>1398</v>
      </c>
      <c r="W702" s="240">
        <v>1541</v>
      </c>
      <c r="X702" s="213">
        <v>1245</v>
      </c>
      <c r="Y702" s="217">
        <v>528</v>
      </c>
      <c r="Z702" s="215">
        <v>2913</v>
      </c>
      <c r="AA702" s="213">
        <v>2771</v>
      </c>
      <c r="AB702" s="220">
        <f t="shared" si="1074"/>
        <v>16178</v>
      </c>
      <c r="AC702" s="221">
        <f t="shared" si="1069"/>
        <v>16340</v>
      </c>
      <c r="AE702" s="229" t="s">
        <v>26</v>
      </c>
      <c r="AF702" s="230">
        <f t="shared" ref="AF702:BG702" si="1085">SUM(AF699:AF701)</f>
        <v>6939</v>
      </c>
      <c r="AG702" s="231">
        <f t="shared" si="1085"/>
        <v>8783</v>
      </c>
      <c r="AH702" s="230">
        <f t="shared" si="1085"/>
        <v>3039</v>
      </c>
      <c r="AI702" s="231">
        <f t="shared" si="1085"/>
        <v>4060</v>
      </c>
      <c r="AJ702" s="230">
        <f t="shared" si="1085"/>
        <v>1914</v>
      </c>
      <c r="AK702" s="231">
        <f t="shared" si="1085"/>
        <v>1503</v>
      </c>
      <c r="AL702" s="230">
        <f t="shared" si="1085"/>
        <v>7384</v>
      </c>
      <c r="AM702" s="231">
        <f t="shared" si="1085"/>
        <v>10428</v>
      </c>
      <c r="AN702" s="230">
        <f t="shared" si="1085"/>
        <v>1056</v>
      </c>
      <c r="AO702" s="231">
        <f t="shared" si="1085"/>
        <v>662</v>
      </c>
      <c r="AP702" s="230">
        <f t="shared" si="1085"/>
        <v>2038</v>
      </c>
      <c r="AQ702" s="231">
        <f t="shared" si="1085"/>
        <v>2362</v>
      </c>
      <c r="AR702" s="230">
        <f t="shared" si="1085"/>
        <v>4772</v>
      </c>
      <c r="AS702" s="231">
        <f t="shared" si="1085"/>
        <v>5235</v>
      </c>
      <c r="AT702" s="230">
        <f t="shared" si="1085"/>
        <v>2582</v>
      </c>
      <c r="AU702" s="231">
        <f t="shared" si="1085"/>
        <v>2873</v>
      </c>
      <c r="AV702" s="230">
        <f t="shared" si="1085"/>
        <v>3641</v>
      </c>
      <c r="AW702" s="231">
        <f t="shared" si="1085"/>
        <v>4530</v>
      </c>
      <c r="AX702" s="230">
        <f t="shared" si="1085"/>
        <v>1248</v>
      </c>
      <c r="AY702" s="231">
        <f t="shared" si="1085"/>
        <v>801</v>
      </c>
      <c r="AZ702" s="230">
        <f t="shared" si="1085"/>
        <v>5175</v>
      </c>
      <c r="BA702" s="231">
        <f t="shared" si="1085"/>
        <v>3409</v>
      </c>
      <c r="BB702" s="230">
        <f t="shared" si="1085"/>
        <v>4452</v>
      </c>
      <c r="BC702" s="231">
        <f t="shared" si="1085"/>
        <v>1593</v>
      </c>
      <c r="BD702" s="230">
        <f t="shared" si="1085"/>
        <v>9510</v>
      </c>
      <c r="BE702" s="231">
        <f t="shared" si="1085"/>
        <v>11222</v>
      </c>
      <c r="BF702" s="232">
        <f t="shared" si="1085"/>
        <v>53750</v>
      </c>
      <c r="BG702" s="233">
        <f t="shared" si="1085"/>
        <v>57461</v>
      </c>
      <c r="BI702" s="212" t="s">
        <v>35</v>
      </c>
      <c r="BJ702" s="204">
        <f t="shared" ref="BJ702:CK702" si="1086">B702/B715</f>
        <v>5.295068714632175E-2</v>
      </c>
      <c r="BK702" s="205">
        <f t="shared" si="1086"/>
        <v>6.8235446229434005E-2</v>
      </c>
      <c r="BL702" s="206">
        <f t="shared" si="1086"/>
        <v>5.5676920351892305E-2</v>
      </c>
      <c r="BM702" s="207">
        <f t="shared" si="1086"/>
        <v>6.1426058720064944E-2</v>
      </c>
      <c r="BN702" s="204">
        <f t="shared" si="1086"/>
        <v>5.8136974234750054E-2</v>
      </c>
      <c r="BO702" s="205">
        <f t="shared" si="1086"/>
        <v>6.084840055632823E-2</v>
      </c>
      <c r="BP702" s="206">
        <f t="shared" si="1086"/>
        <v>6.8174136415872374E-2</v>
      </c>
      <c r="BQ702" s="207">
        <f t="shared" si="1086"/>
        <v>6.6439810792547543E-2</v>
      </c>
      <c r="BR702" s="204">
        <f t="shared" si="1086"/>
        <v>8.6234177215189875E-2</v>
      </c>
      <c r="BS702" s="205">
        <f t="shared" si="1086"/>
        <v>6.815968841285297E-2</v>
      </c>
      <c r="BT702" s="206">
        <f t="shared" si="1086"/>
        <v>7.1649831649831644E-2</v>
      </c>
      <c r="BU702" s="204">
        <f t="shared" si="1086"/>
        <v>6.8791194727074928E-2</v>
      </c>
      <c r="BV702" s="208">
        <f t="shared" si="1086"/>
        <v>6.8382906626506021E-2</v>
      </c>
      <c r="BW702" s="209">
        <f t="shared" si="1086"/>
        <v>6.4268846503178934E-2</v>
      </c>
      <c r="BX702" s="204">
        <f t="shared" si="1086"/>
        <v>6.7150776918872487E-2</v>
      </c>
      <c r="BY702" s="205">
        <f t="shared" si="1086"/>
        <v>6.0610794345075374E-2</v>
      </c>
      <c r="BZ702" s="206">
        <f t="shared" si="1086"/>
        <v>6.4897047878938227E-2</v>
      </c>
      <c r="CA702" s="207">
        <f t="shared" si="1086"/>
        <v>6.0345294149483142E-2</v>
      </c>
      <c r="CB702" s="204">
        <f t="shared" si="1086"/>
        <v>7.831988261188555E-2</v>
      </c>
      <c r="CC702" s="205">
        <f t="shared" si="1086"/>
        <v>5.4705003734129946E-2</v>
      </c>
      <c r="CD702" s="206">
        <f t="shared" si="1086"/>
        <v>6.9156566905763051E-2</v>
      </c>
      <c r="CE702" s="207">
        <f t="shared" si="1086"/>
        <v>7.2592801959675907E-2</v>
      </c>
      <c r="CF702" s="204">
        <f t="shared" si="1086"/>
        <v>6.8342756765658458E-2</v>
      </c>
      <c r="CG702" s="205">
        <f t="shared" si="1086"/>
        <v>5.630798762930575E-2</v>
      </c>
      <c r="CH702" s="206">
        <f t="shared" si="1086"/>
        <v>6.6634641778753778E-2</v>
      </c>
      <c r="CI702" s="204">
        <f t="shared" si="1086"/>
        <v>6.6325187295052532E-2</v>
      </c>
      <c r="CJ702" s="210">
        <f t="shared" si="1086"/>
        <v>6.4533886473333593E-2</v>
      </c>
      <c r="CK702" s="211">
        <f t="shared" si="1086"/>
        <v>6.5304099690664794E-2</v>
      </c>
    </row>
    <row r="703" spans="1:89" ht="13.5" thickTop="1" x14ac:dyDescent="0.2">
      <c r="A703" s="202" t="s">
        <v>36</v>
      </c>
      <c r="B703" s="235">
        <v>2285</v>
      </c>
      <c r="C703" s="223">
        <v>2548</v>
      </c>
      <c r="D703" s="224">
        <v>1010</v>
      </c>
      <c r="E703" s="225">
        <v>974</v>
      </c>
      <c r="F703" s="222">
        <v>618</v>
      </c>
      <c r="G703" s="226">
        <v>337</v>
      </c>
      <c r="H703" s="224">
        <v>2026</v>
      </c>
      <c r="I703" s="225">
        <v>3221</v>
      </c>
      <c r="J703" s="222">
        <v>276</v>
      </c>
      <c r="K703" s="223">
        <v>250</v>
      </c>
      <c r="L703" s="224">
        <v>699</v>
      </c>
      <c r="M703" s="222">
        <v>981</v>
      </c>
      <c r="N703" s="227">
        <v>1670</v>
      </c>
      <c r="O703" s="236">
        <v>1578</v>
      </c>
      <c r="P703" s="222">
        <v>972</v>
      </c>
      <c r="Q703" s="223">
        <v>802</v>
      </c>
      <c r="R703" s="224">
        <v>1376</v>
      </c>
      <c r="S703" s="225">
        <v>1213</v>
      </c>
      <c r="T703" s="222">
        <v>513</v>
      </c>
      <c r="U703" s="226">
        <v>245</v>
      </c>
      <c r="V703" s="224">
        <v>1641</v>
      </c>
      <c r="W703" s="237">
        <v>1234</v>
      </c>
      <c r="X703" s="222">
        <v>1502</v>
      </c>
      <c r="Y703" s="226">
        <v>445</v>
      </c>
      <c r="Z703" s="224">
        <v>2847</v>
      </c>
      <c r="AA703" s="222">
        <v>2814</v>
      </c>
      <c r="AB703" s="220">
        <f t="shared" si="1074"/>
        <v>17435</v>
      </c>
      <c r="AC703" s="221">
        <f t="shared" si="1069"/>
        <v>16642</v>
      </c>
      <c r="BI703" s="202" t="s">
        <v>36</v>
      </c>
      <c r="BJ703" s="204">
        <f t="shared" ref="BJ703:CK703" si="1087">B703/B715</f>
        <v>5.4329735127680821E-2</v>
      </c>
      <c r="BK703" s="205">
        <f t="shared" si="1087"/>
        <v>8.2360927045285581E-2</v>
      </c>
      <c r="BL703" s="206">
        <f t="shared" si="1087"/>
        <v>5.9632756686544254E-2</v>
      </c>
      <c r="BM703" s="207">
        <f t="shared" si="1087"/>
        <v>6.5890948450818568E-2</v>
      </c>
      <c r="BN703" s="204">
        <f t="shared" si="1087"/>
        <v>6.8046685752036998E-2</v>
      </c>
      <c r="BO703" s="205">
        <f t="shared" si="1087"/>
        <v>5.8588317107093182E-2</v>
      </c>
      <c r="BP703" s="206">
        <f t="shared" si="1087"/>
        <v>6.8478334347326433E-2</v>
      </c>
      <c r="BQ703" s="207">
        <f t="shared" si="1087"/>
        <v>7.7734337291244335E-2</v>
      </c>
      <c r="BR703" s="204">
        <f t="shared" si="1087"/>
        <v>7.2784810126582278E-2</v>
      </c>
      <c r="BS703" s="205">
        <f t="shared" si="1087"/>
        <v>4.8685491723466409E-2</v>
      </c>
      <c r="BT703" s="206">
        <f t="shared" si="1087"/>
        <v>9.4141414141414137E-2</v>
      </c>
      <c r="BU703" s="204">
        <f t="shared" si="1087"/>
        <v>6.2775964676521412E-2</v>
      </c>
      <c r="BV703" s="208">
        <f t="shared" si="1087"/>
        <v>7.8595632530120488E-2</v>
      </c>
      <c r="BW703" s="209">
        <f t="shared" si="1087"/>
        <v>5.7329700272479564E-2</v>
      </c>
      <c r="BX703" s="204">
        <f t="shared" si="1087"/>
        <v>7.5895994378074497E-2</v>
      </c>
      <c r="BY703" s="205">
        <f t="shared" si="1087"/>
        <v>6.2641568382410376E-2</v>
      </c>
      <c r="BZ703" s="206">
        <f t="shared" si="1087"/>
        <v>6.8270900520962546E-2</v>
      </c>
      <c r="CA703" s="207">
        <f t="shared" si="1087"/>
        <v>6.5649185473832333E-2</v>
      </c>
      <c r="CB703" s="204">
        <f t="shared" si="1087"/>
        <v>9.4093910491562724E-2</v>
      </c>
      <c r="CC703" s="205">
        <f t="shared" si="1087"/>
        <v>4.5743091859596713E-2</v>
      </c>
      <c r="CD703" s="206">
        <f t="shared" si="1087"/>
        <v>8.1177343556764772E-2</v>
      </c>
      <c r="CE703" s="207">
        <f t="shared" si="1087"/>
        <v>5.8130770680233652E-2</v>
      </c>
      <c r="CF703" s="204">
        <f t="shared" si="1087"/>
        <v>8.2450458363067469E-2</v>
      </c>
      <c r="CG703" s="205">
        <f t="shared" si="1087"/>
        <v>4.745654260424443E-2</v>
      </c>
      <c r="CH703" s="206">
        <f t="shared" si="1087"/>
        <v>6.5124897062860274E-2</v>
      </c>
      <c r="CI703" s="204">
        <f t="shared" si="1087"/>
        <v>6.7354412503889516E-2</v>
      </c>
      <c r="CJ703" s="210">
        <f t="shared" si="1087"/>
        <v>6.9548047389205794E-2</v>
      </c>
      <c r="CK703" s="211">
        <f t="shared" si="1087"/>
        <v>6.651106652705284E-2</v>
      </c>
    </row>
    <row r="704" spans="1:89" x14ac:dyDescent="0.2">
      <c r="A704" s="212" t="s">
        <v>37</v>
      </c>
      <c r="B704" s="238">
        <v>2409</v>
      </c>
      <c r="C704" s="214">
        <v>2376</v>
      </c>
      <c r="D704" s="215">
        <v>1191</v>
      </c>
      <c r="E704" s="216">
        <v>1223</v>
      </c>
      <c r="F704" s="213">
        <v>637</v>
      </c>
      <c r="G704" s="217">
        <v>445</v>
      </c>
      <c r="H704" s="215">
        <v>2265</v>
      </c>
      <c r="I704" s="216">
        <v>3516</v>
      </c>
      <c r="J704" s="213">
        <v>359</v>
      </c>
      <c r="K704" s="214">
        <v>285</v>
      </c>
      <c r="L704" s="215">
        <v>814</v>
      </c>
      <c r="M704" s="213">
        <v>842</v>
      </c>
      <c r="N704" s="218">
        <v>1848</v>
      </c>
      <c r="O704" s="239">
        <v>1799</v>
      </c>
      <c r="P704" s="213">
        <v>955</v>
      </c>
      <c r="Q704" s="214">
        <v>862</v>
      </c>
      <c r="R704" s="215">
        <v>1520</v>
      </c>
      <c r="S704" s="216">
        <v>1449</v>
      </c>
      <c r="T704" s="213">
        <v>686</v>
      </c>
      <c r="U704" s="217">
        <v>253</v>
      </c>
      <c r="V704" s="215">
        <v>2073</v>
      </c>
      <c r="W704" s="240">
        <v>1215</v>
      </c>
      <c r="X704" s="213">
        <v>1659</v>
      </c>
      <c r="Y704" s="217">
        <v>498</v>
      </c>
      <c r="Z704" s="215">
        <v>3632</v>
      </c>
      <c r="AA704" s="213">
        <v>2875</v>
      </c>
      <c r="AB704" s="220">
        <f t="shared" si="1074"/>
        <v>20048</v>
      </c>
      <c r="AC704" s="221">
        <f t="shared" si="1069"/>
        <v>17638</v>
      </c>
      <c r="BI704" s="212" t="s">
        <v>37</v>
      </c>
      <c r="BJ704" s="204">
        <f t="shared" ref="BJ704:CK704" si="1088">B704/B715</f>
        <v>5.7278044605069189E-2</v>
      </c>
      <c r="BK704" s="205">
        <f t="shared" si="1088"/>
        <v>7.680124123218153E-2</v>
      </c>
      <c r="BL704" s="206">
        <f t="shared" si="1088"/>
        <v>7.03194190234398E-2</v>
      </c>
      <c r="BM704" s="207">
        <f t="shared" si="1088"/>
        <v>8.2735759707752668E-2</v>
      </c>
      <c r="BN704" s="204">
        <f t="shared" si="1088"/>
        <v>7.013873596124201E-2</v>
      </c>
      <c r="BO704" s="205">
        <f t="shared" si="1088"/>
        <v>7.7364394993045899E-2</v>
      </c>
      <c r="BP704" s="206">
        <f t="shared" si="1088"/>
        <v>7.6556479415939974E-2</v>
      </c>
      <c r="BQ704" s="207">
        <f t="shared" si="1088"/>
        <v>8.4853750362004057E-2</v>
      </c>
      <c r="BR704" s="204">
        <f t="shared" si="1088"/>
        <v>9.4672995780590713E-2</v>
      </c>
      <c r="BS704" s="205">
        <f t="shared" si="1088"/>
        <v>5.5501460564751706E-2</v>
      </c>
      <c r="BT704" s="206">
        <f t="shared" si="1088"/>
        <v>0.10962962962962963</v>
      </c>
      <c r="BU704" s="204">
        <f t="shared" si="1088"/>
        <v>5.3881103218787994E-2</v>
      </c>
      <c r="BV704" s="208">
        <f t="shared" si="1088"/>
        <v>8.6972891566265059E-2</v>
      </c>
      <c r="BW704" s="209">
        <f t="shared" si="1088"/>
        <v>6.5358764759309712E-2</v>
      </c>
      <c r="BX704" s="204">
        <f t="shared" si="1088"/>
        <v>7.4568595299445622E-2</v>
      </c>
      <c r="BY704" s="205">
        <f t="shared" si="1088"/>
        <v>6.73279700070296E-2</v>
      </c>
      <c r="BZ704" s="206">
        <f t="shared" si="1088"/>
        <v>7.5415529645249321E-2</v>
      </c>
      <c r="CA704" s="207">
        <f t="shared" si="1088"/>
        <v>7.8421821724305896E-2</v>
      </c>
      <c r="CB704" s="204">
        <f t="shared" si="1088"/>
        <v>0.12582538517975056</v>
      </c>
      <c r="CC704" s="205">
        <f t="shared" si="1088"/>
        <v>4.7236743838685584E-2</v>
      </c>
      <c r="CD704" s="206">
        <f t="shared" si="1088"/>
        <v>0.10254761315854563</v>
      </c>
      <c r="CE704" s="207">
        <f t="shared" si="1088"/>
        <v>5.7235726399095535E-2</v>
      </c>
      <c r="CF704" s="204">
        <f t="shared" si="1088"/>
        <v>9.1068781907009941E-2</v>
      </c>
      <c r="CG704" s="205">
        <f t="shared" si="1088"/>
        <v>5.3108670150367923E-2</v>
      </c>
      <c r="CH704" s="206">
        <f t="shared" si="1088"/>
        <v>8.3081709214017752E-2</v>
      </c>
      <c r="CI704" s="204">
        <f t="shared" si="1088"/>
        <v>6.8814476172239639E-2</v>
      </c>
      <c r="CJ704" s="210">
        <f t="shared" si="1088"/>
        <v>7.9971279269216961E-2</v>
      </c>
      <c r="CK704" s="211">
        <f t="shared" si="1088"/>
        <v>7.0491659139776355E-2</v>
      </c>
    </row>
    <row r="705" spans="1:89" x14ac:dyDescent="0.2">
      <c r="A705" s="202" t="s">
        <v>30</v>
      </c>
      <c r="B705" s="235">
        <v>2414</v>
      </c>
      <c r="C705" s="223">
        <v>3162</v>
      </c>
      <c r="D705" s="224">
        <v>1313</v>
      </c>
      <c r="E705" s="225">
        <v>1465</v>
      </c>
      <c r="F705" s="222">
        <v>798</v>
      </c>
      <c r="G705" s="226">
        <v>515</v>
      </c>
      <c r="H705" s="224">
        <v>2872</v>
      </c>
      <c r="I705" s="225">
        <v>3407</v>
      </c>
      <c r="J705" s="222">
        <v>451</v>
      </c>
      <c r="K705" s="223">
        <v>290</v>
      </c>
      <c r="L705" s="224">
        <v>912</v>
      </c>
      <c r="M705" s="222">
        <v>825</v>
      </c>
      <c r="N705" s="227">
        <v>1788</v>
      </c>
      <c r="O705" s="236">
        <v>2000</v>
      </c>
      <c r="P705" s="222">
        <v>1030</v>
      </c>
      <c r="Q705" s="223">
        <v>945</v>
      </c>
      <c r="R705" s="224">
        <v>1290</v>
      </c>
      <c r="S705" s="225">
        <v>1412</v>
      </c>
      <c r="T705" s="222">
        <v>566</v>
      </c>
      <c r="U705" s="226">
        <v>278</v>
      </c>
      <c r="V705" s="224">
        <v>1755</v>
      </c>
      <c r="W705" s="237">
        <v>1204</v>
      </c>
      <c r="X705" s="222">
        <v>1846</v>
      </c>
      <c r="Y705" s="226">
        <v>582</v>
      </c>
      <c r="Z705" s="224">
        <v>3497</v>
      </c>
      <c r="AA705" s="222">
        <v>4104</v>
      </c>
      <c r="AB705" s="220">
        <f t="shared" si="1074"/>
        <v>20532</v>
      </c>
      <c r="AC705" s="221">
        <f t="shared" si="1069"/>
        <v>20189</v>
      </c>
      <c r="BI705" s="202" t="s">
        <v>30</v>
      </c>
      <c r="BJ705" s="204">
        <f t="shared" ref="BJ705:CK705" si="1089">B705/B715</f>
        <v>5.7396928051738079E-2</v>
      </c>
      <c r="BK705" s="205">
        <f t="shared" si="1089"/>
        <v>0.10220771244787795</v>
      </c>
      <c r="BL705" s="206">
        <f t="shared" si="1089"/>
        <v>7.752258369250753E-2</v>
      </c>
      <c r="BM705" s="207">
        <f t="shared" si="1089"/>
        <v>9.9107022053849275E-2</v>
      </c>
      <c r="BN705" s="204">
        <f t="shared" si="1089"/>
        <v>8.7866108786610872E-2</v>
      </c>
      <c r="BO705" s="205">
        <f t="shared" si="1089"/>
        <v>8.953407510431155E-2</v>
      </c>
      <c r="BP705" s="206">
        <f t="shared" si="1089"/>
        <v>9.7072939904008657E-2</v>
      </c>
      <c r="BQ705" s="207">
        <f t="shared" si="1089"/>
        <v>8.2223187566367414E-2</v>
      </c>
      <c r="BR705" s="204">
        <f t="shared" si="1089"/>
        <v>0.11893459915611815</v>
      </c>
      <c r="BS705" s="205">
        <f t="shared" si="1089"/>
        <v>5.6475170399221029E-2</v>
      </c>
      <c r="BT705" s="206">
        <f t="shared" si="1089"/>
        <v>0.12282828282828283</v>
      </c>
      <c r="BU705" s="204">
        <f t="shared" si="1089"/>
        <v>5.2793242464964488E-2</v>
      </c>
      <c r="BV705" s="208">
        <f t="shared" si="1089"/>
        <v>8.4149096385542174E-2</v>
      </c>
      <c r="BW705" s="209">
        <f t="shared" si="1089"/>
        <v>7.2661217075386017E-2</v>
      </c>
      <c r="BX705" s="204">
        <f t="shared" si="1089"/>
        <v>8.0424767705161243E-2</v>
      </c>
      <c r="BY705" s="205">
        <f t="shared" si="1089"/>
        <v>7.3810825587752871E-2</v>
      </c>
      <c r="BZ705" s="206">
        <f t="shared" si="1089"/>
        <v>6.4003969238402375E-2</v>
      </c>
      <c r="CA705" s="207">
        <f t="shared" si="1089"/>
        <v>7.6419332142663846E-2</v>
      </c>
      <c r="CB705" s="204">
        <f t="shared" si="1089"/>
        <v>0.10381511371973588</v>
      </c>
      <c r="CC705" s="205">
        <f t="shared" si="1089"/>
        <v>5.190440627333831E-2</v>
      </c>
      <c r="CD705" s="206">
        <f t="shared" si="1089"/>
        <v>8.6816720257234734E-2</v>
      </c>
      <c r="CE705" s="207">
        <f t="shared" si="1089"/>
        <v>5.6717542867910309E-2</v>
      </c>
      <c r="CF705" s="204">
        <f t="shared" si="1089"/>
        <v>0.10133391886699238</v>
      </c>
      <c r="CG705" s="205">
        <f t="shared" si="1089"/>
        <v>6.2066759091393836E-2</v>
      </c>
      <c r="CH705" s="206">
        <f t="shared" si="1089"/>
        <v>7.9993595022417416E-2</v>
      </c>
      <c r="CI705" s="204">
        <f t="shared" si="1089"/>
        <v>9.8231168768998775E-2</v>
      </c>
      <c r="CJ705" s="210">
        <f t="shared" si="1089"/>
        <v>8.1901950616299013E-2</v>
      </c>
      <c r="CK705" s="211">
        <f t="shared" si="1089"/>
        <v>8.068693198621979E-2</v>
      </c>
    </row>
    <row r="706" spans="1:89" x14ac:dyDescent="0.2">
      <c r="A706" s="212" t="s">
        <v>32</v>
      </c>
      <c r="B706" s="238">
        <v>2316</v>
      </c>
      <c r="C706" s="214">
        <v>3023</v>
      </c>
      <c r="D706" s="215">
        <v>951</v>
      </c>
      <c r="E706" s="216">
        <v>1386</v>
      </c>
      <c r="F706" s="213">
        <v>659</v>
      </c>
      <c r="G706" s="217">
        <v>526</v>
      </c>
      <c r="H706" s="215">
        <v>2535</v>
      </c>
      <c r="I706" s="216">
        <v>4028</v>
      </c>
      <c r="J706" s="213">
        <v>328</v>
      </c>
      <c r="K706" s="214">
        <v>185</v>
      </c>
      <c r="L706" s="215">
        <v>645</v>
      </c>
      <c r="M706" s="213">
        <v>846</v>
      </c>
      <c r="N706" s="218">
        <v>1672</v>
      </c>
      <c r="O706" s="239">
        <v>1695</v>
      </c>
      <c r="P706" s="213">
        <v>882</v>
      </c>
      <c r="Q706" s="214">
        <v>920</v>
      </c>
      <c r="R706" s="215">
        <v>1344</v>
      </c>
      <c r="S706" s="216">
        <v>1678</v>
      </c>
      <c r="T706" s="213">
        <v>419</v>
      </c>
      <c r="U706" s="217">
        <v>250</v>
      </c>
      <c r="V706" s="215">
        <v>1738</v>
      </c>
      <c r="W706" s="240">
        <v>1173</v>
      </c>
      <c r="X706" s="213">
        <v>1409</v>
      </c>
      <c r="Y706" s="217">
        <v>566</v>
      </c>
      <c r="Z706" s="215">
        <v>3336</v>
      </c>
      <c r="AA706" s="213">
        <v>3773</v>
      </c>
      <c r="AB706" s="220">
        <f t="shared" si="1074"/>
        <v>18234</v>
      </c>
      <c r="AC706" s="221">
        <f t="shared" si="1069"/>
        <v>20049</v>
      </c>
      <c r="BI706" s="212" t="s">
        <v>32</v>
      </c>
      <c r="BJ706" s="204">
        <f t="shared" ref="BJ706:CK706" si="1090">B706/B715</f>
        <v>5.5066812497027912E-2</v>
      </c>
      <c r="BK706" s="205">
        <f t="shared" si="1090"/>
        <v>9.771471054077642E-2</v>
      </c>
      <c r="BL706" s="206">
        <f t="shared" si="1090"/>
        <v>5.6149259018716417E-2</v>
      </c>
      <c r="BM706" s="207">
        <f t="shared" si="1090"/>
        <v>9.3762684345826006E-2</v>
      </c>
      <c r="BN706" s="204">
        <f t="shared" si="1090"/>
        <v>7.2561109887689934E-2</v>
      </c>
      <c r="BO706" s="205">
        <f t="shared" si="1090"/>
        <v>9.1446453407510425E-2</v>
      </c>
      <c r="BP706" s="206">
        <f t="shared" si="1090"/>
        <v>8.568241735956196E-2</v>
      </c>
      <c r="BQ706" s="207">
        <f t="shared" si="1090"/>
        <v>9.7210155420407382E-2</v>
      </c>
      <c r="BR706" s="204">
        <f t="shared" si="1090"/>
        <v>8.6497890295358648E-2</v>
      </c>
      <c r="BS706" s="205">
        <f t="shared" si="1090"/>
        <v>3.6027263875365138E-2</v>
      </c>
      <c r="BT706" s="206">
        <f t="shared" si="1090"/>
        <v>8.6868686868686873E-2</v>
      </c>
      <c r="BU706" s="204">
        <f t="shared" si="1090"/>
        <v>5.4137070454981763E-2</v>
      </c>
      <c r="BV706" s="208">
        <f t="shared" si="1090"/>
        <v>7.8689759036144571E-2</v>
      </c>
      <c r="BW706" s="209">
        <f t="shared" si="1090"/>
        <v>6.1580381471389646E-2</v>
      </c>
      <c r="BX706" s="204">
        <f t="shared" si="1090"/>
        <v>6.8868587491215744E-2</v>
      </c>
      <c r="BY706" s="205">
        <f t="shared" si="1090"/>
        <v>7.185815824416153E-2</v>
      </c>
      <c r="BZ706" s="206">
        <f t="shared" si="1090"/>
        <v>6.6683205160009917E-2</v>
      </c>
      <c r="CA706" s="207">
        <f t="shared" si="1090"/>
        <v>9.08156085944688E-2</v>
      </c>
      <c r="CB706" s="204">
        <f t="shared" si="1090"/>
        <v>7.6852531181217903E-2</v>
      </c>
      <c r="CC706" s="205">
        <f t="shared" si="1090"/>
        <v>4.6676624346527258E-2</v>
      </c>
      <c r="CD706" s="206">
        <f t="shared" si="1090"/>
        <v>8.5975760573831314E-2</v>
      </c>
      <c r="CE706" s="207">
        <f t="shared" si="1090"/>
        <v>5.5257207461842851E-2</v>
      </c>
      <c r="CF706" s="204">
        <f t="shared" si="1090"/>
        <v>7.7345336773343584E-2</v>
      </c>
      <c r="CG706" s="205">
        <f t="shared" si="1090"/>
        <v>6.036045643596033E-2</v>
      </c>
      <c r="CH706" s="206">
        <f t="shared" si="1090"/>
        <v>7.6310732912434801E-2</v>
      </c>
      <c r="CI706" s="204">
        <f t="shared" si="1090"/>
        <v>9.0308528207951363E-2</v>
      </c>
      <c r="CJ706" s="210">
        <f t="shared" si="1090"/>
        <v>7.273525070804579E-2</v>
      </c>
      <c r="CK706" s="211">
        <f t="shared" si="1090"/>
        <v>8.0127410936238583E-2</v>
      </c>
    </row>
    <row r="707" spans="1:89" x14ac:dyDescent="0.2">
      <c r="A707" s="202" t="s">
        <v>34</v>
      </c>
      <c r="B707" s="235">
        <v>2209</v>
      </c>
      <c r="C707" s="223">
        <v>2598</v>
      </c>
      <c r="D707" s="224">
        <v>775</v>
      </c>
      <c r="E707" s="225">
        <v>1209</v>
      </c>
      <c r="F707" s="222">
        <v>457</v>
      </c>
      <c r="G707" s="226">
        <v>462</v>
      </c>
      <c r="H707" s="224">
        <v>1977</v>
      </c>
      <c r="I707" s="225">
        <v>2993</v>
      </c>
      <c r="J707" s="222">
        <v>277</v>
      </c>
      <c r="K707" s="223">
        <v>187</v>
      </c>
      <c r="L707" s="224">
        <v>481</v>
      </c>
      <c r="M707" s="222">
        <v>691</v>
      </c>
      <c r="N707" s="227">
        <v>1312</v>
      </c>
      <c r="O707" s="236">
        <v>1540</v>
      </c>
      <c r="P707" s="222">
        <v>670</v>
      </c>
      <c r="Q707" s="223">
        <v>1008</v>
      </c>
      <c r="R707" s="224">
        <v>1007</v>
      </c>
      <c r="S707" s="225">
        <v>1440</v>
      </c>
      <c r="T707" s="222">
        <v>263</v>
      </c>
      <c r="U707" s="226">
        <v>273</v>
      </c>
      <c r="V707" s="224">
        <v>1682</v>
      </c>
      <c r="W707" s="237">
        <v>1032</v>
      </c>
      <c r="X707" s="222">
        <v>1197</v>
      </c>
      <c r="Y707" s="226">
        <v>445</v>
      </c>
      <c r="Z707" s="224">
        <v>2677</v>
      </c>
      <c r="AA707" s="222">
        <v>3345</v>
      </c>
      <c r="AB707" s="220">
        <f t="shared" si="1074"/>
        <v>14984</v>
      </c>
      <c r="AC707" s="221">
        <f t="shared" si="1069"/>
        <v>17223</v>
      </c>
      <c r="BI707" s="202" t="s">
        <v>34</v>
      </c>
      <c r="BJ707" s="204">
        <f t="shared" ref="BJ707:CK707" si="1091">B707/B715</f>
        <v>5.252270673831376E-2</v>
      </c>
      <c r="BK707" s="205">
        <f t="shared" si="1091"/>
        <v>8.3977114781653039E-2</v>
      </c>
      <c r="BL707" s="206">
        <f t="shared" si="1091"/>
        <v>4.5757808348585935E-2</v>
      </c>
      <c r="BM707" s="207">
        <f t="shared" si="1091"/>
        <v>8.1788661886077668E-2</v>
      </c>
      <c r="BN707" s="204">
        <f t="shared" si="1091"/>
        <v>5.0319312926668136E-2</v>
      </c>
      <c r="BO707" s="205">
        <f t="shared" si="1091"/>
        <v>8.0319888734353265E-2</v>
      </c>
      <c r="BP707" s="206">
        <f t="shared" si="1091"/>
        <v>6.6822145609409855E-2</v>
      </c>
      <c r="BQ707" s="207">
        <f t="shared" si="1091"/>
        <v>7.2231875663674103E-2</v>
      </c>
      <c r="BR707" s="204">
        <f t="shared" si="1091"/>
        <v>7.3048523206751051E-2</v>
      </c>
      <c r="BS707" s="205">
        <f t="shared" si="1091"/>
        <v>3.6416747809152869E-2</v>
      </c>
      <c r="BT707" s="206">
        <f t="shared" si="1091"/>
        <v>6.4781144781144787E-2</v>
      </c>
      <c r="BU707" s="204">
        <f t="shared" si="1091"/>
        <v>4.4218340052473284E-2</v>
      </c>
      <c r="BV707" s="208">
        <f t="shared" si="1091"/>
        <v>6.1746987951807226E-2</v>
      </c>
      <c r="BW707" s="209">
        <f t="shared" si="1091"/>
        <v>5.594913714804723E-2</v>
      </c>
      <c r="BX707" s="204">
        <f t="shared" si="1091"/>
        <v>5.2315140157726245E-2</v>
      </c>
      <c r="BY707" s="205">
        <f t="shared" si="1091"/>
        <v>7.8731547293603057E-2</v>
      </c>
      <c r="BZ707" s="206">
        <f t="shared" si="1091"/>
        <v>4.9962788389977676E-2</v>
      </c>
      <c r="CA707" s="207">
        <f t="shared" si="1091"/>
        <v>7.793472966390648E-2</v>
      </c>
      <c r="CB707" s="204">
        <f t="shared" si="1091"/>
        <v>4.8239178283198826E-2</v>
      </c>
      <c r="CC707" s="205">
        <f t="shared" si="1091"/>
        <v>5.0970873786407765E-2</v>
      </c>
      <c r="CD707" s="206">
        <f t="shared" si="1091"/>
        <v>8.3205540440267123E-2</v>
      </c>
      <c r="CE707" s="207">
        <f t="shared" si="1091"/>
        <v>4.8615036743923118E-2</v>
      </c>
      <c r="CF707" s="204">
        <f t="shared" si="1091"/>
        <v>6.5707855299994511E-2</v>
      </c>
      <c r="CG707" s="205">
        <f t="shared" si="1091"/>
        <v>4.745654260424443E-2</v>
      </c>
      <c r="CH707" s="206">
        <f t="shared" si="1091"/>
        <v>6.1236160673437644E-2</v>
      </c>
      <c r="CI707" s="204">
        <f t="shared" si="1091"/>
        <v>8.006414705952751E-2</v>
      </c>
      <c r="CJ707" s="210">
        <f t="shared" si="1091"/>
        <v>5.9771031951812999E-2</v>
      </c>
      <c r="CK707" s="211">
        <f t="shared" si="1091"/>
        <v>6.8833078884474888E-2</v>
      </c>
    </row>
    <row r="708" spans="1:89" x14ac:dyDescent="0.2">
      <c r="A708" s="212" t="s">
        <v>38</v>
      </c>
      <c r="B708" s="238">
        <v>1909</v>
      </c>
      <c r="C708" s="214">
        <v>1784</v>
      </c>
      <c r="D708" s="215">
        <v>537</v>
      </c>
      <c r="E708" s="216">
        <v>826</v>
      </c>
      <c r="F708" s="213">
        <v>382</v>
      </c>
      <c r="G708" s="217">
        <v>313</v>
      </c>
      <c r="H708" s="215">
        <v>1442</v>
      </c>
      <c r="I708" s="216">
        <v>2131</v>
      </c>
      <c r="J708" s="213">
        <v>149</v>
      </c>
      <c r="K708" s="214">
        <v>121</v>
      </c>
      <c r="L708" s="215">
        <v>377</v>
      </c>
      <c r="M708" s="213">
        <v>504</v>
      </c>
      <c r="N708" s="218">
        <v>1065</v>
      </c>
      <c r="O708" s="239">
        <v>1171</v>
      </c>
      <c r="P708" s="213">
        <v>464</v>
      </c>
      <c r="Q708" s="214">
        <v>763</v>
      </c>
      <c r="R708" s="215">
        <v>720</v>
      </c>
      <c r="S708" s="216">
        <v>1195</v>
      </c>
      <c r="T708" s="213">
        <v>196</v>
      </c>
      <c r="U708" s="217">
        <v>221</v>
      </c>
      <c r="V708" s="215">
        <v>1299</v>
      </c>
      <c r="W708" s="240">
        <v>778</v>
      </c>
      <c r="X708" s="213">
        <v>868</v>
      </c>
      <c r="Y708" s="217">
        <v>432</v>
      </c>
      <c r="Z708" s="215">
        <v>2070</v>
      </c>
      <c r="AA708" s="213">
        <v>2612</v>
      </c>
      <c r="AB708" s="220">
        <f t="shared" si="1074"/>
        <v>11478</v>
      </c>
      <c r="AC708" s="221">
        <f t="shared" si="1069"/>
        <v>12851</v>
      </c>
      <c r="BI708" s="212" t="s">
        <v>38</v>
      </c>
      <c r="BJ708" s="204">
        <f t="shared" ref="BJ708:CK708" si="1092">B708/B715</f>
        <v>4.5389699938180608E-2</v>
      </c>
      <c r="BK708" s="205">
        <f t="shared" si="1092"/>
        <v>5.7665578433590846E-2</v>
      </c>
      <c r="BL708" s="206">
        <f t="shared" si="1092"/>
        <v>3.1705733010568581E-2</v>
      </c>
      <c r="BM708" s="207">
        <f t="shared" si="1092"/>
        <v>5.5878771478825598E-2</v>
      </c>
      <c r="BN708" s="204">
        <f t="shared" si="1092"/>
        <v>4.2061219995595686E-2</v>
      </c>
      <c r="BO708" s="205">
        <f t="shared" si="1092"/>
        <v>5.4415855354659246E-2</v>
      </c>
      <c r="BP708" s="206">
        <f t="shared" si="1092"/>
        <v>4.8739268572973705E-2</v>
      </c>
      <c r="BQ708" s="207">
        <f t="shared" si="1092"/>
        <v>5.1428709334877885E-2</v>
      </c>
      <c r="BR708" s="204">
        <f t="shared" si="1092"/>
        <v>3.9293248945147678E-2</v>
      </c>
      <c r="BS708" s="205">
        <f t="shared" si="1092"/>
        <v>2.356377799415774E-2</v>
      </c>
      <c r="BT708" s="206">
        <f t="shared" si="1092"/>
        <v>5.0774410774410778E-2</v>
      </c>
      <c r="BU708" s="204">
        <f t="shared" si="1092"/>
        <v>3.225187176041467E-2</v>
      </c>
      <c r="BV708" s="208">
        <f t="shared" si="1092"/>
        <v>5.0122364457831324E-2</v>
      </c>
      <c r="BW708" s="209">
        <f t="shared" si="1092"/>
        <v>4.2543142597638507E-2</v>
      </c>
      <c r="BX708" s="204">
        <f t="shared" si="1092"/>
        <v>3.6230186616693992E-2</v>
      </c>
      <c r="BY708" s="205">
        <f t="shared" si="1092"/>
        <v>5.9595407326407876E-2</v>
      </c>
      <c r="BZ708" s="206">
        <f t="shared" si="1092"/>
        <v>3.5723145621433888E-2</v>
      </c>
      <c r="CA708" s="207">
        <f t="shared" si="1092"/>
        <v>6.4675001353033501E-2</v>
      </c>
      <c r="CB708" s="204">
        <f t="shared" si="1092"/>
        <v>3.5950110051357301E-2</v>
      </c>
      <c r="CC708" s="205">
        <f t="shared" si="1092"/>
        <v>4.12621359223301E-2</v>
      </c>
      <c r="CD708" s="206">
        <f t="shared" si="1092"/>
        <v>6.425921345535493E-2</v>
      </c>
      <c r="CE708" s="207">
        <f t="shared" si="1092"/>
        <v>3.6649707932918787E-2</v>
      </c>
      <c r="CF708" s="204">
        <f t="shared" si="1092"/>
        <v>4.7647801504089586E-2</v>
      </c>
      <c r="CG708" s="205">
        <f t="shared" si="1092"/>
        <v>4.6070171696704701E-2</v>
      </c>
      <c r="CH708" s="206">
        <f t="shared" si="1092"/>
        <v>4.7351084271205053E-2</v>
      </c>
      <c r="CI708" s="204">
        <f t="shared" si="1092"/>
        <v>6.2519447569353029E-2</v>
      </c>
      <c r="CJ708" s="210">
        <f t="shared" si="1092"/>
        <v>4.5785631656627711E-2</v>
      </c>
      <c r="CK708" s="211">
        <f t="shared" si="1092"/>
        <v>5.1360035809347199E-2</v>
      </c>
    </row>
    <row r="709" spans="1:89" x14ac:dyDescent="0.2">
      <c r="A709" s="202" t="s">
        <v>39</v>
      </c>
      <c r="B709" s="235">
        <v>276</v>
      </c>
      <c r="C709" s="223">
        <v>1601</v>
      </c>
      <c r="D709" s="224">
        <v>129</v>
      </c>
      <c r="E709" s="225">
        <v>600</v>
      </c>
      <c r="F709" s="222">
        <v>80</v>
      </c>
      <c r="G709" s="226">
        <v>308</v>
      </c>
      <c r="H709" s="224">
        <v>444</v>
      </c>
      <c r="I709" s="225">
        <v>1810</v>
      </c>
      <c r="J709" s="222">
        <v>112</v>
      </c>
      <c r="K709" s="223">
        <v>87</v>
      </c>
      <c r="L709" s="224">
        <v>225</v>
      </c>
      <c r="M709" s="222">
        <v>263</v>
      </c>
      <c r="N709" s="227">
        <v>592</v>
      </c>
      <c r="O709" s="236">
        <v>914</v>
      </c>
      <c r="P709" s="222">
        <v>315</v>
      </c>
      <c r="Q709" s="223">
        <v>614</v>
      </c>
      <c r="R709" s="224">
        <v>445</v>
      </c>
      <c r="S709" s="225">
        <v>718</v>
      </c>
      <c r="T709" s="222">
        <v>136</v>
      </c>
      <c r="U709" s="226">
        <v>147</v>
      </c>
      <c r="V709" s="224">
        <v>1272</v>
      </c>
      <c r="W709" s="237">
        <v>518</v>
      </c>
      <c r="X709" s="222">
        <v>565</v>
      </c>
      <c r="Y709" s="226">
        <v>374</v>
      </c>
      <c r="Z709" s="224">
        <v>1460</v>
      </c>
      <c r="AA709" s="222">
        <v>1847</v>
      </c>
      <c r="AB709" s="220">
        <f t="shared" si="1074"/>
        <v>6051</v>
      </c>
      <c r="AC709" s="221">
        <f t="shared" si="1069"/>
        <v>9801</v>
      </c>
      <c r="BI709" s="202" t="s">
        <v>39</v>
      </c>
      <c r="BJ709" s="204">
        <f t="shared" ref="BJ709:CK709" si="1093">B709/B715</f>
        <v>6.5623662561224974E-3</v>
      </c>
      <c r="BK709" s="205">
        <f t="shared" si="1093"/>
        <v>5.1750331318485956E-2</v>
      </c>
      <c r="BL709" s="206">
        <f t="shared" si="1093"/>
        <v>7.6164610025388204E-3</v>
      </c>
      <c r="BM709" s="207">
        <f t="shared" si="1093"/>
        <v>4.058990664321472E-2</v>
      </c>
      <c r="BN709" s="204">
        <f t="shared" si="1093"/>
        <v>8.8086324598106152E-3</v>
      </c>
      <c r="BO709" s="205">
        <f t="shared" si="1093"/>
        <v>5.3546592489568848E-2</v>
      </c>
      <c r="BP709" s="206">
        <f t="shared" si="1093"/>
        <v>1.5007097951733928E-2</v>
      </c>
      <c r="BQ709" s="207">
        <f t="shared" si="1093"/>
        <v>4.3681822569746113E-2</v>
      </c>
      <c r="BR709" s="204">
        <f t="shared" si="1093"/>
        <v>2.9535864978902954E-2</v>
      </c>
      <c r="BS709" s="205">
        <f t="shared" si="1093"/>
        <v>1.6942551119766308E-2</v>
      </c>
      <c r="BT709" s="206">
        <f t="shared" si="1093"/>
        <v>3.0303030303030304E-2</v>
      </c>
      <c r="BU709" s="204">
        <f t="shared" si="1093"/>
        <v>1.6829845779740192E-2</v>
      </c>
      <c r="BV709" s="208">
        <f t="shared" si="1093"/>
        <v>2.786144578313253E-2</v>
      </c>
      <c r="BW709" s="209">
        <f t="shared" si="1093"/>
        <v>3.3206176203451405E-2</v>
      </c>
      <c r="BX709" s="204">
        <f t="shared" si="1093"/>
        <v>2.4595924104005622E-2</v>
      </c>
      <c r="BY709" s="205">
        <f t="shared" si="1093"/>
        <v>4.7957509958603449E-2</v>
      </c>
      <c r="BZ709" s="206">
        <f t="shared" si="1093"/>
        <v>2.2078888613247333E-2</v>
      </c>
      <c r="CA709" s="207">
        <f t="shared" si="1093"/>
        <v>3.8859122151864482E-2</v>
      </c>
      <c r="CB709" s="204">
        <f t="shared" si="1093"/>
        <v>2.4944974321349962E-2</v>
      </c>
      <c r="CC709" s="205">
        <f t="shared" si="1093"/>
        <v>2.744585511575803E-2</v>
      </c>
      <c r="CD709" s="206">
        <f t="shared" si="1093"/>
        <v>6.2923571605243631E-2</v>
      </c>
      <c r="CE709" s="207">
        <f t="shared" si="1093"/>
        <v>2.4401733559449783E-2</v>
      </c>
      <c r="CF709" s="204">
        <f t="shared" si="1093"/>
        <v>3.1014986002085965E-2</v>
      </c>
      <c r="CG709" s="205">
        <f t="shared" si="1093"/>
        <v>3.9884824570758239E-2</v>
      </c>
      <c r="CH709" s="206">
        <f t="shared" si="1093"/>
        <v>3.3397383109159115E-2</v>
      </c>
      <c r="CI709" s="204">
        <f t="shared" si="1093"/>
        <v>4.4208813040044044E-2</v>
      </c>
      <c r="CJ709" s="210">
        <f t="shared" si="1093"/>
        <v>2.4137380828912203E-2</v>
      </c>
      <c r="CK709" s="211">
        <f t="shared" si="1093"/>
        <v>3.917047007761356E-2</v>
      </c>
    </row>
    <row r="710" spans="1:89" x14ac:dyDescent="0.2">
      <c r="A710" s="212" t="s">
        <v>40</v>
      </c>
      <c r="B710" s="238">
        <v>0</v>
      </c>
      <c r="C710" s="214">
        <v>843</v>
      </c>
      <c r="D710" s="215">
        <v>4</v>
      </c>
      <c r="E710" s="216">
        <v>371</v>
      </c>
      <c r="F710" s="213">
        <v>2</v>
      </c>
      <c r="G710" s="217">
        <v>117</v>
      </c>
      <c r="H710" s="215">
        <v>27</v>
      </c>
      <c r="I710" s="216">
        <v>810</v>
      </c>
      <c r="J710" s="213">
        <v>32</v>
      </c>
      <c r="K710" s="214">
        <v>46</v>
      </c>
      <c r="L710" s="215">
        <v>35</v>
      </c>
      <c r="M710" s="213">
        <v>41</v>
      </c>
      <c r="N710" s="218">
        <v>135</v>
      </c>
      <c r="O710" s="239">
        <v>154</v>
      </c>
      <c r="P710" s="213">
        <v>55</v>
      </c>
      <c r="Q710" s="214">
        <v>87</v>
      </c>
      <c r="R710" s="215">
        <v>66</v>
      </c>
      <c r="S710" s="216">
        <v>64</v>
      </c>
      <c r="T710" s="213">
        <v>19</v>
      </c>
      <c r="U710" s="217">
        <v>6</v>
      </c>
      <c r="V710" s="215">
        <v>103</v>
      </c>
      <c r="W710" s="240">
        <v>9</v>
      </c>
      <c r="X710" s="213">
        <v>35</v>
      </c>
      <c r="Y710" s="217">
        <v>11</v>
      </c>
      <c r="Z710" s="215">
        <v>0</v>
      </c>
      <c r="AA710" s="213">
        <v>30</v>
      </c>
      <c r="AB710" s="220">
        <f t="shared" si="1074"/>
        <v>513</v>
      </c>
      <c r="AC710" s="221">
        <f t="shared" si="1069"/>
        <v>2589</v>
      </c>
      <c r="BI710" s="212" t="s">
        <v>40</v>
      </c>
      <c r="BJ710" s="204">
        <f t="shared" ref="BJ710:CK710" si="1094">B710/B715</f>
        <v>0</v>
      </c>
      <c r="BK710" s="205">
        <f t="shared" si="1094"/>
        <v>2.7248925235155316E-2</v>
      </c>
      <c r="BL710" s="206">
        <f t="shared" si="1094"/>
        <v>2.3616933341205645E-4</v>
      </c>
      <c r="BM710" s="207">
        <f t="shared" si="1094"/>
        <v>2.5098092274387768E-2</v>
      </c>
      <c r="BN710" s="204">
        <f t="shared" si="1094"/>
        <v>2.2021581149526536E-4</v>
      </c>
      <c r="BO710" s="205">
        <f t="shared" si="1094"/>
        <v>2.0340751043115439E-2</v>
      </c>
      <c r="BP710" s="206">
        <f t="shared" si="1094"/>
        <v>9.1259379436219837E-4</v>
      </c>
      <c r="BQ710" s="207">
        <f t="shared" si="1094"/>
        <v>1.9548218940052129E-2</v>
      </c>
      <c r="BR710" s="204">
        <f t="shared" si="1094"/>
        <v>8.4388185654008432E-3</v>
      </c>
      <c r="BS710" s="205">
        <f t="shared" si="1094"/>
        <v>8.9581304771178191E-3</v>
      </c>
      <c r="BT710" s="206">
        <f t="shared" si="1094"/>
        <v>4.7138047138047135E-3</v>
      </c>
      <c r="BU710" s="204">
        <f t="shared" si="1094"/>
        <v>2.6236641709861137E-3</v>
      </c>
      <c r="BV710" s="208">
        <f t="shared" si="1094"/>
        <v>6.3535391566265061E-3</v>
      </c>
      <c r="BW710" s="209">
        <f t="shared" si="1094"/>
        <v>5.5949137148047232E-3</v>
      </c>
      <c r="BX710" s="204">
        <f t="shared" si="1094"/>
        <v>4.2945264308581243E-3</v>
      </c>
      <c r="BY710" s="205">
        <f t="shared" si="1094"/>
        <v>6.7952823556978832E-3</v>
      </c>
      <c r="BZ710" s="206">
        <f t="shared" si="1094"/>
        <v>3.274621681964773E-3</v>
      </c>
      <c r="CA710" s="207">
        <f t="shared" si="1094"/>
        <v>3.4637657628402881E-3</v>
      </c>
      <c r="CB710" s="204">
        <f t="shared" si="1094"/>
        <v>3.4849596478356568E-3</v>
      </c>
      <c r="CC710" s="205">
        <f t="shared" si="1094"/>
        <v>1.1202389843166542E-3</v>
      </c>
      <c r="CD710" s="206">
        <f t="shared" si="1094"/>
        <v>5.0952263170912686E-3</v>
      </c>
      <c r="CE710" s="207">
        <f t="shared" si="1094"/>
        <v>4.2396834369700395E-4</v>
      </c>
      <c r="CF710" s="204">
        <f t="shared" si="1094"/>
        <v>1.9212823187132898E-3</v>
      </c>
      <c r="CG710" s="205">
        <f t="shared" si="1094"/>
        <v>1.1730830756105364E-3</v>
      </c>
      <c r="CH710" s="206">
        <f t="shared" si="1094"/>
        <v>0</v>
      </c>
      <c r="CI710" s="204">
        <f t="shared" si="1094"/>
        <v>7.180640991885876E-4</v>
      </c>
      <c r="CJ710" s="210">
        <f t="shared" si="1094"/>
        <v>2.0463520682915152E-3</v>
      </c>
      <c r="CK710" s="211">
        <f t="shared" si="1094"/>
        <v>1.034714284572406E-2</v>
      </c>
    </row>
    <row r="711" spans="1:89" x14ac:dyDescent="0.2">
      <c r="A711" s="202" t="s">
        <v>41</v>
      </c>
      <c r="B711" s="235">
        <v>0</v>
      </c>
      <c r="C711" s="223">
        <v>0</v>
      </c>
      <c r="D711" s="224">
        <v>0</v>
      </c>
      <c r="E711" s="225">
        <v>0</v>
      </c>
      <c r="F711" s="222">
        <v>0</v>
      </c>
      <c r="G711" s="226">
        <v>0</v>
      </c>
      <c r="H711" s="224">
        <v>0</v>
      </c>
      <c r="I711" s="225">
        <v>0</v>
      </c>
      <c r="J711" s="222">
        <v>0</v>
      </c>
      <c r="K711" s="226">
        <v>0</v>
      </c>
      <c r="L711" s="224">
        <v>0</v>
      </c>
      <c r="M711" s="222">
        <v>0</v>
      </c>
      <c r="N711" s="227">
        <v>0</v>
      </c>
      <c r="O711" s="236">
        <v>0</v>
      </c>
      <c r="P711" s="222">
        <v>0</v>
      </c>
      <c r="Q711" s="226">
        <v>0</v>
      </c>
      <c r="R711" s="224">
        <v>0</v>
      </c>
      <c r="S711" s="225">
        <v>0</v>
      </c>
      <c r="T711" s="222">
        <v>0</v>
      </c>
      <c r="U711" s="226">
        <v>0</v>
      </c>
      <c r="V711" s="224">
        <v>0</v>
      </c>
      <c r="W711" s="225">
        <v>0</v>
      </c>
      <c r="X711" s="222">
        <v>0</v>
      </c>
      <c r="Y711" s="226">
        <v>0</v>
      </c>
      <c r="Z711" s="224">
        <v>0</v>
      </c>
      <c r="AA711" s="222">
        <v>0</v>
      </c>
      <c r="AB711" s="220">
        <f t="shared" si="1074"/>
        <v>0</v>
      </c>
      <c r="AC711" s="221">
        <f t="shared" si="1069"/>
        <v>0</v>
      </c>
      <c r="BI711" s="202" t="s">
        <v>41</v>
      </c>
      <c r="BJ711" s="204">
        <f t="shared" ref="BJ711:CK711" si="1095">B711/B715</f>
        <v>0</v>
      </c>
      <c r="BK711" s="205">
        <f t="shared" si="1095"/>
        <v>0</v>
      </c>
      <c r="BL711" s="206">
        <f t="shared" si="1095"/>
        <v>0</v>
      </c>
      <c r="BM711" s="207">
        <f t="shared" si="1095"/>
        <v>0</v>
      </c>
      <c r="BN711" s="204">
        <f t="shared" si="1095"/>
        <v>0</v>
      </c>
      <c r="BO711" s="205">
        <f t="shared" si="1095"/>
        <v>0</v>
      </c>
      <c r="BP711" s="206">
        <f t="shared" si="1095"/>
        <v>0</v>
      </c>
      <c r="BQ711" s="207">
        <f t="shared" si="1095"/>
        <v>0</v>
      </c>
      <c r="BR711" s="204">
        <f t="shared" si="1095"/>
        <v>0</v>
      </c>
      <c r="BS711" s="205">
        <f t="shared" si="1095"/>
        <v>0</v>
      </c>
      <c r="BT711" s="206">
        <f t="shared" si="1095"/>
        <v>0</v>
      </c>
      <c r="BU711" s="204">
        <f t="shared" si="1095"/>
        <v>0</v>
      </c>
      <c r="BV711" s="208">
        <f t="shared" si="1095"/>
        <v>0</v>
      </c>
      <c r="BW711" s="209">
        <f t="shared" si="1095"/>
        <v>0</v>
      </c>
      <c r="BX711" s="204">
        <f t="shared" si="1095"/>
        <v>0</v>
      </c>
      <c r="BY711" s="205">
        <f t="shared" si="1095"/>
        <v>0</v>
      </c>
      <c r="BZ711" s="206">
        <f t="shared" si="1095"/>
        <v>0</v>
      </c>
      <c r="CA711" s="207">
        <f t="shared" si="1095"/>
        <v>0</v>
      </c>
      <c r="CB711" s="204">
        <f t="shared" si="1095"/>
        <v>0</v>
      </c>
      <c r="CC711" s="205">
        <f t="shared" si="1095"/>
        <v>0</v>
      </c>
      <c r="CD711" s="206">
        <f t="shared" si="1095"/>
        <v>0</v>
      </c>
      <c r="CE711" s="207">
        <f t="shared" si="1095"/>
        <v>0</v>
      </c>
      <c r="CF711" s="204">
        <f t="shared" si="1095"/>
        <v>0</v>
      </c>
      <c r="CG711" s="205">
        <f t="shared" si="1095"/>
        <v>0</v>
      </c>
      <c r="CH711" s="206">
        <f t="shared" si="1095"/>
        <v>0</v>
      </c>
      <c r="CI711" s="204">
        <f t="shared" si="1095"/>
        <v>0</v>
      </c>
      <c r="CJ711" s="210">
        <f t="shared" si="1095"/>
        <v>0</v>
      </c>
      <c r="CK711" s="211">
        <f t="shared" si="1095"/>
        <v>0</v>
      </c>
    </row>
    <row r="712" spans="1:89" x14ac:dyDescent="0.2">
      <c r="A712" s="212" t="s">
        <v>42</v>
      </c>
      <c r="B712" s="238">
        <v>0</v>
      </c>
      <c r="C712" s="214">
        <v>0</v>
      </c>
      <c r="D712" s="215">
        <v>0</v>
      </c>
      <c r="E712" s="216">
        <v>0</v>
      </c>
      <c r="F712" s="213">
        <v>0</v>
      </c>
      <c r="G712" s="217">
        <v>0</v>
      </c>
      <c r="H712" s="215">
        <v>0</v>
      </c>
      <c r="I712" s="216">
        <v>0</v>
      </c>
      <c r="J712" s="213">
        <v>0</v>
      </c>
      <c r="K712" s="217">
        <v>0</v>
      </c>
      <c r="L712" s="215">
        <v>0</v>
      </c>
      <c r="M712" s="213">
        <v>0</v>
      </c>
      <c r="N712" s="218">
        <v>0</v>
      </c>
      <c r="O712" s="219">
        <v>0</v>
      </c>
      <c r="P712" s="213">
        <v>0</v>
      </c>
      <c r="Q712" s="217">
        <v>0</v>
      </c>
      <c r="R712" s="215">
        <v>0</v>
      </c>
      <c r="S712" s="216">
        <v>0</v>
      </c>
      <c r="T712" s="213">
        <v>0</v>
      </c>
      <c r="U712" s="217">
        <v>0</v>
      </c>
      <c r="V712" s="215">
        <v>0</v>
      </c>
      <c r="W712" s="216">
        <v>0</v>
      </c>
      <c r="X712" s="213">
        <v>0</v>
      </c>
      <c r="Y712" s="217">
        <v>0</v>
      </c>
      <c r="Z712" s="215">
        <v>0</v>
      </c>
      <c r="AA712" s="213">
        <v>0</v>
      </c>
      <c r="AB712" s="220"/>
      <c r="AC712" s="221"/>
      <c r="BI712" s="212" t="s">
        <v>42</v>
      </c>
      <c r="BJ712" s="204">
        <f t="shared" ref="BJ712:CK712" si="1096">B712/B715</f>
        <v>0</v>
      </c>
      <c r="BK712" s="205">
        <f t="shared" si="1096"/>
        <v>0</v>
      </c>
      <c r="BL712" s="206">
        <f t="shared" si="1096"/>
        <v>0</v>
      </c>
      <c r="BM712" s="207">
        <f t="shared" si="1096"/>
        <v>0</v>
      </c>
      <c r="BN712" s="204">
        <f t="shared" si="1096"/>
        <v>0</v>
      </c>
      <c r="BO712" s="205">
        <f t="shared" si="1096"/>
        <v>0</v>
      </c>
      <c r="BP712" s="206">
        <f t="shared" si="1096"/>
        <v>0</v>
      </c>
      <c r="BQ712" s="207">
        <f t="shared" si="1096"/>
        <v>0</v>
      </c>
      <c r="BR712" s="204">
        <f t="shared" si="1096"/>
        <v>0</v>
      </c>
      <c r="BS712" s="205">
        <f t="shared" si="1096"/>
        <v>0</v>
      </c>
      <c r="BT712" s="206">
        <f t="shared" si="1096"/>
        <v>0</v>
      </c>
      <c r="BU712" s="204">
        <f t="shared" si="1096"/>
        <v>0</v>
      </c>
      <c r="BV712" s="208">
        <f t="shared" si="1096"/>
        <v>0</v>
      </c>
      <c r="BW712" s="209">
        <f t="shared" si="1096"/>
        <v>0</v>
      </c>
      <c r="BX712" s="204">
        <f t="shared" si="1096"/>
        <v>0</v>
      </c>
      <c r="BY712" s="205">
        <f t="shared" si="1096"/>
        <v>0</v>
      </c>
      <c r="BZ712" s="206">
        <f t="shared" si="1096"/>
        <v>0</v>
      </c>
      <c r="CA712" s="207">
        <f t="shared" si="1096"/>
        <v>0</v>
      </c>
      <c r="CB712" s="204">
        <f t="shared" si="1096"/>
        <v>0</v>
      </c>
      <c r="CC712" s="205">
        <f t="shared" si="1096"/>
        <v>0</v>
      </c>
      <c r="CD712" s="206">
        <f t="shared" si="1096"/>
        <v>0</v>
      </c>
      <c r="CE712" s="207">
        <f t="shared" si="1096"/>
        <v>0</v>
      </c>
      <c r="CF712" s="204">
        <f t="shared" si="1096"/>
        <v>0</v>
      </c>
      <c r="CG712" s="205">
        <f t="shared" si="1096"/>
        <v>0</v>
      </c>
      <c r="CH712" s="206">
        <f t="shared" si="1096"/>
        <v>0</v>
      </c>
      <c r="CI712" s="204">
        <f t="shared" si="1096"/>
        <v>0</v>
      </c>
      <c r="CJ712" s="210">
        <f t="shared" si="1096"/>
        <v>0</v>
      </c>
      <c r="CK712" s="211">
        <f t="shared" si="1096"/>
        <v>0</v>
      </c>
    </row>
    <row r="713" spans="1:89" x14ac:dyDescent="0.2">
      <c r="A713" s="202" t="s">
        <v>43</v>
      </c>
      <c r="B713" s="235"/>
      <c r="C713" s="223"/>
      <c r="D713" s="224"/>
      <c r="E713" s="225"/>
      <c r="F713" s="222"/>
      <c r="G713" s="226"/>
      <c r="H713" s="224"/>
      <c r="I713" s="225"/>
      <c r="J713" s="222"/>
      <c r="K713" s="226"/>
      <c r="L713" s="224"/>
      <c r="M713" s="222"/>
      <c r="N713" s="227"/>
      <c r="O713" s="228"/>
      <c r="P713" s="222"/>
      <c r="Q713" s="226"/>
      <c r="R713" s="224"/>
      <c r="S713" s="225"/>
      <c r="T713" s="222"/>
      <c r="U713" s="226"/>
      <c r="V713" s="224"/>
      <c r="W713" s="225"/>
      <c r="X713" s="222"/>
      <c r="Y713" s="226"/>
      <c r="Z713" s="224"/>
      <c r="AA713" s="222"/>
      <c r="AB713" s="220"/>
      <c r="AC713" s="221"/>
      <c r="BI713" s="202" t="s">
        <v>43</v>
      </c>
      <c r="BJ713" s="204">
        <f t="shared" ref="BJ713:CK713" si="1097">B713/B715</f>
        <v>0</v>
      </c>
      <c r="BK713" s="205">
        <f t="shared" si="1097"/>
        <v>0</v>
      </c>
      <c r="BL713" s="206">
        <f t="shared" si="1097"/>
        <v>0</v>
      </c>
      <c r="BM713" s="207">
        <f t="shared" si="1097"/>
        <v>0</v>
      </c>
      <c r="BN713" s="204">
        <f t="shared" si="1097"/>
        <v>0</v>
      </c>
      <c r="BO713" s="205">
        <f t="shared" si="1097"/>
        <v>0</v>
      </c>
      <c r="BP713" s="206">
        <f t="shared" si="1097"/>
        <v>0</v>
      </c>
      <c r="BQ713" s="207">
        <f t="shared" si="1097"/>
        <v>0</v>
      </c>
      <c r="BR713" s="204">
        <f t="shared" si="1097"/>
        <v>0</v>
      </c>
      <c r="BS713" s="205">
        <f t="shared" si="1097"/>
        <v>0</v>
      </c>
      <c r="BT713" s="206">
        <f t="shared" si="1097"/>
        <v>0</v>
      </c>
      <c r="BU713" s="204">
        <f t="shared" si="1097"/>
        <v>0</v>
      </c>
      <c r="BV713" s="208">
        <f t="shared" si="1097"/>
        <v>0</v>
      </c>
      <c r="BW713" s="209">
        <f t="shared" si="1097"/>
        <v>0</v>
      </c>
      <c r="BX713" s="204">
        <f t="shared" si="1097"/>
        <v>0</v>
      </c>
      <c r="BY713" s="205">
        <f t="shared" si="1097"/>
        <v>0</v>
      </c>
      <c r="BZ713" s="206">
        <f t="shared" si="1097"/>
        <v>0</v>
      </c>
      <c r="CA713" s="207">
        <f t="shared" si="1097"/>
        <v>0</v>
      </c>
      <c r="CB713" s="204">
        <f t="shared" si="1097"/>
        <v>0</v>
      </c>
      <c r="CC713" s="205">
        <f t="shared" si="1097"/>
        <v>0</v>
      </c>
      <c r="CD713" s="206">
        <f t="shared" si="1097"/>
        <v>0</v>
      </c>
      <c r="CE713" s="207">
        <f t="shared" si="1097"/>
        <v>0</v>
      </c>
      <c r="CF713" s="204">
        <f t="shared" si="1097"/>
        <v>0</v>
      </c>
      <c r="CG713" s="205">
        <f t="shared" si="1097"/>
        <v>0</v>
      </c>
      <c r="CH713" s="206">
        <f t="shared" si="1097"/>
        <v>0</v>
      </c>
      <c r="CI713" s="204">
        <f t="shared" si="1097"/>
        <v>0</v>
      </c>
      <c r="CJ713" s="210">
        <f t="shared" si="1097"/>
        <v>0</v>
      </c>
      <c r="CK713" s="211">
        <f t="shared" si="1097"/>
        <v>0</v>
      </c>
    </row>
    <row r="714" spans="1:89" ht="13.5" thickBot="1" x14ac:dyDescent="0.25">
      <c r="A714" s="212" t="s">
        <v>44</v>
      </c>
      <c r="B714" s="238"/>
      <c r="C714" s="214"/>
      <c r="D714" s="215"/>
      <c r="E714" s="216"/>
      <c r="F714" s="213"/>
      <c r="G714" s="217"/>
      <c r="H714" s="215"/>
      <c r="I714" s="216"/>
      <c r="J714" s="213"/>
      <c r="K714" s="217"/>
      <c r="L714" s="215"/>
      <c r="M714" s="213"/>
      <c r="N714" s="218"/>
      <c r="O714" s="219"/>
      <c r="P714" s="213"/>
      <c r="Q714" s="217"/>
      <c r="R714" s="215"/>
      <c r="S714" s="216"/>
      <c r="T714" s="213"/>
      <c r="U714" s="217"/>
      <c r="V714" s="215"/>
      <c r="W714" s="216"/>
      <c r="X714" s="213"/>
      <c r="Y714" s="217"/>
      <c r="Z714" s="215"/>
      <c r="AA714" s="213"/>
      <c r="AB714" s="220"/>
      <c r="AC714" s="221"/>
      <c r="BI714" s="212" t="s">
        <v>44</v>
      </c>
      <c r="BJ714" s="204">
        <f t="shared" ref="BJ714:CK714" si="1098">B714/B715</f>
        <v>0</v>
      </c>
      <c r="BK714" s="205">
        <f t="shared" si="1098"/>
        <v>0</v>
      </c>
      <c r="BL714" s="206">
        <f t="shared" si="1098"/>
        <v>0</v>
      </c>
      <c r="BM714" s="207">
        <f t="shared" si="1098"/>
        <v>0</v>
      </c>
      <c r="BN714" s="204">
        <f t="shared" si="1098"/>
        <v>0</v>
      </c>
      <c r="BO714" s="205">
        <f t="shared" si="1098"/>
        <v>0</v>
      </c>
      <c r="BP714" s="206">
        <f t="shared" si="1098"/>
        <v>0</v>
      </c>
      <c r="BQ714" s="207">
        <f t="shared" si="1098"/>
        <v>0</v>
      </c>
      <c r="BR714" s="204">
        <f t="shared" si="1098"/>
        <v>0</v>
      </c>
      <c r="BS714" s="205">
        <f t="shared" si="1098"/>
        <v>0</v>
      </c>
      <c r="BT714" s="206">
        <f t="shared" si="1098"/>
        <v>0</v>
      </c>
      <c r="BU714" s="204">
        <f t="shared" si="1098"/>
        <v>0</v>
      </c>
      <c r="BV714" s="208">
        <f t="shared" si="1098"/>
        <v>0</v>
      </c>
      <c r="BW714" s="209">
        <f t="shared" si="1098"/>
        <v>0</v>
      </c>
      <c r="BX714" s="204">
        <f t="shared" si="1098"/>
        <v>0</v>
      </c>
      <c r="BY714" s="205">
        <f t="shared" si="1098"/>
        <v>0</v>
      </c>
      <c r="BZ714" s="206">
        <f t="shared" si="1098"/>
        <v>0</v>
      </c>
      <c r="CA714" s="207">
        <f t="shared" si="1098"/>
        <v>0</v>
      </c>
      <c r="CB714" s="204">
        <f t="shared" si="1098"/>
        <v>0</v>
      </c>
      <c r="CC714" s="205">
        <f t="shared" si="1098"/>
        <v>0</v>
      </c>
      <c r="CD714" s="206">
        <f t="shared" si="1098"/>
        <v>0</v>
      </c>
      <c r="CE714" s="207">
        <f t="shared" si="1098"/>
        <v>0</v>
      </c>
      <c r="CF714" s="204">
        <f t="shared" si="1098"/>
        <v>0</v>
      </c>
      <c r="CG714" s="205">
        <f t="shared" si="1098"/>
        <v>0</v>
      </c>
      <c r="CH714" s="206">
        <f t="shared" si="1098"/>
        <v>0</v>
      </c>
      <c r="CI714" s="204">
        <f t="shared" si="1098"/>
        <v>0</v>
      </c>
      <c r="CJ714" s="210">
        <f t="shared" si="1098"/>
        <v>0</v>
      </c>
      <c r="CK714" s="211">
        <f t="shared" si="1098"/>
        <v>0</v>
      </c>
    </row>
    <row r="715" spans="1:89" ht="14.25" thickTop="1" thickBot="1" x14ac:dyDescent="0.25">
      <c r="A715" s="229" t="s">
        <v>26</v>
      </c>
      <c r="B715" s="144">
        <f>SUM(B691:B714)</f>
        <v>42058</v>
      </c>
      <c r="C715" s="145">
        <f t="shared" ref="C715" si="1099">SUM(C691:C714)</f>
        <v>30937</v>
      </c>
      <c r="D715" s="230">
        <f t="shared" ref="D715" si="1100">SUM(D691:D714)</f>
        <v>16937</v>
      </c>
      <c r="E715" s="248">
        <f t="shared" ref="E715" si="1101">SUM(E691:E714)</f>
        <v>14782</v>
      </c>
      <c r="F715" s="249">
        <f t="shared" ref="F715" si="1102">SUM(F691:F714)</f>
        <v>9082</v>
      </c>
      <c r="G715" s="250">
        <f t="shared" ref="G715" si="1103">SUM(G691:G714)</f>
        <v>5752</v>
      </c>
      <c r="H715" s="230">
        <f t="shared" ref="H715" si="1104">SUM(H691:H714)</f>
        <v>29586</v>
      </c>
      <c r="I715" s="248">
        <f t="shared" ref="I715" si="1105">SUM(I691:I714)</f>
        <v>41436</v>
      </c>
      <c r="J715" s="249">
        <f t="shared" ref="J715" si="1106">SUM(J691:J714)</f>
        <v>3792</v>
      </c>
      <c r="K715" s="250">
        <f t="shared" ref="K715" si="1107">SUM(K691:K714)</f>
        <v>5135</v>
      </c>
      <c r="L715" s="230">
        <f t="shared" ref="L715" si="1108">SUM(L691:L714)</f>
        <v>7425</v>
      </c>
      <c r="M715" s="249">
        <f t="shared" ref="M715" si="1109">SUM(M691:M714)</f>
        <v>15627</v>
      </c>
      <c r="N715" s="251">
        <f t="shared" ref="N715" si="1110">SUM(N691:N714)</f>
        <v>21248</v>
      </c>
      <c r="O715" s="231">
        <f t="shared" ref="O715" si="1111">SUM(O691:O714)</f>
        <v>27525</v>
      </c>
      <c r="P715" s="249">
        <f t="shared" ref="P715" si="1112">SUM(P691:P714)</f>
        <v>12807</v>
      </c>
      <c r="Q715" s="250">
        <f t="shared" ref="Q715" si="1113">SUM(Q691:Q714)</f>
        <v>12803</v>
      </c>
      <c r="R715" s="230">
        <f t="shared" ref="R715" si="1114">SUM(R691:R714)</f>
        <v>20155</v>
      </c>
      <c r="S715" s="248">
        <f t="shared" ref="S715" si="1115">SUM(S691:S714)</f>
        <v>18477</v>
      </c>
      <c r="T715" s="249">
        <f t="shared" ref="T715" si="1116">SUM(T691:T714)</f>
        <v>5452</v>
      </c>
      <c r="U715" s="250">
        <f t="shared" ref="U715" si="1117">SUM(U691:U714)</f>
        <v>5356</v>
      </c>
      <c r="V715" s="230">
        <f t="shared" ref="V715" si="1118">SUM(V691:V714)</f>
        <v>20215</v>
      </c>
      <c r="W715" s="248">
        <f t="shared" ref="W715" si="1119">SUM(W691:W714)</f>
        <v>21228</v>
      </c>
      <c r="X715" s="249">
        <f t="shared" ref="X715" si="1120">SUM(X691:X714)</f>
        <v>18217</v>
      </c>
      <c r="Y715" s="250">
        <f t="shared" ref="Y715" si="1121">SUM(Y691:Y714)</f>
        <v>9377</v>
      </c>
      <c r="Z715" s="230">
        <f t="shared" ref="Z715" si="1122">SUM(Z691:Z714)</f>
        <v>43716</v>
      </c>
      <c r="AA715" s="248">
        <f t="shared" ref="AA715" si="1123">SUM(AA691:AA714)</f>
        <v>41779</v>
      </c>
      <c r="AB715" s="232">
        <f>SUM(AB691:AB714)</f>
        <v>250690</v>
      </c>
      <c r="AC715" s="233">
        <f>SUM(AC691:AC714)</f>
        <v>250214</v>
      </c>
      <c r="BI715" s="229" t="s">
        <v>26</v>
      </c>
      <c r="BJ715" s="241">
        <f>SUM(BJ691:BJ714)</f>
        <v>1</v>
      </c>
      <c r="BK715" s="242">
        <f t="shared" ref="BK715:CK715" si="1124">SUM(BK691:BK714)</f>
        <v>1</v>
      </c>
      <c r="BL715" s="241">
        <f t="shared" si="1124"/>
        <v>0.99999999999999978</v>
      </c>
      <c r="BM715" s="242">
        <f t="shared" si="1124"/>
        <v>1.0000000000000002</v>
      </c>
      <c r="BN715" s="241">
        <f t="shared" si="1124"/>
        <v>0.99999999999999978</v>
      </c>
      <c r="BO715" s="242">
        <f t="shared" si="1124"/>
        <v>1</v>
      </c>
      <c r="BP715" s="241">
        <f t="shared" si="1124"/>
        <v>1.0000000000000002</v>
      </c>
      <c r="BQ715" s="242">
        <f t="shared" si="1124"/>
        <v>0.99999999999999978</v>
      </c>
      <c r="BR715" s="241">
        <f t="shared" si="1124"/>
        <v>1</v>
      </c>
      <c r="BS715" s="242">
        <f t="shared" si="1124"/>
        <v>0.99999999999999989</v>
      </c>
      <c r="BT715" s="241">
        <f t="shared" si="1124"/>
        <v>1</v>
      </c>
      <c r="BU715" s="242">
        <f t="shared" si="1124"/>
        <v>1.0000000000000002</v>
      </c>
      <c r="BV715" s="241">
        <f t="shared" si="1124"/>
        <v>1</v>
      </c>
      <c r="BW715" s="242">
        <f t="shared" si="1124"/>
        <v>0.99999999999999978</v>
      </c>
      <c r="BX715" s="241">
        <f t="shared" si="1124"/>
        <v>0.99999999999999989</v>
      </c>
      <c r="BY715" s="242">
        <f t="shared" si="1124"/>
        <v>1.0000000000000002</v>
      </c>
      <c r="BZ715" s="241">
        <f t="shared" si="1124"/>
        <v>1</v>
      </c>
      <c r="CA715" s="242">
        <f t="shared" si="1124"/>
        <v>1</v>
      </c>
      <c r="CB715" s="241">
        <f t="shared" si="1124"/>
        <v>1</v>
      </c>
      <c r="CC715" s="242">
        <f t="shared" si="1124"/>
        <v>1</v>
      </c>
      <c r="CD715" s="241">
        <f t="shared" si="1124"/>
        <v>1</v>
      </c>
      <c r="CE715" s="242">
        <f t="shared" si="1124"/>
        <v>0.99999999999999989</v>
      </c>
      <c r="CF715" s="241">
        <f t="shared" si="1124"/>
        <v>0.99999999999999978</v>
      </c>
      <c r="CG715" s="242">
        <f t="shared" si="1124"/>
        <v>1</v>
      </c>
      <c r="CH715" s="241">
        <f t="shared" si="1124"/>
        <v>1.0000000000000002</v>
      </c>
      <c r="CI715" s="242">
        <f t="shared" si="1124"/>
        <v>1</v>
      </c>
      <c r="CJ715" s="241">
        <f t="shared" si="1124"/>
        <v>1.0000000000000002</v>
      </c>
      <c r="CK715" s="242">
        <f t="shared" si="1124"/>
        <v>1</v>
      </c>
    </row>
    <row r="716" spans="1:89" ht="13.5" thickTop="1" x14ac:dyDescent="0.2">
      <c r="A716" s="244"/>
    </row>
    <row r="718" spans="1:89" x14ac:dyDescent="0.2">
      <c r="A718" s="172">
        <f>+A687+1</f>
        <v>43520</v>
      </c>
      <c r="B718" s="172"/>
      <c r="C718" s="172"/>
      <c r="D718" s="172"/>
      <c r="BI718" s="174">
        <f>+BI656+2</f>
        <v>43520</v>
      </c>
      <c r="BJ718" s="174"/>
      <c r="BK718" s="174"/>
      <c r="BL718" s="174"/>
    </row>
    <row r="719" spans="1:89" ht="13.5" thickBot="1" x14ac:dyDescent="0.25">
      <c r="AE719" s="175" t="s">
        <v>1</v>
      </c>
    </row>
    <row r="720" spans="1:89" ht="14.25" thickTop="1" thickBot="1" x14ac:dyDescent="0.25">
      <c r="A720" s="176" t="s">
        <v>2</v>
      </c>
      <c r="B720" s="177" t="s">
        <v>3</v>
      </c>
      <c r="C720" s="178"/>
      <c r="D720" s="177" t="s">
        <v>4</v>
      </c>
      <c r="E720" s="178"/>
      <c r="F720" s="177" t="s">
        <v>5</v>
      </c>
      <c r="G720" s="178"/>
      <c r="H720" s="177" t="s">
        <v>6</v>
      </c>
      <c r="I720" s="178"/>
      <c r="J720" s="177" t="s">
        <v>7</v>
      </c>
      <c r="K720" s="178"/>
      <c r="L720" s="177" t="s">
        <v>8</v>
      </c>
      <c r="M720" s="178"/>
      <c r="N720" s="177" t="s">
        <v>9</v>
      </c>
      <c r="O720" s="178"/>
      <c r="P720" s="177" t="s">
        <v>10</v>
      </c>
      <c r="Q720" s="178"/>
      <c r="R720" s="177" t="s">
        <v>11</v>
      </c>
      <c r="S720" s="178"/>
      <c r="T720" s="177" t="s">
        <v>12</v>
      </c>
      <c r="U720" s="178"/>
      <c r="V720" s="177" t="s">
        <v>13</v>
      </c>
      <c r="W720" s="178"/>
      <c r="X720" s="177" t="s">
        <v>14</v>
      </c>
      <c r="Y720" s="178"/>
      <c r="Z720" s="177" t="s">
        <v>15</v>
      </c>
      <c r="AA720" s="178"/>
      <c r="AB720" s="179" t="s">
        <v>16</v>
      </c>
      <c r="AC720" s="180"/>
      <c r="AE720" s="176" t="s">
        <v>2</v>
      </c>
      <c r="AF720" s="177" t="s">
        <v>3</v>
      </c>
      <c r="AG720" s="178"/>
      <c r="AH720" s="177" t="s">
        <v>4</v>
      </c>
      <c r="AI720" s="178"/>
      <c r="AJ720" s="177" t="s">
        <v>5</v>
      </c>
      <c r="AK720" s="178"/>
      <c r="AL720" s="177" t="s">
        <v>6</v>
      </c>
      <c r="AM720" s="178"/>
      <c r="AN720" s="177" t="s">
        <v>7</v>
      </c>
      <c r="AO720" s="178"/>
      <c r="AP720" s="177" t="s">
        <v>8</v>
      </c>
      <c r="AQ720" s="178"/>
      <c r="AR720" s="177" t="s">
        <v>9</v>
      </c>
      <c r="AS720" s="178"/>
      <c r="AT720" s="177" t="s">
        <v>10</v>
      </c>
      <c r="AU720" s="178"/>
      <c r="AV720" s="177" t="s">
        <v>11</v>
      </c>
      <c r="AW720" s="178"/>
      <c r="AX720" s="177" t="s">
        <v>12</v>
      </c>
      <c r="AY720" s="178"/>
      <c r="AZ720" s="177" t="s">
        <v>13</v>
      </c>
      <c r="BA720" s="178"/>
      <c r="BB720" s="177" t="s">
        <v>14</v>
      </c>
      <c r="BC720" s="178"/>
      <c r="BD720" s="177" t="s">
        <v>15</v>
      </c>
      <c r="BE720" s="178"/>
      <c r="BF720" s="179" t="s">
        <v>16</v>
      </c>
      <c r="BG720" s="180"/>
      <c r="BI720" s="176" t="s">
        <v>2</v>
      </c>
      <c r="BJ720" s="177" t="s">
        <v>3</v>
      </c>
      <c r="BK720" s="178"/>
      <c r="BL720" s="177" t="s">
        <v>4</v>
      </c>
      <c r="BM720" s="178"/>
      <c r="BN720" s="177" t="s">
        <v>5</v>
      </c>
      <c r="BO720" s="178"/>
      <c r="BP720" s="177" t="s">
        <v>6</v>
      </c>
      <c r="BQ720" s="178"/>
      <c r="BR720" s="177" t="s">
        <v>7</v>
      </c>
      <c r="BS720" s="178"/>
      <c r="BT720" s="177" t="s">
        <v>8</v>
      </c>
      <c r="BU720" s="178"/>
      <c r="BV720" s="177" t="s">
        <v>9</v>
      </c>
      <c r="BW720" s="178"/>
      <c r="BX720" s="177" t="s">
        <v>10</v>
      </c>
      <c r="BY720" s="178"/>
      <c r="BZ720" s="177" t="s">
        <v>11</v>
      </c>
      <c r="CA720" s="178"/>
      <c r="CB720" s="177" t="s">
        <v>12</v>
      </c>
      <c r="CC720" s="178"/>
      <c r="CD720" s="177" t="s">
        <v>13</v>
      </c>
      <c r="CE720" s="178"/>
      <c r="CF720" s="177" t="s">
        <v>14</v>
      </c>
      <c r="CG720" s="178"/>
      <c r="CH720" s="177" t="s">
        <v>15</v>
      </c>
      <c r="CI720" s="178"/>
      <c r="CJ720" s="177" t="s">
        <v>16</v>
      </c>
      <c r="CK720" s="178"/>
    </row>
    <row r="721" spans="1:89" ht="15" thickTop="1" thickBot="1" x14ac:dyDescent="0.3">
      <c r="A721" s="182"/>
      <c r="B721" s="183" t="s">
        <v>17</v>
      </c>
      <c r="C721" s="184" t="s">
        <v>18</v>
      </c>
      <c r="D721" s="185" t="s">
        <v>17</v>
      </c>
      <c r="E721" s="186" t="s">
        <v>18</v>
      </c>
      <c r="F721" s="183" t="s">
        <v>17</v>
      </c>
      <c r="G721" s="184" t="s">
        <v>18</v>
      </c>
      <c r="H721" s="185" t="s">
        <v>17</v>
      </c>
      <c r="I721" s="186" t="s">
        <v>18</v>
      </c>
      <c r="J721" s="183" t="s">
        <v>17</v>
      </c>
      <c r="K721" s="184" t="s">
        <v>18</v>
      </c>
      <c r="L721" s="185" t="s">
        <v>17</v>
      </c>
      <c r="M721" s="183" t="s">
        <v>18</v>
      </c>
      <c r="N721" s="187" t="s">
        <v>17</v>
      </c>
      <c r="O721" s="188" t="s">
        <v>18</v>
      </c>
      <c r="P721" s="183" t="s">
        <v>17</v>
      </c>
      <c r="Q721" s="184" t="s">
        <v>18</v>
      </c>
      <c r="R721" s="185" t="s">
        <v>17</v>
      </c>
      <c r="S721" s="186" t="s">
        <v>18</v>
      </c>
      <c r="T721" s="183" t="s">
        <v>17</v>
      </c>
      <c r="U721" s="184" t="s">
        <v>18</v>
      </c>
      <c r="V721" s="185" t="s">
        <v>17</v>
      </c>
      <c r="W721" s="186" t="s">
        <v>18</v>
      </c>
      <c r="X721" s="183" t="s">
        <v>17</v>
      </c>
      <c r="Y721" s="184" t="s">
        <v>18</v>
      </c>
      <c r="Z721" s="185" t="s">
        <v>17</v>
      </c>
      <c r="AA721" s="183" t="s">
        <v>18</v>
      </c>
      <c r="AB721" s="189" t="s">
        <v>17</v>
      </c>
      <c r="AC721" s="190" t="s">
        <v>18</v>
      </c>
      <c r="AE721" s="182"/>
      <c r="AF721" s="183" t="s">
        <v>17</v>
      </c>
      <c r="AG721" s="184" t="s">
        <v>18</v>
      </c>
      <c r="AH721" s="185" t="s">
        <v>17</v>
      </c>
      <c r="AI721" s="186" t="s">
        <v>18</v>
      </c>
      <c r="AJ721" s="183" t="s">
        <v>17</v>
      </c>
      <c r="AK721" s="184" t="s">
        <v>18</v>
      </c>
      <c r="AL721" s="185" t="s">
        <v>17</v>
      </c>
      <c r="AM721" s="186" t="s">
        <v>18</v>
      </c>
      <c r="AN721" s="183" t="s">
        <v>17</v>
      </c>
      <c r="AO721" s="184" t="s">
        <v>18</v>
      </c>
      <c r="AP721" s="185" t="s">
        <v>17</v>
      </c>
      <c r="AQ721" s="183" t="s">
        <v>18</v>
      </c>
      <c r="AR721" s="187" t="s">
        <v>17</v>
      </c>
      <c r="AS721" s="188" t="s">
        <v>18</v>
      </c>
      <c r="AT721" s="183" t="s">
        <v>17</v>
      </c>
      <c r="AU721" s="184" t="s">
        <v>18</v>
      </c>
      <c r="AV721" s="185" t="s">
        <v>17</v>
      </c>
      <c r="AW721" s="186" t="s">
        <v>18</v>
      </c>
      <c r="AX721" s="183" t="s">
        <v>17</v>
      </c>
      <c r="AY721" s="184" t="s">
        <v>18</v>
      </c>
      <c r="AZ721" s="185" t="s">
        <v>17</v>
      </c>
      <c r="BA721" s="186" t="s">
        <v>18</v>
      </c>
      <c r="BB721" s="183" t="s">
        <v>17</v>
      </c>
      <c r="BC721" s="184" t="s">
        <v>18</v>
      </c>
      <c r="BD721" s="185" t="s">
        <v>17</v>
      </c>
      <c r="BE721" s="183" t="s">
        <v>18</v>
      </c>
      <c r="BF721" s="189" t="s">
        <v>17</v>
      </c>
      <c r="BG721" s="190" t="s">
        <v>18</v>
      </c>
      <c r="BI721" s="182"/>
      <c r="BJ721" s="183" t="s">
        <v>17</v>
      </c>
      <c r="BK721" s="184" t="s">
        <v>18</v>
      </c>
      <c r="BL721" s="185" t="s">
        <v>17</v>
      </c>
      <c r="BM721" s="186" t="s">
        <v>18</v>
      </c>
      <c r="BN721" s="183" t="s">
        <v>17</v>
      </c>
      <c r="BO721" s="184" t="s">
        <v>18</v>
      </c>
      <c r="BP721" s="185" t="s">
        <v>17</v>
      </c>
      <c r="BQ721" s="186" t="s">
        <v>18</v>
      </c>
      <c r="BR721" s="183" t="s">
        <v>17</v>
      </c>
      <c r="BS721" s="184" t="s">
        <v>18</v>
      </c>
      <c r="BT721" s="185" t="s">
        <v>17</v>
      </c>
      <c r="BU721" s="183" t="s">
        <v>18</v>
      </c>
      <c r="BV721" s="187" t="s">
        <v>17</v>
      </c>
      <c r="BW721" s="188" t="s">
        <v>18</v>
      </c>
      <c r="BX721" s="183" t="s">
        <v>17</v>
      </c>
      <c r="BY721" s="184" t="s">
        <v>18</v>
      </c>
      <c r="BZ721" s="185" t="s">
        <v>17</v>
      </c>
      <c r="CA721" s="186" t="s">
        <v>18</v>
      </c>
      <c r="CB721" s="183" t="s">
        <v>17</v>
      </c>
      <c r="CC721" s="184" t="s">
        <v>18</v>
      </c>
      <c r="CD721" s="185" t="s">
        <v>17</v>
      </c>
      <c r="CE721" s="186" t="s">
        <v>18</v>
      </c>
      <c r="CF721" s="183" t="s">
        <v>17</v>
      </c>
      <c r="CG721" s="184" t="s">
        <v>18</v>
      </c>
      <c r="CH721" s="185" t="s">
        <v>17</v>
      </c>
      <c r="CI721" s="183" t="s">
        <v>18</v>
      </c>
      <c r="CJ721" s="187" t="s">
        <v>17</v>
      </c>
      <c r="CK721" s="188" t="s">
        <v>18</v>
      </c>
    </row>
    <row r="722" spans="1:89" ht="13.5" thickTop="1" x14ac:dyDescent="0.2">
      <c r="A722" s="192" t="s">
        <v>19</v>
      </c>
      <c r="B722" s="193"/>
      <c r="C722" s="194"/>
      <c r="D722" s="195"/>
      <c r="E722" s="196"/>
      <c r="F722" s="193"/>
      <c r="G722" s="197"/>
      <c r="H722" s="195"/>
      <c r="I722" s="196"/>
      <c r="J722" s="193"/>
      <c r="K722" s="197"/>
      <c r="L722" s="195"/>
      <c r="M722" s="193"/>
      <c r="N722" s="198"/>
      <c r="O722" s="199"/>
      <c r="P722" s="193"/>
      <c r="Q722" s="197"/>
      <c r="R722" s="195"/>
      <c r="S722" s="196"/>
      <c r="T722" s="193"/>
      <c r="U722" s="197"/>
      <c r="V722" s="195"/>
      <c r="W722" s="196"/>
      <c r="X722" s="193"/>
      <c r="Y722" s="197"/>
      <c r="Z722" s="195"/>
      <c r="AA722" s="193"/>
      <c r="AB722" s="200"/>
      <c r="AC722" s="201"/>
      <c r="AE722" s="202" t="str">
        <f>$AE$9</f>
        <v>07:00 - 07:59</v>
      </c>
      <c r="AF722" s="193">
        <f>SUMIF($A$9:$A$32,$AE722,B$722:B$745)</f>
        <v>1389</v>
      </c>
      <c r="AG722" s="194">
        <f t="shared" ref="AG722:BE724" si="1125">SUMIF($A$9:$A$32,$AE722,C$722:C$745)</f>
        <v>577</v>
      </c>
      <c r="AH722" s="195">
        <f t="shared" si="1125"/>
        <v>519</v>
      </c>
      <c r="AI722" s="196">
        <f t="shared" si="1125"/>
        <v>369</v>
      </c>
      <c r="AJ722" s="193">
        <f t="shared" si="1125"/>
        <v>256</v>
      </c>
      <c r="AK722" s="197">
        <f t="shared" si="1125"/>
        <v>151</v>
      </c>
      <c r="AL722" s="195">
        <f t="shared" si="1125"/>
        <v>775</v>
      </c>
      <c r="AM722" s="196">
        <f t="shared" si="1125"/>
        <v>950</v>
      </c>
      <c r="AN722" s="193">
        <f t="shared" si="1125"/>
        <v>75</v>
      </c>
      <c r="AO722" s="197">
        <f t="shared" si="1125"/>
        <v>116</v>
      </c>
      <c r="AP722" s="195">
        <f t="shared" si="1125"/>
        <v>110</v>
      </c>
      <c r="AQ722" s="193">
        <f t="shared" si="1125"/>
        <v>322</v>
      </c>
      <c r="AR722" s="198">
        <f t="shared" si="1125"/>
        <v>599</v>
      </c>
      <c r="AS722" s="199">
        <f t="shared" si="1125"/>
        <v>627</v>
      </c>
      <c r="AT722" s="193">
        <f t="shared" si="1125"/>
        <v>357</v>
      </c>
      <c r="AU722" s="197">
        <f t="shared" si="1125"/>
        <v>278</v>
      </c>
      <c r="AV722" s="195">
        <f t="shared" si="1125"/>
        <v>651</v>
      </c>
      <c r="AW722" s="196">
        <f t="shared" si="1125"/>
        <v>521</v>
      </c>
      <c r="AX722" s="193">
        <f t="shared" si="1125"/>
        <v>116</v>
      </c>
      <c r="AY722" s="197">
        <f t="shared" si="1125"/>
        <v>122</v>
      </c>
      <c r="AZ722" s="195">
        <f t="shared" si="1125"/>
        <v>303</v>
      </c>
      <c r="BA722" s="196">
        <f t="shared" si="1125"/>
        <v>482</v>
      </c>
      <c r="BB722" s="193">
        <f t="shared" si="1125"/>
        <v>405</v>
      </c>
      <c r="BC722" s="197">
        <f t="shared" si="1125"/>
        <v>341</v>
      </c>
      <c r="BD722" s="195">
        <f t="shared" si="1125"/>
        <v>1327</v>
      </c>
      <c r="BE722" s="193">
        <f t="shared" si="1125"/>
        <v>1290</v>
      </c>
      <c r="BF722" s="200">
        <f>AF722+AH722+AJ722+AL722+AN722+AP722+AR722+AT722+AV722+AX722+AZ722+BB722+BD722</f>
        <v>6882</v>
      </c>
      <c r="BG722" s="201">
        <f>AG722+AI722+AK722+AM722+AO722+AQ722+AS722+AU722+AW722+AY722+BA722+BC722+BE722</f>
        <v>6146</v>
      </c>
      <c r="BI722" s="192" t="s">
        <v>19</v>
      </c>
      <c r="BJ722" s="204">
        <f t="shared" ref="BJ722:CK722" si="1126">B722/B746</f>
        <v>0</v>
      </c>
      <c r="BK722" s="205">
        <f t="shared" si="1126"/>
        <v>0</v>
      </c>
      <c r="BL722" s="206">
        <f t="shared" si="1126"/>
        <v>0</v>
      </c>
      <c r="BM722" s="207">
        <f t="shared" si="1126"/>
        <v>0</v>
      </c>
      <c r="BN722" s="204">
        <f t="shared" si="1126"/>
        <v>0</v>
      </c>
      <c r="BO722" s="205">
        <f t="shared" si="1126"/>
        <v>0</v>
      </c>
      <c r="BP722" s="206">
        <f t="shared" si="1126"/>
        <v>0</v>
      </c>
      <c r="BQ722" s="207">
        <f t="shared" si="1126"/>
        <v>0</v>
      </c>
      <c r="BR722" s="204">
        <f t="shared" si="1126"/>
        <v>0</v>
      </c>
      <c r="BS722" s="205">
        <f t="shared" si="1126"/>
        <v>0</v>
      </c>
      <c r="BT722" s="206">
        <f t="shared" si="1126"/>
        <v>0</v>
      </c>
      <c r="BU722" s="204">
        <f t="shared" si="1126"/>
        <v>0</v>
      </c>
      <c r="BV722" s="208">
        <f t="shared" si="1126"/>
        <v>0</v>
      </c>
      <c r="BW722" s="209">
        <f t="shared" si="1126"/>
        <v>0</v>
      </c>
      <c r="BX722" s="204">
        <f t="shared" si="1126"/>
        <v>0</v>
      </c>
      <c r="BY722" s="205">
        <f t="shared" si="1126"/>
        <v>0</v>
      </c>
      <c r="BZ722" s="206">
        <f t="shared" si="1126"/>
        <v>0</v>
      </c>
      <c r="CA722" s="207">
        <f t="shared" si="1126"/>
        <v>0</v>
      </c>
      <c r="CB722" s="204">
        <f t="shared" si="1126"/>
        <v>0</v>
      </c>
      <c r="CC722" s="205">
        <f t="shared" si="1126"/>
        <v>0</v>
      </c>
      <c r="CD722" s="206">
        <f t="shared" si="1126"/>
        <v>0</v>
      </c>
      <c r="CE722" s="207">
        <f t="shared" si="1126"/>
        <v>0</v>
      </c>
      <c r="CF722" s="204">
        <f t="shared" si="1126"/>
        <v>0</v>
      </c>
      <c r="CG722" s="205">
        <f t="shared" si="1126"/>
        <v>0</v>
      </c>
      <c r="CH722" s="206">
        <f t="shared" si="1126"/>
        <v>0</v>
      </c>
      <c r="CI722" s="204">
        <f t="shared" si="1126"/>
        <v>0</v>
      </c>
      <c r="CJ722" s="210">
        <f t="shared" si="1126"/>
        <v>0</v>
      </c>
      <c r="CK722" s="211">
        <f t="shared" si="1126"/>
        <v>0</v>
      </c>
    </row>
    <row r="723" spans="1:89" x14ac:dyDescent="0.2">
      <c r="A723" s="212" t="s">
        <v>21</v>
      </c>
      <c r="B723" s="213">
        <v>138</v>
      </c>
      <c r="C723" s="214">
        <v>0</v>
      </c>
      <c r="D723" s="215">
        <v>55</v>
      </c>
      <c r="E723" s="216">
        <v>1</v>
      </c>
      <c r="F723" s="213">
        <v>40</v>
      </c>
      <c r="G723" s="217">
        <v>0</v>
      </c>
      <c r="H723" s="215">
        <v>93</v>
      </c>
      <c r="I723" s="216">
        <v>2</v>
      </c>
      <c r="J723" s="213">
        <v>2</v>
      </c>
      <c r="K723" s="217">
        <v>1</v>
      </c>
      <c r="L723" s="215">
        <v>4</v>
      </c>
      <c r="M723" s="213">
        <v>2</v>
      </c>
      <c r="N723" s="218">
        <v>15</v>
      </c>
      <c r="O723" s="219">
        <v>11</v>
      </c>
      <c r="P723" s="213">
        <v>11</v>
      </c>
      <c r="Q723" s="217">
        <v>4</v>
      </c>
      <c r="R723" s="215">
        <v>9</v>
      </c>
      <c r="S723" s="216">
        <v>6</v>
      </c>
      <c r="T723" s="213">
        <v>0</v>
      </c>
      <c r="U723" s="217">
        <v>0</v>
      </c>
      <c r="V723" s="215">
        <v>1</v>
      </c>
      <c r="W723" s="216">
        <v>0</v>
      </c>
      <c r="X723" s="213">
        <v>0</v>
      </c>
      <c r="Y723" s="217">
        <v>0</v>
      </c>
      <c r="Z723" s="215">
        <v>0</v>
      </c>
      <c r="AA723" s="213">
        <v>0</v>
      </c>
      <c r="AB723" s="220">
        <f>B723+D723+F723+H723+J723+L723+N723+P723+R723+T723+V723+X723+Z723</f>
        <v>368</v>
      </c>
      <c r="AC723" s="221">
        <f t="shared" ref="AC723:AC742" si="1127">C723+E723+G723+I723+K723+M723+O723+Q723+S723+U723+W723+Y723+AA723</f>
        <v>27</v>
      </c>
      <c r="AE723" s="212" t="str">
        <f>$AE$10</f>
        <v>08:00 - 08:59</v>
      </c>
      <c r="AF723" s="193">
        <f>SUMIF($A$9:$A$32,$AE723,B$722:B$745)</f>
        <v>2137</v>
      </c>
      <c r="AG723" s="214">
        <f t="shared" si="1125"/>
        <v>690</v>
      </c>
      <c r="AH723" s="215">
        <f t="shared" si="1125"/>
        <v>711</v>
      </c>
      <c r="AI723" s="216">
        <f t="shared" si="1125"/>
        <v>456</v>
      </c>
      <c r="AJ723" s="213">
        <f t="shared" si="1125"/>
        <v>362</v>
      </c>
      <c r="AK723" s="217">
        <f t="shared" si="1125"/>
        <v>165</v>
      </c>
      <c r="AL723" s="215">
        <f t="shared" si="1125"/>
        <v>1080</v>
      </c>
      <c r="AM723" s="216">
        <f t="shared" si="1125"/>
        <v>1021</v>
      </c>
      <c r="AN723" s="213">
        <f t="shared" si="1125"/>
        <v>71</v>
      </c>
      <c r="AO723" s="217">
        <f t="shared" si="1125"/>
        <v>189</v>
      </c>
      <c r="AP723" s="215">
        <f t="shared" si="1125"/>
        <v>96</v>
      </c>
      <c r="AQ723" s="213">
        <f t="shared" si="1125"/>
        <v>568</v>
      </c>
      <c r="AR723" s="218">
        <f t="shared" si="1125"/>
        <v>657</v>
      </c>
      <c r="AS723" s="219">
        <f t="shared" si="1125"/>
        <v>1108</v>
      </c>
      <c r="AT723" s="213">
        <f t="shared" si="1125"/>
        <v>479</v>
      </c>
      <c r="AU723" s="217">
        <f t="shared" si="1125"/>
        <v>381</v>
      </c>
      <c r="AV723" s="215">
        <f t="shared" si="1125"/>
        <v>825</v>
      </c>
      <c r="AW723" s="216">
        <f t="shared" si="1125"/>
        <v>655</v>
      </c>
      <c r="AX723" s="213">
        <f t="shared" si="1125"/>
        <v>91</v>
      </c>
      <c r="AY723" s="217">
        <f t="shared" si="1125"/>
        <v>206</v>
      </c>
      <c r="AZ723" s="215">
        <f t="shared" si="1125"/>
        <v>361</v>
      </c>
      <c r="BA723" s="216">
        <f t="shared" si="1125"/>
        <v>808</v>
      </c>
      <c r="BB723" s="213">
        <f t="shared" si="1125"/>
        <v>460</v>
      </c>
      <c r="BC723" s="217">
        <f t="shared" si="1125"/>
        <v>336</v>
      </c>
      <c r="BD723" s="215">
        <f t="shared" si="1125"/>
        <v>1783</v>
      </c>
      <c r="BE723" s="213">
        <f t="shared" si="1125"/>
        <v>1440</v>
      </c>
      <c r="BF723" s="220">
        <f>SUM(AF723,AH723,AJ723,AL723,AN723,AP723,AR723,AT723,AV723,AX723,AZ723,BB723,BD723)</f>
        <v>9113</v>
      </c>
      <c r="BG723" s="221">
        <f>SUM(AG723,AI723,AK723,AM723,AO723,AQ723,AS723,AU723,AW723,AY723,BA723,BC723,BE723)</f>
        <v>8023</v>
      </c>
      <c r="BI723" s="212" t="s">
        <v>21</v>
      </c>
      <c r="BJ723" s="204">
        <f t="shared" ref="BJ723:CK723" si="1128">B723/B746</f>
        <v>4.8653222394584687E-3</v>
      </c>
      <c r="BK723" s="205">
        <f t="shared" si="1128"/>
        <v>0</v>
      </c>
      <c r="BL723" s="206">
        <f t="shared" si="1128"/>
        <v>5.4460837706703635E-3</v>
      </c>
      <c r="BM723" s="207">
        <f t="shared" si="1128"/>
        <v>1.231527093596059E-4</v>
      </c>
      <c r="BN723" s="204">
        <f t="shared" si="1128"/>
        <v>7.403294466037387E-3</v>
      </c>
      <c r="BO723" s="205">
        <f t="shared" si="1128"/>
        <v>0</v>
      </c>
      <c r="BP723" s="206">
        <f t="shared" si="1128"/>
        <v>4.5572597638065373E-3</v>
      </c>
      <c r="BQ723" s="207">
        <f t="shared" si="1128"/>
        <v>8.1990735046939689E-5</v>
      </c>
      <c r="BR723" s="204">
        <f t="shared" si="1128"/>
        <v>1.0141987829614604E-3</v>
      </c>
      <c r="BS723" s="205">
        <f t="shared" si="1128"/>
        <v>3.5498757543485978E-4</v>
      </c>
      <c r="BT723" s="206">
        <f t="shared" si="1128"/>
        <v>1.1357183418512209E-3</v>
      </c>
      <c r="BU723" s="204">
        <f t="shared" si="1128"/>
        <v>2.3012311586698885E-4</v>
      </c>
      <c r="BV723" s="208">
        <f t="shared" si="1128"/>
        <v>1.1319900384876612E-3</v>
      </c>
      <c r="BW723" s="209">
        <f t="shared" si="1128"/>
        <v>6.3616910531490373E-4</v>
      </c>
      <c r="BX723" s="204">
        <f t="shared" si="1128"/>
        <v>1.4403561607961241E-3</v>
      </c>
      <c r="BY723" s="205">
        <f t="shared" si="1128"/>
        <v>4.991265285749938E-4</v>
      </c>
      <c r="BZ723" s="206">
        <f t="shared" si="1128"/>
        <v>6.8088969586926917E-4</v>
      </c>
      <c r="CA723" s="207">
        <f t="shared" si="1128"/>
        <v>4.4480687967973906E-4</v>
      </c>
      <c r="CB723" s="204">
        <f t="shared" si="1128"/>
        <v>0</v>
      </c>
      <c r="CC723" s="205">
        <f t="shared" si="1128"/>
        <v>0</v>
      </c>
      <c r="CD723" s="206">
        <f t="shared" si="1128"/>
        <v>8.5477391230019662E-5</v>
      </c>
      <c r="CE723" s="207">
        <f t="shared" si="1128"/>
        <v>0</v>
      </c>
      <c r="CF723" s="204">
        <f t="shared" si="1128"/>
        <v>0</v>
      </c>
      <c r="CG723" s="205">
        <f t="shared" si="1128"/>
        <v>0</v>
      </c>
      <c r="CH723" s="206">
        <f t="shared" si="1128"/>
        <v>0</v>
      </c>
      <c r="CI723" s="204">
        <f t="shared" si="1128"/>
        <v>0</v>
      </c>
      <c r="CJ723" s="210">
        <f t="shared" si="1128"/>
        <v>2.3588685123103453E-3</v>
      </c>
      <c r="CK723" s="211">
        <f t="shared" si="1128"/>
        <v>1.7331801287688643E-4</v>
      </c>
    </row>
    <row r="724" spans="1:89" ht="13.5" thickBot="1" x14ac:dyDescent="0.25">
      <c r="A724" s="202" t="s">
        <v>23</v>
      </c>
      <c r="B724" s="222">
        <v>718</v>
      </c>
      <c r="C724" s="223">
        <v>0</v>
      </c>
      <c r="D724" s="224">
        <v>281</v>
      </c>
      <c r="E724" s="225">
        <v>26</v>
      </c>
      <c r="F724" s="222">
        <v>135</v>
      </c>
      <c r="G724" s="226">
        <v>5</v>
      </c>
      <c r="H724" s="224">
        <v>454</v>
      </c>
      <c r="I724" s="225">
        <v>158</v>
      </c>
      <c r="J724" s="222">
        <v>16</v>
      </c>
      <c r="K724" s="226">
        <v>18</v>
      </c>
      <c r="L724" s="224">
        <v>21</v>
      </c>
      <c r="M724" s="222">
        <v>123</v>
      </c>
      <c r="N724" s="227">
        <v>169</v>
      </c>
      <c r="O724" s="228">
        <v>190</v>
      </c>
      <c r="P724" s="222">
        <v>112</v>
      </c>
      <c r="Q724" s="226">
        <v>105</v>
      </c>
      <c r="R724" s="224">
        <v>196</v>
      </c>
      <c r="S724" s="225">
        <v>164</v>
      </c>
      <c r="T724" s="222">
        <v>25</v>
      </c>
      <c r="U724" s="226">
        <v>87</v>
      </c>
      <c r="V724" s="224">
        <v>77</v>
      </c>
      <c r="W724" s="225">
        <v>169</v>
      </c>
      <c r="X724" s="222">
        <v>124</v>
      </c>
      <c r="Y724" s="226">
        <v>138</v>
      </c>
      <c r="Z724" s="224">
        <v>450</v>
      </c>
      <c r="AA724" s="222">
        <v>312</v>
      </c>
      <c r="AB724" s="220">
        <f>B724+D724+F724+H724+J724+L724+N724+P724+R724+T724+V724+X724+Z724</f>
        <v>2778</v>
      </c>
      <c r="AC724" s="221">
        <f t="shared" si="1127"/>
        <v>1495</v>
      </c>
      <c r="AE724" s="202" t="str">
        <f>$AE$11</f>
        <v>09:00 - 09:59</v>
      </c>
      <c r="AF724" s="193">
        <f>SUMIF($A$9:$A$32,$AE724,B$722:B$745)</f>
        <v>2159</v>
      </c>
      <c r="AG724" s="223">
        <f t="shared" si="1125"/>
        <v>868</v>
      </c>
      <c r="AH724" s="224">
        <f t="shared" si="1125"/>
        <v>770</v>
      </c>
      <c r="AI724" s="225">
        <f t="shared" si="1125"/>
        <v>478</v>
      </c>
      <c r="AJ724" s="222">
        <f t="shared" si="1125"/>
        <v>366</v>
      </c>
      <c r="AK724" s="226">
        <f t="shared" si="1125"/>
        <v>220</v>
      </c>
      <c r="AL724" s="224">
        <f t="shared" si="1125"/>
        <v>1242</v>
      </c>
      <c r="AM724" s="225">
        <f t="shared" si="1125"/>
        <v>1372</v>
      </c>
      <c r="AN724" s="222">
        <f t="shared" si="1125"/>
        <v>104</v>
      </c>
      <c r="AO724" s="226">
        <f t="shared" si="1125"/>
        <v>328</v>
      </c>
      <c r="AP724" s="224">
        <f t="shared" si="1125"/>
        <v>91</v>
      </c>
      <c r="AQ724" s="222">
        <f t="shared" si="1125"/>
        <v>687</v>
      </c>
      <c r="AR724" s="227">
        <f t="shared" si="1125"/>
        <v>745</v>
      </c>
      <c r="AS724" s="228">
        <f t="shared" si="1125"/>
        <v>1458</v>
      </c>
      <c r="AT724" s="222">
        <f t="shared" si="1125"/>
        <v>453</v>
      </c>
      <c r="AU724" s="226">
        <f t="shared" si="1125"/>
        <v>446</v>
      </c>
      <c r="AV724" s="224">
        <f t="shared" si="1125"/>
        <v>1061</v>
      </c>
      <c r="AW724" s="225">
        <f t="shared" si="1125"/>
        <v>708</v>
      </c>
      <c r="AX724" s="222">
        <f t="shared" si="1125"/>
        <v>101</v>
      </c>
      <c r="AY724" s="226">
        <f t="shared" si="1125"/>
        <v>136</v>
      </c>
      <c r="AZ724" s="224">
        <f t="shared" si="1125"/>
        <v>377</v>
      </c>
      <c r="BA724" s="225">
        <f t="shared" si="1125"/>
        <v>1244</v>
      </c>
      <c r="BB724" s="222">
        <f t="shared" si="1125"/>
        <v>518</v>
      </c>
      <c r="BC724" s="226">
        <f t="shared" si="1125"/>
        <v>353</v>
      </c>
      <c r="BD724" s="224">
        <f t="shared" si="1125"/>
        <v>2008</v>
      </c>
      <c r="BE724" s="222">
        <f t="shared" si="1125"/>
        <v>1770</v>
      </c>
      <c r="BF724" s="220">
        <f>SUM(AF724,AH724,AJ724,AL724,AN724,AP724,AR724,AT724,AV724,AX724,AZ724,BB724,BD724)</f>
        <v>9995</v>
      </c>
      <c r="BG724" s="221">
        <f>SUM(AG724,AI724,AK724,AM724,AO724,AQ724,AS724,AU724,AW724,AY724,BA724,BC724,BE724)</f>
        <v>10068</v>
      </c>
      <c r="BI724" s="202" t="s">
        <v>23</v>
      </c>
      <c r="BJ724" s="204">
        <f t="shared" ref="BJ724:CK724" si="1129">B724/B746</f>
        <v>2.5313778028486816E-2</v>
      </c>
      <c r="BK724" s="205">
        <f t="shared" si="1129"/>
        <v>0</v>
      </c>
      <c r="BL724" s="206">
        <f t="shared" si="1129"/>
        <v>2.7824537082879491E-2</v>
      </c>
      <c r="BM724" s="207">
        <f t="shared" si="1129"/>
        <v>3.2019704433497538E-3</v>
      </c>
      <c r="BN724" s="204">
        <f t="shared" si="1129"/>
        <v>2.4986118822876179E-2</v>
      </c>
      <c r="BO724" s="205">
        <f t="shared" si="1129"/>
        <v>1.643655489809336E-3</v>
      </c>
      <c r="BP724" s="206">
        <f t="shared" si="1129"/>
        <v>2.2247268094281375E-2</v>
      </c>
      <c r="BQ724" s="207">
        <f t="shared" si="1129"/>
        <v>6.4772680687082357E-3</v>
      </c>
      <c r="BR724" s="204">
        <f t="shared" si="1129"/>
        <v>8.1135902636916835E-3</v>
      </c>
      <c r="BS724" s="205">
        <f t="shared" si="1129"/>
        <v>6.3897763578274758E-3</v>
      </c>
      <c r="BT724" s="206">
        <f t="shared" si="1129"/>
        <v>5.96252129471891E-3</v>
      </c>
      <c r="BU724" s="204">
        <f t="shared" si="1129"/>
        <v>1.4152571625819814E-2</v>
      </c>
      <c r="BV724" s="208">
        <f t="shared" si="1129"/>
        <v>1.275375443362765E-2</v>
      </c>
      <c r="BW724" s="209">
        <f t="shared" si="1129"/>
        <v>1.0988375455439245E-2</v>
      </c>
      <c r="BX724" s="204">
        <f t="shared" si="1129"/>
        <v>1.466544454628781E-2</v>
      </c>
      <c r="BY724" s="205">
        <f t="shared" si="1129"/>
        <v>1.3102071375093586E-2</v>
      </c>
      <c r="BZ724" s="206">
        <f t="shared" si="1129"/>
        <v>1.482826448781964E-2</v>
      </c>
      <c r="CA724" s="207">
        <f t="shared" si="1129"/>
        <v>1.2158054711246201E-2</v>
      </c>
      <c r="CB724" s="204">
        <f t="shared" si="1129"/>
        <v>1.3157894736842105E-2</v>
      </c>
      <c r="CC724" s="205">
        <f t="shared" si="1129"/>
        <v>3.5758323057953144E-2</v>
      </c>
      <c r="CD724" s="206">
        <f t="shared" si="1129"/>
        <v>6.5817591247115141E-3</v>
      </c>
      <c r="CE724" s="207">
        <f t="shared" si="1129"/>
        <v>1.1754068716094032E-2</v>
      </c>
      <c r="CF724" s="204">
        <f t="shared" si="1129"/>
        <v>1.5012106537530266E-2</v>
      </c>
      <c r="CG724" s="205">
        <f t="shared" si="1129"/>
        <v>2.5746268656716417E-2</v>
      </c>
      <c r="CH724" s="206">
        <f t="shared" si="1129"/>
        <v>1.486374896779521E-2</v>
      </c>
      <c r="CI724" s="204">
        <f t="shared" si="1129"/>
        <v>1.0789874118135288E-2</v>
      </c>
      <c r="CJ724" s="210">
        <f t="shared" si="1129"/>
        <v>1.7806893280429725E-2</v>
      </c>
      <c r="CK724" s="211">
        <f t="shared" si="1129"/>
        <v>9.5966825648498236E-3</v>
      </c>
    </row>
    <row r="725" spans="1:89" ht="14.25" thickTop="1" thickBot="1" x14ac:dyDescent="0.25">
      <c r="A725" s="212" t="s">
        <v>25</v>
      </c>
      <c r="B725" s="213">
        <v>1047</v>
      </c>
      <c r="C725" s="214">
        <v>278</v>
      </c>
      <c r="D725" s="215">
        <v>425</v>
      </c>
      <c r="E725" s="216">
        <v>191</v>
      </c>
      <c r="F725" s="213">
        <v>173</v>
      </c>
      <c r="G725" s="217">
        <v>63</v>
      </c>
      <c r="H725" s="215">
        <v>609</v>
      </c>
      <c r="I725" s="216">
        <v>493</v>
      </c>
      <c r="J725" s="213">
        <v>41</v>
      </c>
      <c r="K725" s="217">
        <v>75</v>
      </c>
      <c r="L725" s="215">
        <v>78</v>
      </c>
      <c r="M725" s="213">
        <v>245</v>
      </c>
      <c r="N725" s="218">
        <v>366</v>
      </c>
      <c r="O725" s="219">
        <v>434</v>
      </c>
      <c r="P725" s="213">
        <v>226</v>
      </c>
      <c r="Q725" s="217">
        <v>193</v>
      </c>
      <c r="R725" s="215">
        <v>424</v>
      </c>
      <c r="S725" s="216">
        <v>353</v>
      </c>
      <c r="T725" s="213">
        <v>87</v>
      </c>
      <c r="U725" s="217">
        <v>133</v>
      </c>
      <c r="V725" s="215">
        <v>205</v>
      </c>
      <c r="W725" s="216">
        <v>418</v>
      </c>
      <c r="X725" s="213">
        <v>343</v>
      </c>
      <c r="Y725" s="217">
        <v>249</v>
      </c>
      <c r="Z725" s="215">
        <v>979</v>
      </c>
      <c r="AA725" s="213">
        <v>711</v>
      </c>
      <c r="AB725" s="220">
        <f>B725+D725+F725+H725+J725+L725+N725+P725+R725+T725+V725+X725+Z725</f>
        <v>5003</v>
      </c>
      <c r="AC725" s="221">
        <f t="shared" si="1127"/>
        <v>3836</v>
      </c>
      <c r="AE725" s="229" t="s">
        <v>26</v>
      </c>
      <c r="AF725" s="230">
        <f t="shared" ref="AF725:BG725" si="1130">SUM(AF722:AF724)</f>
        <v>5685</v>
      </c>
      <c r="AG725" s="231">
        <f t="shared" si="1130"/>
        <v>2135</v>
      </c>
      <c r="AH725" s="230">
        <f t="shared" si="1130"/>
        <v>2000</v>
      </c>
      <c r="AI725" s="231">
        <f t="shared" si="1130"/>
        <v>1303</v>
      </c>
      <c r="AJ725" s="230">
        <f t="shared" si="1130"/>
        <v>984</v>
      </c>
      <c r="AK725" s="231">
        <f t="shared" si="1130"/>
        <v>536</v>
      </c>
      <c r="AL725" s="230">
        <f t="shared" si="1130"/>
        <v>3097</v>
      </c>
      <c r="AM725" s="231">
        <f t="shared" si="1130"/>
        <v>3343</v>
      </c>
      <c r="AN725" s="230">
        <f t="shared" si="1130"/>
        <v>250</v>
      </c>
      <c r="AO725" s="231">
        <f t="shared" si="1130"/>
        <v>633</v>
      </c>
      <c r="AP725" s="230">
        <f t="shared" si="1130"/>
        <v>297</v>
      </c>
      <c r="AQ725" s="231">
        <f t="shared" si="1130"/>
        <v>1577</v>
      </c>
      <c r="AR725" s="230">
        <f t="shared" si="1130"/>
        <v>2001</v>
      </c>
      <c r="AS725" s="231">
        <f t="shared" si="1130"/>
        <v>3193</v>
      </c>
      <c r="AT725" s="230">
        <f t="shared" si="1130"/>
        <v>1289</v>
      </c>
      <c r="AU725" s="231">
        <f t="shared" si="1130"/>
        <v>1105</v>
      </c>
      <c r="AV725" s="230">
        <f t="shared" si="1130"/>
        <v>2537</v>
      </c>
      <c r="AW725" s="231">
        <f t="shared" si="1130"/>
        <v>1884</v>
      </c>
      <c r="AX725" s="230">
        <f t="shared" si="1130"/>
        <v>308</v>
      </c>
      <c r="AY725" s="231">
        <f t="shared" si="1130"/>
        <v>464</v>
      </c>
      <c r="AZ725" s="230">
        <f t="shared" si="1130"/>
        <v>1041</v>
      </c>
      <c r="BA725" s="231">
        <f t="shared" si="1130"/>
        <v>2534</v>
      </c>
      <c r="BB725" s="230">
        <f t="shared" si="1130"/>
        <v>1383</v>
      </c>
      <c r="BC725" s="231">
        <f t="shared" si="1130"/>
        <v>1030</v>
      </c>
      <c r="BD725" s="230">
        <f t="shared" si="1130"/>
        <v>5118</v>
      </c>
      <c r="BE725" s="231">
        <f t="shared" si="1130"/>
        <v>4500</v>
      </c>
      <c r="BF725" s="232">
        <f t="shared" si="1130"/>
        <v>25990</v>
      </c>
      <c r="BG725" s="233">
        <f t="shared" si="1130"/>
        <v>24237</v>
      </c>
      <c r="BI725" s="212" t="s">
        <v>25</v>
      </c>
      <c r="BJ725" s="204">
        <f t="shared" ref="BJ725:CK725" si="1131">B725/B746</f>
        <v>3.6912988295021862E-2</v>
      </c>
      <c r="BK725" s="205">
        <f t="shared" si="1131"/>
        <v>1.4756621901374807E-2</v>
      </c>
      <c r="BL725" s="206">
        <f t="shared" si="1131"/>
        <v>4.2083374591543717E-2</v>
      </c>
      <c r="BM725" s="207">
        <f t="shared" si="1131"/>
        <v>2.3522167487684729E-2</v>
      </c>
      <c r="BN725" s="204">
        <f t="shared" si="1131"/>
        <v>3.2019248565611697E-2</v>
      </c>
      <c r="BO725" s="205">
        <f t="shared" si="1131"/>
        <v>2.0710059171597635E-2</v>
      </c>
      <c r="BP725" s="206">
        <f t="shared" si="1131"/>
        <v>2.9842701033958936E-2</v>
      </c>
      <c r="BQ725" s="207">
        <f t="shared" si="1131"/>
        <v>2.0210716189070634E-2</v>
      </c>
      <c r="BR725" s="204">
        <f t="shared" si="1131"/>
        <v>2.0791075050709939E-2</v>
      </c>
      <c r="BS725" s="205">
        <f t="shared" si="1131"/>
        <v>2.6624068157614485E-2</v>
      </c>
      <c r="BT725" s="206">
        <f t="shared" si="1131"/>
        <v>2.2146507666098807E-2</v>
      </c>
      <c r="BU725" s="204">
        <f t="shared" si="1131"/>
        <v>2.8190081693706133E-2</v>
      </c>
      <c r="BV725" s="208">
        <f t="shared" si="1131"/>
        <v>2.7620556939098935E-2</v>
      </c>
      <c r="BW725" s="209">
        <f t="shared" si="1131"/>
        <v>2.5099762882424381E-2</v>
      </c>
      <c r="BX725" s="204">
        <f t="shared" si="1131"/>
        <v>2.9592772030902187E-2</v>
      </c>
      <c r="BY725" s="205">
        <f t="shared" si="1131"/>
        <v>2.408285500374345E-2</v>
      </c>
      <c r="BZ725" s="206">
        <f t="shared" si="1131"/>
        <v>3.2077470116507793E-2</v>
      </c>
      <c r="CA725" s="207">
        <f t="shared" si="1131"/>
        <v>2.616947142115798E-2</v>
      </c>
      <c r="CB725" s="204">
        <f t="shared" si="1131"/>
        <v>4.5789473684210526E-2</v>
      </c>
      <c r="CC725" s="205">
        <f t="shared" si="1131"/>
        <v>5.4665022605836416E-2</v>
      </c>
      <c r="CD725" s="206">
        <f t="shared" si="1131"/>
        <v>1.7522865202154032E-2</v>
      </c>
      <c r="CE725" s="207">
        <f t="shared" si="1131"/>
        <v>2.9072193629155654E-2</v>
      </c>
      <c r="CF725" s="204">
        <f t="shared" si="1131"/>
        <v>4.1525423728813557E-2</v>
      </c>
      <c r="CG725" s="205">
        <f t="shared" si="1131"/>
        <v>4.6455223880597016E-2</v>
      </c>
      <c r="CH725" s="206">
        <f t="shared" si="1131"/>
        <v>3.2336911643270023E-2</v>
      </c>
      <c r="CI725" s="204">
        <f t="shared" si="1131"/>
        <v>2.4588463134596762E-2</v>
      </c>
      <c r="CJ725" s="210">
        <f t="shared" si="1131"/>
        <v>3.2069073823610482E-2</v>
      </c>
      <c r="CK725" s="211">
        <f t="shared" si="1131"/>
        <v>2.4623996199842089E-2</v>
      </c>
    </row>
    <row r="726" spans="1:89" ht="13.5" thickTop="1" x14ac:dyDescent="0.2">
      <c r="A726" s="202" t="s">
        <v>20</v>
      </c>
      <c r="B726" s="222">
        <v>1389</v>
      </c>
      <c r="C726" s="223">
        <v>577</v>
      </c>
      <c r="D726" s="224">
        <v>519</v>
      </c>
      <c r="E726" s="225">
        <v>369</v>
      </c>
      <c r="F726" s="222">
        <v>256</v>
      </c>
      <c r="G726" s="226">
        <v>151</v>
      </c>
      <c r="H726" s="224">
        <v>775</v>
      </c>
      <c r="I726" s="225">
        <v>950</v>
      </c>
      <c r="J726" s="222">
        <v>75</v>
      </c>
      <c r="K726" s="226">
        <v>116</v>
      </c>
      <c r="L726" s="224">
        <v>110</v>
      </c>
      <c r="M726" s="222">
        <v>322</v>
      </c>
      <c r="N726" s="227">
        <v>599</v>
      </c>
      <c r="O726" s="228">
        <v>627</v>
      </c>
      <c r="P726" s="222">
        <v>357</v>
      </c>
      <c r="Q726" s="226">
        <v>278</v>
      </c>
      <c r="R726" s="224">
        <v>651</v>
      </c>
      <c r="S726" s="225">
        <v>521</v>
      </c>
      <c r="T726" s="222">
        <v>116</v>
      </c>
      <c r="U726" s="226">
        <v>122</v>
      </c>
      <c r="V726" s="224">
        <v>303</v>
      </c>
      <c r="W726" s="225">
        <v>482</v>
      </c>
      <c r="X726" s="222">
        <v>405</v>
      </c>
      <c r="Y726" s="226">
        <v>341</v>
      </c>
      <c r="Z726" s="224">
        <v>1327</v>
      </c>
      <c r="AA726" s="222">
        <v>1290</v>
      </c>
      <c r="AB726" s="220">
        <f t="shared" ref="AB726:AB742" si="1132">B726+D726+F726+H726+J726+L726+N726+P726+R726+T726+V726+X726+Z726</f>
        <v>6882</v>
      </c>
      <c r="AC726" s="221">
        <f t="shared" si="1127"/>
        <v>6146</v>
      </c>
      <c r="BI726" s="202" t="s">
        <v>20</v>
      </c>
      <c r="BJ726" s="204">
        <f t="shared" ref="BJ726:CK726" si="1133">B726/B746</f>
        <v>4.8970526018897197E-2</v>
      </c>
      <c r="BK726" s="205">
        <f t="shared" si="1133"/>
        <v>3.062795265141462E-2</v>
      </c>
      <c r="BL726" s="206">
        <f t="shared" si="1133"/>
        <v>5.1391226854143976E-2</v>
      </c>
      <c r="BM726" s="207">
        <f t="shared" si="1133"/>
        <v>4.544334975369458E-2</v>
      </c>
      <c r="BN726" s="204">
        <f t="shared" si="1133"/>
        <v>4.7381084582639274E-2</v>
      </c>
      <c r="BO726" s="205">
        <f t="shared" si="1133"/>
        <v>4.9638395792241947E-2</v>
      </c>
      <c r="BP726" s="206">
        <f t="shared" si="1133"/>
        <v>3.7977164698387807E-2</v>
      </c>
      <c r="BQ726" s="207">
        <f t="shared" si="1133"/>
        <v>3.8945599147296353E-2</v>
      </c>
      <c r="BR726" s="204">
        <f t="shared" si="1133"/>
        <v>3.803245436105477E-2</v>
      </c>
      <c r="BS726" s="205">
        <f t="shared" si="1133"/>
        <v>4.1178558750443732E-2</v>
      </c>
      <c r="BT726" s="206">
        <f t="shared" si="1133"/>
        <v>3.1232254400908575E-2</v>
      </c>
      <c r="BU726" s="204">
        <f t="shared" si="1133"/>
        <v>3.7049821654585202E-2</v>
      </c>
      <c r="BV726" s="208">
        <f t="shared" si="1133"/>
        <v>4.5204135536940609E-2</v>
      </c>
      <c r="BW726" s="209">
        <f t="shared" si="1133"/>
        <v>3.6261639002949514E-2</v>
      </c>
      <c r="BX726" s="204">
        <f t="shared" si="1133"/>
        <v>4.6746104491292392E-2</v>
      </c>
      <c r="BY726" s="205">
        <f t="shared" si="1133"/>
        <v>3.4689293735962065E-2</v>
      </c>
      <c r="BZ726" s="206">
        <f t="shared" si="1133"/>
        <v>4.9251021334543801E-2</v>
      </c>
      <c r="CA726" s="207">
        <f t="shared" si="1133"/>
        <v>3.8624064052190675E-2</v>
      </c>
      <c r="CB726" s="204">
        <f t="shared" si="1133"/>
        <v>6.1052631578947365E-2</v>
      </c>
      <c r="CC726" s="205">
        <f t="shared" si="1133"/>
        <v>5.0143855322646938E-2</v>
      </c>
      <c r="CD726" s="206">
        <f t="shared" si="1133"/>
        <v>2.5899649542695958E-2</v>
      </c>
      <c r="CE726" s="207">
        <f t="shared" si="1133"/>
        <v>3.3523438586729723E-2</v>
      </c>
      <c r="CF726" s="204">
        <f t="shared" si="1133"/>
        <v>4.9031476997578691E-2</v>
      </c>
      <c r="CG726" s="205">
        <f t="shared" si="1133"/>
        <v>6.3619402985074625E-2</v>
      </c>
      <c r="CH726" s="206">
        <f t="shared" si="1133"/>
        <v>4.383154417836499E-2</v>
      </c>
      <c r="CI726" s="204">
        <f t="shared" si="1133"/>
        <v>4.4611979526905522E-2</v>
      </c>
      <c r="CJ726" s="210">
        <f t="shared" si="1133"/>
        <v>4.4113405167716835E-2</v>
      </c>
      <c r="CK726" s="211">
        <f t="shared" si="1133"/>
        <v>3.945231507930904E-2</v>
      </c>
    </row>
    <row r="727" spans="1:89" ht="13.5" thickBot="1" x14ac:dyDescent="0.25">
      <c r="A727" s="212" t="s">
        <v>22</v>
      </c>
      <c r="B727" s="213">
        <v>2137</v>
      </c>
      <c r="C727" s="214">
        <v>690</v>
      </c>
      <c r="D727" s="215">
        <v>711</v>
      </c>
      <c r="E727" s="216">
        <v>456</v>
      </c>
      <c r="F727" s="213">
        <v>362</v>
      </c>
      <c r="G727" s="217">
        <v>165</v>
      </c>
      <c r="H727" s="215">
        <v>1080</v>
      </c>
      <c r="I727" s="216">
        <v>1021</v>
      </c>
      <c r="J727" s="213">
        <v>71</v>
      </c>
      <c r="K727" s="217">
        <v>189</v>
      </c>
      <c r="L727" s="215">
        <v>96</v>
      </c>
      <c r="M727" s="213">
        <v>568</v>
      </c>
      <c r="N727" s="218">
        <v>657</v>
      </c>
      <c r="O727" s="219">
        <v>1108</v>
      </c>
      <c r="P727" s="213">
        <v>479</v>
      </c>
      <c r="Q727" s="217">
        <v>381</v>
      </c>
      <c r="R727" s="215">
        <v>825</v>
      </c>
      <c r="S727" s="216">
        <v>655</v>
      </c>
      <c r="T727" s="213">
        <v>91</v>
      </c>
      <c r="U727" s="217">
        <v>206</v>
      </c>
      <c r="V727" s="215">
        <v>361</v>
      </c>
      <c r="W727" s="216">
        <v>808</v>
      </c>
      <c r="X727" s="213">
        <v>460</v>
      </c>
      <c r="Y727" s="217">
        <v>336</v>
      </c>
      <c r="Z727" s="215">
        <v>1783</v>
      </c>
      <c r="AA727" s="213">
        <v>1440</v>
      </c>
      <c r="AB727" s="220">
        <f t="shared" si="1132"/>
        <v>9113</v>
      </c>
      <c r="AC727" s="221">
        <f t="shared" si="1127"/>
        <v>8023</v>
      </c>
      <c r="AE727" s="175" t="s">
        <v>27</v>
      </c>
      <c r="BI727" s="212" t="s">
        <v>22</v>
      </c>
      <c r="BJ727" s="204">
        <f t="shared" ref="BJ727:CK727" si="1134">B727/B746</f>
        <v>7.5341982795092369E-2</v>
      </c>
      <c r="BK727" s="205">
        <f t="shared" si="1134"/>
        <v>3.6626147884707257E-2</v>
      </c>
      <c r="BL727" s="206">
        <f t="shared" si="1134"/>
        <v>7.04030101990296E-2</v>
      </c>
      <c r="BM727" s="207">
        <f t="shared" si="1134"/>
        <v>5.6157635467980298E-2</v>
      </c>
      <c r="BN727" s="204">
        <f t="shared" si="1134"/>
        <v>6.6999814917638345E-2</v>
      </c>
      <c r="BO727" s="205">
        <f t="shared" si="1134"/>
        <v>5.4240631163708086E-2</v>
      </c>
      <c r="BP727" s="206">
        <f t="shared" si="1134"/>
        <v>5.2923016611946878E-2</v>
      </c>
      <c r="BQ727" s="207">
        <f t="shared" si="1134"/>
        <v>4.1856270241462712E-2</v>
      </c>
      <c r="BR727" s="204">
        <f t="shared" si="1134"/>
        <v>3.6004056795131849E-2</v>
      </c>
      <c r="BS727" s="205">
        <f t="shared" si="1134"/>
        <v>6.7092651757188496E-2</v>
      </c>
      <c r="BT727" s="206">
        <f t="shared" si="1134"/>
        <v>2.7257240204429302E-2</v>
      </c>
      <c r="BU727" s="204">
        <f t="shared" si="1134"/>
        <v>6.5354964906224833E-2</v>
      </c>
      <c r="BV727" s="208">
        <f t="shared" si="1134"/>
        <v>4.9581163685759565E-2</v>
      </c>
      <c r="BW727" s="209">
        <f t="shared" si="1134"/>
        <v>6.4079578971719398E-2</v>
      </c>
      <c r="BX727" s="204">
        <f t="shared" si="1134"/>
        <v>6.2720963729213042E-2</v>
      </c>
      <c r="BY727" s="205">
        <f t="shared" si="1134"/>
        <v>4.7541801846768157E-2</v>
      </c>
      <c r="BZ727" s="206">
        <f t="shared" si="1134"/>
        <v>6.2414888788016341E-2</v>
      </c>
      <c r="CA727" s="207">
        <f t="shared" si="1134"/>
        <v>4.8558084365038182E-2</v>
      </c>
      <c r="CB727" s="204">
        <f t="shared" si="1134"/>
        <v>4.7894736842105261E-2</v>
      </c>
      <c r="CC727" s="205">
        <f t="shared" si="1134"/>
        <v>8.4669132757912047E-2</v>
      </c>
      <c r="CD727" s="206">
        <f t="shared" si="1134"/>
        <v>3.0857338234037097E-2</v>
      </c>
      <c r="CE727" s="207">
        <f t="shared" si="1134"/>
        <v>5.6196967589372655E-2</v>
      </c>
      <c r="CF727" s="204">
        <f t="shared" si="1134"/>
        <v>5.569007263922518E-2</v>
      </c>
      <c r="CG727" s="205">
        <f t="shared" si="1134"/>
        <v>6.2686567164179099E-2</v>
      </c>
      <c r="CH727" s="206">
        <f t="shared" si="1134"/>
        <v>5.8893476465730801E-2</v>
      </c>
      <c r="CI727" s="204">
        <f t="shared" si="1134"/>
        <v>4.9799419006778256E-2</v>
      </c>
      <c r="CJ727" s="210">
        <f t="shared" si="1134"/>
        <v>5.8414045523598301E-2</v>
      </c>
      <c r="CK727" s="211">
        <f t="shared" si="1134"/>
        <v>5.1501126567083701E-2</v>
      </c>
    </row>
    <row r="728" spans="1:89" ht="14.25" thickTop="1" thickBot="1" x14ac:dyDescent="0.25">
      <c r="A728" s="202" t="s">
        <v>24</v>
      </c>
      <c r="B728" s="222">
        <v>2159</v>
      </c>
      <c r="C728" s="223">
        <v>868</v>
      </c>
      <c r="D728" s="224">
        <v>770</v>
      </c>
      <c r="E728" s="225">
        <v>478</v>
      </c>
      <c r="F728" s="222">
        <v>366</v>
      </c>
      <c r="G728" s="226">
        <v>220</v>
      </c>
      <c r="H728" s="224">
        <v>1242</v>
      </c>
      <c r="I728" s="225">
        <v>1372</v>
      </c>
      <c r="J728" s="222">
        <v>104</v>
      </c>
      <c r="K728" s="226">
        <v>328</v>
      </c>
      <c r="L728" s="224">
        <v>91</v>
      </c>
      <c r="M728" s="222">
        <v>687</v>
      </c>
      <c r="N728" s="227">
        <v>745</v>
      </c>
      <c r="O728" s="228">
        <v>1458</v>
      </c>
      <c r="P728" s="222">
        <v>453</v>
      </c>
      <c r="Q728" s="226">
        <v>446</v>
      </c>
      <c r="R728" s="224">
        <v>1061</v>
      </c>
      <c r="S728" s="225">
        <v>708</v>
      </c>
      <c r="T728" s="222">
        <v>101</v>
      </c>
      <c r="U728" s="226">
        <v>136</v>
      </c>
      <c r="V728" s="224">
        <v>377</v>
      </c>
      <c r="W728" s="225">
        <v>1244</v>
      </c>
      <c r="X728" s="222">
        <v>518</v>
      </c>
      <c r="Y728" s="226">
        <v>353</v>
      </c>
      <c r="Z728" s="224">
        <v>2008</v>
      </c>
      <c r="AA728" s="222">
        <v>1770</v>
      </c>
      <c r="AB728" s="220">
        <f t="shared" si="1132"/>
        <v>9995</v>
      </c>
      <c r="AC728" s="221">
        <f t="shared" si="1127"/>
        <v>10068</v>
      </c>
      <c r="AE728" s="176" t="s">
        <v>2</v>
      </c>
      <c r="AF728" s="177" t="s">
        <v>3</v>
      </c>
      <c r="AG728" s="178"/>
      <c r="AH728" s="177" t="s">
        <v>4</v>
      </c>
      <c r="AI728" s="178"/>
      <c r="AJ728" s="177" t="s">
        <v>5</v>
      </c>
      <c r="AK728" s="178"/>
      <c r="AL728" s="177" t="s">
        <v>6</v>
      </c>
      <c r="AM728" s="178"/>
      <c r="AN728" s="177" t="s">
        <v>7</v>
      </c>
      <c r="AO728" s="178"/>
      <c r="AP728" s="177" t="s">
        <v>8</v>
      </c>
      <c r="AQ728" s="178"/>
      <c r="AR728" s="177" t="s">
        <v>9</v>
      </c>
      <c r="AS728" s="178"/>
      <c r="AT728" s="177" t="s">
        <v>10</v>
      </c>
      <c r="AU728" s="178"/>
      <c r="AV728" s="177" t="s">
        <v>11</v>
      </c>
      <c r="AW728" s="178"/>
      <c r="AX728" s="177" t="s">
        <v>12</v>
      </c>
      <c r="AY728" s="178"/>
      <c r="AZ728" s="177" t="s">
        <v>13</v>
      </c>
      <c r="BA728" s="178"/>
      <c r="BB728" s="177" t="s">
        <v>14</v>
      </c>
      <c r="BC728" s="178"/>
      <c r="BD728" s="177" t="s">
        <v>15</v>
      </c>
      <c r="BE728" s="178"/>
      <c r="BF728" s="179" t="s">
        <v>16</v>
      </c>
      <c r="BG728" s="180"/>
      <c r="BI728" s="202" t="s">
        <v>24</v>
      </c>
      <c r="BJ728" s="204">
        <f t="shared" ref="BJ728:CK728" si="1135">B728/B746</f>
        <v>7.6117613876745163E-2</v>
      </c>
      <c r="BK728" s="205">
        <f t="shared" si="1135"/>
        <v>4.6074632411486807E-2</v>
      </c>
      <c r="BL728" s="206">
        <f t="shared" si="1135"/>
        <v>7.6245172789385085E-2</v>
      </c>
      <c r="BM728" s="207">
        <f t="shared" si="1135"/>
        <v>5.8866995073891627E-2</v>
      </c>
      <c r="BN728" s="204">
        <f t="shared" si="1135"/>
        <v>6.7740144364242083E-2</v>
      </c>
      <c r="BO728" s="205">
        <f t="shared" si="1135"/>
        <v>7.2320841551610782E-2</v>
      </c>
      <c r="BP728" s="206">
        <f t="shared" si="1135"/>
        <v>6.0861469103738915E-2</v>
      </c>
      <c r="BQ728" s="207">
        <f t="shared" si="1135"/>
        <v>5.6245644242200632E-2</v>
      </c>
      <c r="BR728" s="204">
        <f t="shared" si="1135"/>
        <v>5.2738336713995942E-2</v>
      </c>
      <c r="BS728" s="205">
        <f t="shared" si="1135"/>
        <v>0.11643592474263401</v>
      </c>
      <c r="BT728" s="206">
        <f t="shared" si="1135"/>
        <v>2.5837592277115275E-2</v>
      </c>
      <c r="BU728" s="204">
        <f t="shared" si="1135"/>
        <v>7.9047290300310671E-2</v>
      </c>
      <c r="BV728" s="208">
        <f t="shared" si="1135"/>
        <v>5.6222171911553848E-2</v>
      </c>
      <c r="BW728" s="209">
        <f t="shared" si="1135"/>
        <v>8.4321323231739048E-2</v>
      </c>
      <c r="BX728" s="204">
        <f t="shared" si="1135"/>
        <v>5.9316485530967661E-2</v>
      </c>
      <c r="BY728" s="205">
        <f t="shared" si="1135"/>
        <v>5.5652607936111806E-2</v>
      </c>
      <c r="BZ728" s="206">
        <f t="shared" si="1135"/>
        <v>8.0269329701921618E-2</v>
      </c>
      <c r="CA728" s="207">
        <f t="shared" si="1135"/>
        <v>5.2487211802209208E-2</v>
      </c>
      <c r="CB728" s="204">
        <f t="shared" si="1135"/>
        <v>5.3157894736842105E-2</v>
      </c>
      <c r="CC728" s="205">
        <f t="shared" si="1135"/>
        <v>5.5898068228524458E-2</v>
      </c>
      <c r="CD728" s="206">
        <f t="shared" si="1135"/>
        <v>3.222497649371741E-2</v>
      </c>
      <c r="CE728" s="207">
        <f t="shared" si="1135"/>
        <v>8.6521073862846021E-2</v>
      </c>
      <c r="CF728" s="204">
        <f t="shared" si="1135"/>
        <v>6.2711864406779658E-2</v>
      </c>
      <c r="CG728" s="205">
        <f t="shared" si="1135"/>
        <v>6.5858208955223888E-2</v>
      </c>
      <c r="CH728" s="206">
        <f t="shared" si="1135"/>
        <v>6.6325350949628409E-2</v>
      </c>
      <c r="CI728" s="204">
        <f t="shared" si="1135"/>
        <v>6.1211785862498272E-2</v>
      </c>
      <c r="CJ728" s="210">
        <f t="shared" si="1135"/>
        <v>6.4067637990602985E-2</v>
      </c>
      <c r="CK728" s="211">
        <f t="shared" si="1135"/>
        <v>6.4628361246092322E-2</v>
      </c>
    </row>
    <row r="729" spans="1:89" ht="15" thickTop="1" thickBot="1" x14ac:dyDescent="0.3">
      <c r="A729" s="212" t="s">
        <v>28</v>
      </c>
      <c r="B729" s="213">
        <v>2332</v>
      </c>
      <c r="C729" s="214">
        <v>1027</v>
      </c>
      <c r="D729" s="215">
        <v>747</v>
      </c>
      <c r="E729" s="216">
        <v>403</v>
      </c>
      <c r="F729" s="213">
        <v>349</v>
      </c>
      <c r="G729" s="217">
        <v>197</v>
      </c>
      <c r="H729" s="215">
        <v>1424</v>
      </c>
      <c r="I729" s="216">
        <v>1390</v>
      </c>
      <c r="J729" s="213">
        <v>92</v>
      </c>
      <c r="K729" s="217">
        <v>280</v>
      </c>
      <c r="L729" s="215">
        <v>143</v>
      </c>
      <c r="M729" s="213">
        <v>678</v>
      </c>
      <c r="N729" s="218">
        <v>809</v>
      </c>
      <c r="O729" s="219">
        <v>1270</v>
      </c>
      <c r="P729" s="213">
        <v>526</v>
      </c>
      <c r="Q729" s="217">
        <v>495</v>
      </c>
      <c r="R729" s="215">
        <v>1008</v>
      </c>
      <c r="S729" s="216">
        <v>731</v>
      </c>
      <c r="T729" s="213">
        <v>103</v>
      </c>
      <c r="U729" s="217">
        <v>136</v>
      </c>
      <c r="V729" s="215">
        <v>381</v>
      </c>
      <c r="W729" s="216">
        <v>1340</v>
      </c>
      <c r="X729" s="213">
        <v>515</v>
      </c>
      <c r="Y729" s="217">
        <v>319</v>
      </c>
      <c r="Z729" s="215">
        <v>2111</v>
      </c>
      <c r="AA729" s="213">
        <v>1673</v>
      </c>
      <c r="AB729" s="220">
        <f t="shared" si="1132"/>
        <v>10540</v>
      </c>
      <c r="AC729" s="221">
        <f t="shared" si="1127"/>
        <v>9939</v>
      </c>
      <c r="AE729" s="182"/>
      <c r="AF729" s="183" t="s">
        <v>17</v>
      </c>
      <c r="AG729" s="184" t="s">
        <v>18</v>
      </c>
      <c r="AH729" s="185" t="s">
        <v>17</v>
      </c>
      <c r="AI729" s="186" t="s">
        <v>18</v>
      </c>
      <c r="AJ729" s="183" t="s">
        <v>17</v>
      </c>
      <c r="AK729" s="184" t="s">
        <v>18</v>
      </c>
      <c r="AL729" s="185" t="s">
        <v>17</v>
      </c>
      <c r="AM729" s="186" t="s">
        <v>18</v>
      </c>
      <c r="AN729" s="183" t="s">
        <v>17</v>
      </c>
      <c r="AO729" s="184" t="s">
        <v>18</v>
      </c>
      <c r="AP729" s="185" t="s">
        <v>17</v>
      </c>
      <c r="AQ729" s="183" t="s">
        <v>18</v>
      </c>
      <c r="AR729" s="187" t="s">
        <v>17</v>
      </c>
      <c r="AS729" s="188" t="s">
        <v>18</v>
      </c>
      <c r="AT729" s="183" t="s">
        <v>17</v>
      </c>
      <c r="AU729" s="184" t="s">
        <v>18</v>
      </c>
      <c r="AV729" s="185" t="s">
        <v>17</v>
      </c>
      <c r="AW729" s="186" t="s">
        <v>18</v>
      </c>
      <c r="AX729" s="183" t="s">
        <v>17</v>
      </c>
      <c r="AY729" s="184" t="s">
        <v>18</v>
      </c>
      <c r="AZ729" s="185" t="s">
        <v>17</v>
      </c>
      <c r="BA729" s="186" t="s">
        <v>18</v>
      </c>
      <c r="BB729" s="183" t="s">
        <v>17</v>
      </c>
      <c r="BC729" s="184" t="s">
        <v>18</v>
      </c>
      <c r="BD729" s="185" t="s">
        <v>17</v>
      </c>
      <c r="BE729" s="183" t="s">
        <v>18</v>
      </c>
      <c r="BF729" s="189" t="s">
        <v>17</v>
      </c>
      <c r="BG729" s="190" t="s">
        <v>18</v>
      </c>
      <c r="BI729" s="212" t="s">
        <v>28</v>
      </c>
      <c r="BJ729" s="204">
        <f t="shared" ref="BJ729:CK729" si="1136">B729/B746</f>
        <v>8.2216894655196729E-2</v>
      </c>
      <c r="BK729" s="205">
        <f t="shared" si="1136"/>
        <v>5.4514570837093261E-2</v>
      </c>
      <c r="BL729" s="206">
        <f t="shared" si="1136"/>
        <v>7.3967719576195662E-2</v>
      </c>
      <c r="BM729" s="207">
        <f t="shared" si="1136"/>
        <v>4.9630541871921181E-2</v>
      </c>
      <c r="BN729" s="204">
        <f t="shared" si="1136"/>
        <v>6.4593744216176197E-2</v>
      </c>
      <c r="BO729" s="205">
        <f t="shared" si="1136"/>
        <v>6.4760026298487844E-2</v>
      </c>
      <c r="BP729" s="206">
        <f t="shared" si="1136"/>
        <v>6.9779977458715142E-2</v>
      </c>
      <c r="BQ729" s="207">
        <f t="shared" si="1136"/>
        <v>5.6983560857623086E-2</v>
      </c>
      <c r="BR729" s="204">
        <f t="shared" si="1136"/>
        <v>4.665314401622718E-2</v>
      </c>
      <c r="BS729" s="205">
        <f t="shared" si="1136"/>
        <v>9.9396521121760742E-2</v>
      </c>
      <c r="BT729" s="206">
        <f t="shared" si="1136"/>
        <v>4.0601930721181144E-2</v>
      </c>
      <c r="BU729" s="204">
        <f t="shared" si="1136"/>
        <v>7.8011736278909213E-2</v>
      </c>
      <c r="BV729" s="208">
        <f t="shared" si="1136"/>
        <v>6.1051996075767868E-2</v>
      </c>
      <c r="BW729" s="209">
        <f t="shared" si="1136"/>
        <v>7.3448614886357066E-2</v>
      </c>
      <c r="BX729" s="204">
        <f t="shared" si="1136"/>
        <v>6.8875212779887396E-2</v>
      </c>
      <c r="BY729" s="205">
        <f t="shared" si="1136"/>
        <v>6.176690791115548E-2</v>
      </c>
      <c r="BZ729" s="206">
        <f t="shared" si="1136"/>
        <v>7.625964593735815E-2</v>
      </c>
      <c r="CA729" s="207">
        <f t="shared" si="1136"/>
        <v>5.4192304840981538E-2</v>
      </c>
      <c r="CB729" s="204">
        <f t="shared" si="1136"/>
        <v>5.4210526315789473E-2</v>
      </c>
      <c r="CC729" s="205">
        <f t="shared" si="1136"/>
        <v>5.5898068228524458E-2</v>
      </c>
      <c r="CD729" s="206">
        <f t="shared" si="1136"/>
        <v>3.2566886058637487E-2</v>
      </c>
      <c r="CE729" s="207">
        <f t="shared" si="1136"/>
        <v>9.3197941299207124E-2</v>
      </c>
      <c r="CF729" s="204">
        <f t="shared" si="1136"/>
        <v>6.2348668280871669E-2</v>
      </c>
      <c r="CG729" s="205">
        <f t="shared" si="1136"/>
        <v>5.9514925373134325E-2</v>
      </c>
      <c r="CH729" s="206">
        <f t="shared" si="1136"/>
        <v>6.9727497935590424E-2</v>
      </c>
      <c r="CI729" s="204">
        <f t="shared" si="1136"/>
        <v>5.7857241665513905E-2</v>
      </c>
      <c r="CJ729" s="210">
        <f t="shared" si="1136"/>
        <v>6.7561070977584334E-2</v>
      </c>
      <c r="CK729" s="211">
        <f t="shared" si="1136"/>
        <v>6.3800286295680533E-2</v>
      </c>
    </row>
    <row r="730" spans="1:89" ht="13.5" thickTop="1" x14ac:dyDescent="0.2">
      <c r="A730" s="202" t="s">
        <v>29</v>
      </c>
      <c r="B730" s="235">
        <v>2362</v>
      </c>
      <c r="C730" s="223">
        <v>1044</v>
      </c>
      <c r="D730" s="224">
        <v>900</v>
      </c>
      <c r="E730" s="225">
        <v>475</v>
      </c>
      <c r="F730" s="222">
        <v>493</v>
      </c>
      <c r="G730" s="226">
        <v>201</v>
      </c>
      <c r="H730" s="224">
        <v>1522</v>
      </c>
      <c r="I730" s="225">
        <v>1507</v>
      </c>
      <c r="J730" s="222">
        <v>124</v>
      </c>
      <c r="K730" s="226">
        <v>283</v>
      </c>
      <c r="L730" s="224">
        <v>144</v>
      </c>
      <c r="M730" s="222">
        <v>880</v>
      </c>
      <c r="N730" s="227">
        <v>826</v>
      </c>
      <c r="O730" s="236">
        <v>1528</v>
      </c>
      <c r="P730" s="222">
        <v>513</v>
      </c>
      <c r="Q730" s="226">
        <v>462</v>
      </c>
      <c r="R730" s="224">
        <v>1050</v>
      </c>
      <c r="S730" s="225">
        <v>821</v>
      </c>
      <c r="T730" s="222">
        <v>92</v>
      </c>
      <c r="U730" s="226">
        <v>137</v>
      </c>
      <c r="V730" s="224">
        <v>455</v>
      </c>
      <c r="W730" s="237">
        <v>1481</v>
      </c>
      <c r="X730" s="222">
        <v>518</v>
      </c>
      <c r="Y730" s="226">
        <v>335</v>
      </c>
      <c r="Z730" s="224">
        <v>2156</v>
      </c>
      <c r="AA730" s="222">
        <v>1906</v>
      </c>
      <c r="AB730" s="220">
        <f t="shared" si="1132"/>
        <v>11155</v>
      </c>
      <c r="AC730" s="221">
        <f t="shared" si="1127"/>
        <v>11060</v>
      </c>
      <c r="AE730" s="202" t="str">
        <f>$AE$17</f>
        <v>17:00 - 17:59</v>
      </c>
      <c r="AF730" s="193">
        <f t="shared" ref="AF730:AO732" si="1137">SUMIF($A$9:$A$32,$AE730,B$722:B$745)</f>
        <v>1743</v>
      </c>
      <c r="AG730" s="194">
        <f t="shared" si="1137"/>
        <v>1755</v>
      </c>
      <c r="AH730" s="195">
        <f t="shared" si="1137"/>
        <v>636</v>
      </c>
      <c r="AI730" s="196">
        <f t="shared" si="1137"/>
        <v>686</v>
      </c>
      <c r="AJ730" s="193">
        <f t="shared" si="1137"/>
        <v>430</v>
      </c>
      <c r="AK730" s="197">
        <f t="shared" si="1137"/>
        <v>249</v>
      </c>
      <c r="AL730" s="195">
        <f t="shared" si="1137"/>
        <v>1523</v>
      </c>
      <c r="AM730" s="196">
        <f t="shared" si="1137"/>
        <v>2111</v>
      </c>
      <c r="AN730" s="193">
        <f t="shared" si="1137"/>
        <v>169</v>
      </c>
      <c r="AO730" s="197">
        <f t="shared" si="1137"/>
        <v>163</v>
      </c>
      <c r="AP730" s="195">
        <f t="shared" ref="AP730:AY732" si="1138">SUMIF($A$9:$A$32,$AE730,L$722:L$745)</f>
        <v>362</v>
      </c>
      <c r="AQ730" s="193">
        <f t="shared" si="1138"/>
        <v>459</v>
      </c>
      <c r="AR730" s="198">
        <f t="shared" si="1138"/>
        <v>1002</v>
      </c>
      <c r="AS730" s="199">
        <f t="shared" si="1138"/>
        <v>1096</v>
      </c>
      <c r="AT730" s="193">
        <f t="shared" si="1138"/>
        <v>548</v>
      </c>
      <c r="AU730" s="197">
        <f t="shared" si="1138"/>
        <v>601</v>
      </c>
      <c r="AV730" s="195">
        <f t="shared" si="1138"/>
        <v>768</v>
      </c>
      <c r="AW730" s="196">
        <f t="shared" si="1138"/>
        <v>1153</v>
      </c>
      <c r="AX730" s="193">
        <f t="shared" si="1138"/>
        <v>141</v>
      </c>
      <c r="AY730" s="197">
        <f t="shared" si="1138"/>
        <v>150</v>
      </c>
      <c r="AZ730" s="195">
        <f t="shared" ref="AZ730:BE732" si="1139">SUMIF($A$9:$A$32,$AE730,V$722:V$745)</f>
        <v>980</v>
      </c>
      <c r="BA730" s="196">
        <f t="shared" si="1139"/>
        <v>812</v>
      </c>
      <c r="BB730" s="193">
        <f t="shared" si="1139"/>
        <v>604</v>
      </c>
      <c r="BC730" s="197">
        <f t="shared" si="1139"/>
        <v>332</v>
      </c>
      <c r="BD730" s="195">
        <f t="shared" si="1139"/>
        <v>2285</v>
      </c>
      <c r="BE730" s="193">
        <f t="shared" si="1139"/>
        <v>2078</v>
      </c>
      <c r="BF730" s="200">
        <f>AF730+AH730+AJ730+AL730+AN730+AP730+AR730+AT730+AV730+AX730+AZ730+BB730+BD730</f>
        <v>11191</v>
      </c>
      <c r="BG730" s="201">
        <f>AG730+AI730+AK730+AM730+AO730+AQ730+AS730+AU730+AW730+AY730+BA730+BC730+BE730</f>
        <v>11645</v>
      </c>
      <c r="BI730" s="202" t="s">
        <v>29</v>
      </c>
      <c r="BJ730" s="204">
        <f t="shared" ref="BJ730:CK730" si="1140">B730/B746</f>
        <v>8.3274573402905089E-2</v>
      </c>
      <c r="BK730" s="205">
        <f t="shared" si="1140"/>
        <v>5.5416954190774456E-2</v>
      </c>
      <c r="BL730" s="206">
        <f t="shared" si="1140"/>
        <v>8.9117734429151399E-2</v>
      </c>
      <c r="BM730" s="207">
        <f t="shared" si="1140"/>
        <v>5.8497536945812806E-2</v>
      </c>
      <c r="BN730" s="204">
        <f t="shared" si="1140"/>
        <v>9.1245604293910793E-2</v>
      </c>
      <c r="BO730" s="205">
        <f t="shared" si="1140"/>
        <v>6.607495069033531E-2</v>
      </c>
      <c r="BP730" s="206">
        <f t="shared" si="1140"/>
        <v>7.4582251188317739E-2</v>
      </c>
      <c r="BQ730" s="207">
        <f t="shared" si="1140"/>
        <v>6.178001885786906E-2</v>
      </c>
      <c r="BR730" s="204">
        <f t="shared" si="1140"/>
        <v>6.2880324543610547E-2</v>
      </c>
      <c r="BS730" s="205">
        <f t="shared" si="1140"/>
        <v>0.10046148384806532</v>
      </c>
      <c r="BT730" s="206">
        <f t="shared" si="1140"/>
        <v>4.0885860306643949E-2</v>
      </c>
      <c r="BU730" s="204">
        <f t="shared" si="1140"/>
        <v>0.10125417098147509</v>
      </c>
      <c r="BV730" s="208">
        <f t="shared" si="1140"/>
        <v>6.2334918119387218E-2</v>
      </c>
      <c r="BW730" s="209">
        <f t="shared" si="1140"/>
        <v>8.8369672083742981E-2</v>
      </c>
      <c r="BX730" s="204">
        <f t="shared" si="1140"/>
        <v>6.7172973680764692E-2</v>
      </c>
      <c r="BY730" s="205">
        <f t="shared" si="1140"/>
        <v>5.764911405041178E-2</v>
      </c>
      <c r="BZ730" s="206">
        <f t="shared" si="1140"/>
        <v>7.9437131184748072E-2</v>
      </c>
      <c r="CA730" s="207">
        <f t="shared" si="1140"/>
        <v>6.0864408036177625E-2</v>
      </c>
      <c r="CB730" s="204">
        <f t="shared" si="1140"/>
        <v>4.8421052631578948E-2</v>
      </c>
      <c r="CC730" s="205">
        <f t="shared" si="1140"/>
        <v>5.6309083436087135E-2</v>
      </c>
      <c r="CD730" s="206">
        <f t="shared" si="1140"/>
        <v>3.8892213009658942E-2</v>
      </c>
      <c r="CE730" s="207">
        <f t="shared" si="1140"/>
        <v>0.1030045903463625</v>
      </c>
      <c r="CF730" s="204">
        <f t="shared" si="1140"/>
        <v>6.2711864406779658E-2</v>
      </c>
      <c r="CG730" s="205">
        <f t="shared" si="1140"/>
        <v>6.25E-2</v>
      </c>
      <c r="CH730" s="206">
        <f t="shared" si="1140"/>
        <v>7.1213872832369948E-2</v>
      </c>
      <c r="CI730" s="204">
        <f t="shared" si="1140"/>
        <v>6.5915064324249553E-2</v>
      </c>
      <c r="CJ730" s="210">
        <f t="shared" si="1140"/>
        <v>7.1503201779407333E-2</v>
      </c>
      <c r="CK730" s="211">
        <f t="shared" si="1140"/>
        <v>7.0996193422902365E-2</v>
      </c>
    </row>
    <row r="731" spans="1:89" x14ac:dyDescent="0.2">
      <c r="A731" s="212" t="s">
        <v>31</v>
      </c>
      <c r="B731" s="238">
        <v>2046</v>
      </c>
      <c r="C731" s="214">
        <v>1451</v>
      </c>
      <c r="D731" s="215">
        <v>840</v>
      </c>
      <c r="E731" s="216">
        <v>410</v>
      </c>
      <c r="F731" s="213">
        <v>424</v>
      </c>
      <c r="G731" s="217">
        <v>180</v>
      </c>
      <c r="H731" s="215">
        <v>1626</v>
      </c>
      <c r="I731" s="216">
        <v>1461</v>
      </c>
      <c r="J731" s="213">
        <v>135</v>
      </c>
      <c r="K731" s="214">
        <v>217</v>
      </c>
      <c r="L731" s="215">
        <v>172</v>
      </c>
      <c r="M731" s="213">
        <v>955</v>
      </c>
      <c r="N731" s="218">
        <v>883</v>
      </c>
      <c r="O731" s="239">
        <v>1415</v>
      </c>
      <c r="P731" s="213">
        <v>649</v>
      </c>
      <c r="Q731" s="214">
        <v>475</v>
      </c>
      <c r="R731" s="215">
        <v>994</v>
      </c>
      <c r="S731" s="216">
        <v>892</v>
      </c>
      <c r="T731" s="224">
        <v>140</v>
      </c>
      <c r="U731" s="213">
        <v>148</v>
      </c>
      <c r="V731" s="215">
        <v>458</v>
      </c>
      <c r="W731" s="240">
        <v>1248</v>
      </c>
      <c r="X731" s="213">
        <v>517</v>
      </c>
      <c r="Y731" s="217">
        <v>365</v>
      </c>
      <c r="Z731" s="215">
        <v>2198</v>
      </c>
      <c r="AA731" s="213">
        <v>1954</v>
      </c>
      <c r="AB731" s="220">
        <f t="shared" si="1132"/>
        <v>11082</v>
      </c>
      <c r="AC731" s="221">
        <f t="shared" si="1127"/>
        <v>11171</v>
      </c>
      <c r="AE731" s="212" t="str">
        <f>$AE$18</f>
        <v>18:00 - 18:59</v>
      </c>
      <c r="AF731" s="193">
        <f t="shared" si="1137"/>
        <v>1718</v>
      </c>
      <c r="AG731" s="214">
        <f t="shared" si="1137"/>
        <v>1387</v>
      </c>
      <c r="AH731" s="215">
        <f t="shared" si="1137"/>
        <v>534</v>
      </c>
      <c r="AI731" s="216">
        <f t="shared" si="1137"/>
        <v>560</v>
      </c>
      <c r="AJ731" s="213">
        <f t="shared" si="1137"/>
        <v>328</v>
      </c>
      <c r="AK731" s="217">
        <f t="shared" si="1137"/>
        <v>237</v>
      </c>
      <c r="AL731" s="215">
        <f t="shared" si="1137"/>
        <v>1403</v>
      </c>
      <c r="AM731" s="216">
        <f t="shared" si="1137"/>
        <v>1926</v>
      </c>
      <c r="AN731" s="213">
        <f t="shared" si="1137"/>
        <v>151</v>
      </c>
      <c r="AO731" s="217">
        <f t="shared" si="1137"/>
        <v>124</v>
      </c>
      <c r="AP731" s="215">
        <f t="shared" si="1138"/>
        <v>329</v>
      </c>
      <c r="AQ731" s="213">
        <f t="shared" si="1138"/>
        <v>407</v>
      </c>
      <c r="AR731" s="218">
        <f t="shared" si="1138"/>
        <v>930</v>
      </c>
      <c r="AS731" s="219">
        <f t="shared" si="1138"/>
        <v>1036</v>
      </c>
      <c r="AT731" s="213">
        <f t="shared" si="1138"/>
        <v>483</v>
      </c>
      <c r="AU731" s="217">
        <f t="shared" si="1138"/>
        <v>636</v>
      </c>
      <c r="AV731" s="215">
        <f t="shared" si="1138"/>
        <v>785</v>
      </c>
      <c r="AW731" s="216">
        <f t="shared" si="1138"/>
        <v>1029</v>
      </c>
      <c r="AX731" s="213">
        <f t="shared" si="1138"/>
        <v>139</v>
      </c>
      <c r="AY731" s="217">
        <f t="shared" si="1138"/>
        <v>166</v>
      </c>
      <c r="AZ731" s="215">
        <f t="shared" si="1139"/>
        <v>1108</v>
      </c>
      <c r="BA731" s="216">
        <f t="shared" si="1139"/>
        <v>808</v>
      </c>
      <c r="BB731" s="213">
        <f t="shared" si="1139"/>
        <v>532</v>
      </c>
      <c r="BC731" s="217">
        <f t="shared" si="1139"/>
        <v>347</v>
      </c>
      <c r="BD731" s="215">
        <f t="shared" si="1139"/>
        <v>2015</v>
      </c>
      <c r="BE731" s="213">
        <f t="shared" si="1139"/>
        <v>1945</v>
      </c>
      <c r="BF731" s="220">
        <f>SUM(AF731,AH731,AJ731,AL731,AN731,AP731,AR731,AT731,AV731,AX731,AZ731,BB731,BD731)</f>
        <v>10455</v>
      </c>
      <c r="BG731" s="221">
        <f>SUM(AG731,AI731,AK731,AM731,AO731,AQ731,AS731,AU731,AW731,AY731,BA731,BC731,BE731)</f>
        <v>10608</v>
      </c>
      <c r="BI731" s="212" t="s">
        <v>31</v>
      </c>
      <c r="BJ731" s="204">
        <f t="shared" ref="BJ731:CK731" si="1141">B731/B746</f>
        <v>7.2133690593710331E-2</v>
      </c>
      <c r="BK731" s="205">
        <f t="shared" si="1141"/>
        <v>7.702107330537715E-2</v>
      </c>
      <c r="BL731" s="206">
        <f t="shared" si="1141"/>
        <v>8.3176552133874634E-2</v>
      </c>
      <c r="BM731" s="207">
        <f t="shared" si="1141"/>
        <v>5.0492610837438424E-2</v>
      </c>
      <c r="BN731" s="204">
        <f t="shared" si="1141"/>
        <v>7.8474921339996298E-2</v>
      </c>
      <c r="BO731" s="205">
        <f t="shared" si="1141"/>
        <v>5.9171597633136092E-2</v>
      </c>
      <c r="BP731" s="206">
        <f t="shared" si="1141"/>
        <v>7.9678541676875575E-2</v>
      </c>
      <c r="BQ731" s="207">
        <f t="shared" si="1141"/>
        <v>5.9894231951789445E-2</v>
      </c>
      <c r="BR731" s="204">
        <f t="shared" si="1141"/>
        <v>6.8458417849898576E-2</v>
      </c>
      <c r="BS731" s="205">
        <f t="shared" si="1141"/>
        <v>7.7032303869364577E-2</v>
      </c>
      <c r="BT731" s="206">
        <f t="shared" si="1141"/>
        <v>4.8835888699602502E-2</v>
      </c>
      <c r="BU731" s="204">
        <f t="shared" si="1141"/>
        <v>0.10988378782648717</v>
      </c>
      <c r="BV731" s="208">
        <f t="shared" si="1141"/>
        <v>6.6636480265640327E-2</v>
      </c>
      <c r="BW731" s="209">
        <f t="shared" si="1141"/>
        <v>8.1834480365508069E-2</v>
      </c>
      <c r="BX731" s="204">
        <f t="shared" si="1141"/>
        <v>8.4981013486971319E-2</v>
      </c>
      <c r="BY731" s="205">
        <f t="shared" si="1141"/>
        <v>5.9271275268280507E-2</v>
      </c>
      <c r="BZ731" s="206">
        <f t="shared" si="1141"/>
        <v>7.5200484188228167E-2</v>
      </c>
      <c r="CA731" s="207">
        <f t="shared" si="1141"/>
        <v>6.6127956112387878E-2</v>
      </c>
      <c r="CB731" s="204">
        <f t="shared" si="1141"/>
        <v>7.3684210526315783E-2</v>
      </c>
      <c r="CC731" s="205">
        <f t="shared" si="1141"/>
        <v>6.0830250719276613E-2</v>
      </c>
      <c r="CD731" s="206">
        <f t="shared" si="1141"/>
        <v>3.9148645183349005E-2</v>
      </c>
      <c r="CE731" s="207">
        <f t="shared" si="1141"/>
        <v>8.6799276672694395E-2</v>
      </c>
      <c r="CF731" s="204">
        <f t="shared" si="1141"/>
        <v>6.2590799031477004E-2</v>
      </c>
      <c r="CG731" s="205">
        <f t="shared" si="1141"/>
        <v>6.8097014925373137E-2</v>
      </c>
      <c r="CH731" s="206">
        <f t="shared" si="1141"/>
        <v>7.2601156069364167E-2</v>
      </c>
      <c r="CI731" s="204">
        <f t="shared" si="1141"/>
        <v>6.7575044957808819E-2</v>
      </c>
      <c r="CJ731" s="210">
        <f t="shared" si="1141"/>
        <v>7.1035274058215331E-2</v>
      </c>
      <c r="CK731" s="211">
        <f t="shared" si="1141"/>
        <v>7.1708723031396235E-2</v>
      </c>
    </row>
    <row r="732" spans="1:89" ht="13.5" thickBot="1" x14ac:dyDescent="0.25">
      <c r="A732" s="202" t="s">
        <v>33</v>
      </c>
      <c r="B732" s="235">
        <v>2000</v>
      </c>
      <c r="C732" s="223">
        <v>1265</v>
      </c>
      <c r="D732" s="224">
        <v>761</v>
      </c>
      <c r="E732" s="225">
        <v>544</v>
      </c>
      <c r="F732" s="222">
        <v>328</v>
      </c>
      <c r="G732" s="226">
        <v>163</v>
      </c>
      <c r="H732" s="224">
        <v>1611</v>
      </c>
      <c r="I732" s="225">
        <v>1576</v>
      </c>
      <c r="J732" s="222">
        <v>145</v>
      </c>
      <c r="K732" s="223">
        <v>216</v>
      </c>
      <c r="L732" s="224">
        <v>213</v>
      </c>
      <c r="M732" s="222">
        <v>765</v>
      </c>
      <c r="N732" s="227">
        <v>899</v>
      </c>
      <c r="O732" s="236">
        <v>1131</v>
      </c>
      <c r="P732" s="222">
        <v>650</v>
      </c>
      <c r="Q732" s="223">
        <v>537</v>
      </c>
      <c r="R732" s="224">
        <v>961</v>
      </c>
      <c r="S732" s="225">
        <v>859</v>
      </c>
      <c r="T732" s="222">
        <v>144</v>
      </c>
      <c r="U732" s="226">
        <v>183</v>
      </c>
      <c r="V732" s="224">
        <v>625</v>
      </c>
      <c r="W732" s="237">
        <v>1120</v>
      </c>
      <c r="X732" s="222">
        <v>527</v>
      </c>
      <c r="Y732" s="226">
        <v>356</v>
      </c>
      <c r="Z732" s="224">
        <v>2091</v>
      </c>
      <c r="AA732" s="222">
        <v>2117</v>
      </c>
      <c r="AB732" s="220">
        <f t="shared" si="1132"/>
        <v>10955</v>
      </c>
      <c r="AC732" s="221">
        <f t="shared" si="1127"/>
        <v>10832</v>
      </c>
      <c r="AE732" s="202" t="str">
        <f>$AE$19</f>
        <v>19:00 - 19:59</v>
      </c>
      <c r="AF732" s="193">
        <f t="shared" si="1137"/>
        <v>1787</v>
      </c>
      <c r="AG732" s="223">
        <f t="shared" si="1137"/>
        <v>1499</v>
      </c>
      <c r="AH732" s="224">
        <f t="shared" si="1137"/>
        <v>478</v>
      </c>
      <c r="AI732" s="225">
        <f t="shared" si="1137"/>
        <v>579</v>
      </c>
      <c r="AJ732" s="222">
        <f t="shared" si="1137"/>
        <v>257</v>
      </c>
      <c r="AK732" s="226">
        <f t="shared" si="1137"/>
        <v>254</v>
      </c>
      <c r="AL732" s="224">
        <f t="shared" si="1137"/>
        <v>1240</v>
      </c>
      <c r="AM732" s="225">
        <f t="shared" si="1137"/>
        <v>1853</v>
      </c>
      <c r="AN732" s="222">
        <f t="shared" si="1137"/>
        <v>167</v>
      </c>
      <c r="AO732" s="226">
        <f t="shared" si="1137"/>
        <v>108</v>
      </c>
      <c r="AP732" s="224">
        <f t="shared" si="1138"/>
        <v>320</v>
      </c>
      <c r="AQ732" s="222">
        <f t="shared" si="1138"/>
        <v>350</v>
      </c>
      <c r="AR732" s="227">
        <f t="shared" si="1138"/>
        <v>926</v>
      </c>
      <c r="AS732" s="228">
        <f t="shared" si="1138"/>
        <v>1154</v>
      </c>
      <c r="AT732" s="222">
        <f t="shared" si="1138"/>
        <v>382</v>
      </c>
      <c r="AU732" s="226">
        <f t="shared" si="1138"/>
        <v>690</v>
      </c>
      <c r="AV732" s="224">
        <f t="shared" si="1138"/>
        <v>668</v>
      </c>
      <c r="AW732" s="225">
        <f t="shared" si="1138"/>
        <v>1067</v>
      </c>
      <c r="AX732" s="222">
        <f t="shared" si="1138"/>
        <v>108</v>
      </c>
      <c r="AY732" s="226">
        <f t="shared" si="1138"/>
        <v>148</v>
      </c>
      <c r="AZ732" s="224">
        <f t="shared" si="1139"/>
        <v>1236</v>
      </c>
      <c r="BA732" s="225">
        <f t="shared" si="1139"/>
        <v>646</v>
      </c>
      <c r="BB732" s="222">
        <f t="shared" si="1139"/>
        <v>527</v>
      </c>
      <c r="BC732" s="226">
        <f t="shared" si="1139"/>
        <v>355</v>
      </c>
      <c r="BD732" s="224">
        <f t="shared" si="1139"/>
        <v>1842</v>
      </c>
      <c r="BE732" s="222">
        <f t="shared" si="1139"/>
        <v>2137</v>
      </c>
      <c r="BF732" s="220">
        <f>SUM(AF732,AH732,AJ732,AL732,AN732,AP732,AR732,AT732,AV732,AX732,AZ732,BB732,BD732)</f>
        <v>9938</v>
      </c>
      <c r="BG732" s="221">
        <f>SUM(AG732,AI732,AK732,AM732,AO732,AQ732,AS732,AU732,AW732,AY732,BA732,BC732,BE732)</f>
        <v>10840</v>
      </c>
      <c r="BI732" s="202" t="s">
        <v>33</v>
      </c>
      <c r="BJ732" s="204">
        <f t="shared" ref="BJ732:CK732" si="1142">B732/B746</f>
        <v>7.0511916513890854E-2</v>
      </c>
      <c r="BK732" s="205">
        <f t="shared" si="1142"/>
        <v>6.7147937788629972E-2</v>
      </c>
      <c r="BL732" s="206">
        <f t="shared" si="1142"/>
        <v>7.535399544509358E-2</v>
      </c>
      <c r="BM732" s="207">
        <f t="shared" si="1142"/>
        <v>6.6995073891625609E-2</v>
      </c>
      <c r="BN732" s="204">
        <f t="shared" si="1142"/>
        <v>6.0707014621506572E-2</v>
      </c>
      <c r="BO732" s="205">
        <f t="shared" si="1142"/>
        <v>5.3583168967784353E-2</v>
      </c>
      <c r="BP732" s="206">
        <f t="shared" si="1142"/>
        <v>7.8943499779487433E-2</v>
      </c>
      <c r="BQ732" s="207">
        <f t="shared" si="1142"/>
        <v>6.4608699216988474E-2</v>
      </c>
      <c r="BR732" s="204">
        <f t="shared" si="1142"/>
        <v>7.3529411764705885E-2</v>
      </c>
      <c r="BS732" s="205">
        <f t="shared" si="1142"/>
        <v>7.6677316293929709E-2</v>
      </c>
      <c r="BT732" s="206">
        <f t="shared" si="1142"/>
        <v>6.0477001703577511E-2</v>
      </c>
      <c r="BU732" s="204">
        <f t="shared" si="1142"/>
        <v>8.8022091819123224E-2</v>
      </c>
      <c r="BV732" s="208">
        <f t="shared" si="1142"/>
        <v>6.7843936306693831E-2</v>
      </c>
      <c r="BW732" s="209">
        <f t="shared" si="1142"/>
        <v>6.5409750737377828E-2</v>
      </c>
      <c r="BX732" s="204">
        <f t="shared" si="1142"/>
        <v>8.5111954956134606E-2</v>
      </c>
      <c r="BY732" s="205">
        <f t="shared" si="1142"/>
        <v>6.7007736461192915E-2</v>
      </c>
      <c r="BZ732" s="206">
        <f t="shared" si="1142"/>
        <v>7.2703888636707514E-2</v>
      </c>
      <c r="CA732" s="207">
        <f t="shared" si="1142"/>
        <v>6.3681518274149307E-2</v>
      </c>
      <c r="CB732" s="204">
        <f t="shared" si="1142"/>
        <v>7.5789473684210532E-2</v>
      </c>
      <c r="CC732" s="205">
        <f t="shared" si="1142"/>
        <v>7.52157829839704E-2</v>
      </c>
      <c r="CD732" s="206">
        <f t="shared" si="1142"/>
        <v>5.3423369518762288E-2</v>
      </c>
      <c r="CE732" s="207">
        <f t="shared" si="1142"/>
        <v>7.7896786757546257E-2</v>
      </c>
      <c r="CF732" s="204">
        <f t="shared" si="1142"/>
        <v>6.3801452784503637E-2</v>
      </c>
      <c r="CG732" s="205">
        <f t="shared" si="1142"/>
        <v>6.64179104477612E-2</v>
      </c>
      <c r="CH732" s="206">
        <f t="shared" si="1142"/>
        <v>6.9066886870355074E-2</v>
      </c>
      <c r="CI732" s="204">
        <f t="shared" si="1142"/>
        <v>7.3212062525937191E-2</v>
      </c>
      <c r="CJ732" s="210">
        <f t="shared" si="1142"/>
        <v>7.0221208022716933E-2</v>
      </c>
      <c r="CK732" s="211">
        <f t="shared" si="1142"/>
        <v>6.9532619091942E-2</v>
      </c>
    </row>
    <row r="733" spans="1:89" ht="14.25" thickTop="1" thickBot="1" x14ac:dyDescent="0.25">
      <c r="A733" s="212" t="s">
        <v>35</v>
      </c>
      <c r="B733" s="238">
        <v>1681</v>
      </c>
      <c r="C733" s="214">
        <v>1168</v>
      </c>
      <c r="D733" s="215">
        <v>644</v>
      </c>
      <c r="E733" s="216">
        <v>517</v>
      </c>
      <c r="F733" s="213">
        <v>400</v>
      </c>
      <c r="G733" s="217">
        <v>149</v>
      </c>
      <c r="H733" s="215">
        <v>1476</v>
      </c>
      <c r="I733" s="216">
        <v>1484</v>
      </c>
      <c r="J733" s="213">
        <v>110</v>
      </c>
      <c r="K733" s="214">
        <v>186</v>
      </c>
      <c r="L733" s="215">
        <v>247</v>
      </c>
      <c r="M733" s="213">
        <v>654</v>
      </c>
      <c r="N733" s="218">
        <v>969</v>
      </c>
      <c r="O733" s="239">
        <v>1059</v>
      </c>
      <c r="P733" s="213">
        <v>565</v>
      </c>
      <c r="Q733" s="214">
        <v>506</v>
      </c>
      <c r="R733" s="215">
        <v>997</v>
      </c>
      <c r="S733" s="216">
        <v>973</v>
      </c>
      <c r="T733" s="213">
        <v>133</v>
      </c>
      <c r="U733" s="217">
        <v>147</v>
      </c>
      <c r="V733" s="215">
        <v>735</v>
      </c>
      <c r="W733" s="240">
        <v>1010</v>
      </c>
      <c r="X733" s="213">
        <v>530</v>
      </c>
      <c r="Y733" s="217">
        <v>312</v>
      </c>
      <c r="Z733" s="215">
        <v>2055</v>
      </c>
      <c r="AA733" s="213">
        <v>2160</v>
      </c>
      <c r="AB733" s="220">
        <f t="shared" si="1132"/>
        <v>10542</v>
      </c>
      <c r="AC733" s="221">
        <f t="shared" si="1127"/>
        <v>10325</v>
      </c>
      <c r="AE733" s="229" t="s">
        <v>26</v>
      </c>
      <c r="AF733" s="230">
        <f t="shared" ref="AF733:BG733" si="1143">SUM(AF730:AF732)</f>
        <v>5248</v>
      </c>
      <c r="AG733" s="231">
        <f t="shared" si="1143"/>
        <v>4641</v>
      </c>
      <c r="AH733" s="230">
        <f t="shared" si="1143"/>
        <v>1648</v>
      </c>
      <c r="AI733" s="231">
        <f t="shared" si="1143"/>
        <v>1825</v>
      </c>
      <c r="AJ733" s="230">
        <f t="shared" si="1143"/>
        <v>1015</v>
      </c>
      <c r="AK733" s="231">
        <f t="shared" si="1143"/>
        <v>740</v>
      </c>
      <c r="AL733" s="230">
        <f t="shared" si="1143"/>
        <v>4166</v>
      </c>
      <c r="AM733" s="231">
        <f t="shared" si="1143"/>
        <v>5890</v>
      </c>
      <c r="AN733" s="230">
        <f t="shared" si="1143"/>
        <v>487</v>
      </c>
      <c r="AO733" s="231">
        <f t="shared" si="1143"/>
        <v>395</v>
      </c>
      <c r="AP733" s="230">
        <f t="shared" si="1143"/>
        <v>1011</v>
      </c>
      <c r="AQ733" s="231">
        <f t="shared" si="1143"/>
        <v>1216</v>
      </c>
      <c r="AR733" s="230">
        <f t="shared" si="1143"/>
        <v>2858</v>
      </c>
      <c r="AS733" s="231">
        <f t="shared" si="1143"/>
        <v>3286</v>
      </c>
      <c r="AT733" s="230">
        <f t="shared" si="1143"/>
        <v>1413</v>
      </c>
      <c r="AU733" s="231">
        <f t="shared" si="1143"/>
        <v>1927</v>
      </c>
      <c r="AV733" s="230">
        <f t="shared" si="1143"/>
        <v>2221</v>
      </c>
      <c r="AW733" s="231">
        <f t="shared" si="1143"/>
        <v>3249</v>
      </c>
      <c r="AX733" s="230">
        <f t="shared" si="1143"/>
        <v>388</v>
      </c>
      <c r="AY733" s="231">
        <f t="shared" si="1143"/>
        <v>464</v>
      </c>
      <c r="AZ733" s="230">
        <f t="shared" si="1143"/>
        <v>3324</v>
      </c>
      <c r="BA733" s="231">
        <f t="shared" si="1143"/>
        <v>2266</v>
      </c>
      <c r="BB733" s="230">
        <f t="shared" si="1143"/>
        <v>1663</v>
      </c>
      <c r="BC733" s="231">
        <f t="shared" si="1143"/>
        <v>1034</v>
      </c>
      <c r="BD733" s="230">
        <f t="shared" si="1143"/>
        <v>6142</v>
      </c>
      <c r="BE733" s="231">
        <f t="shared" si="1143"/>
        <v>6160</v>
      </c>
      <c r="BF733" s="232">
        <f t="shared" si="1143"/>
        <v>31584</v>
      </c>
      <c r="BG733" s="233">
        <f t="shared" si="1143"/>
        <v>33093</v>
      </c>
      <c r="BI733" s="212" t="s">
        <v>35</v>
      </c>
      <c r="BJ733" s="204">
        <f t="shared" ref="BJ733:CK733" si="1144">B733/B746</f>
        <v>5.9265265829925258E-2</v>
      </c>
      <c r="BK733" s="205">
        <f t="shared" si="1144"/>
        <v>6.1999044535272572E-2</v>
      </c>
      <c r="BL733" s="206">
        <f t="shared" si="1144"/>
        <v>6.3768689969303891E-2</v>
      </c>
      <c r="BM733" s="207">
        <f t="shared" si="1144"/>
        <v>6.3669950738916251E-2</v>
      </c>
      <c r="BN733" s="204">
        <f t="shared" si="1144"/>
        <v>7.403294466037387E-2</v>
      </c>
      <c r="BO733" s="205">
        <f t="shared" si="1144"/>
        <v>4.8980933596318214E-2</v>
      </c>
      <c r="BP733" s="206">
        <f t="shared" si="1144"/>
        <v>7.2328122702994074E-2</v>
      </c>
      <c r="BQ733" s="207">
        <f t="shared" si="1144"/>
        <v>6.0837125404829252E-2</v>
      </c>
      <c r="BR733" s="204">
        <f t="shared" si="1144"/>
        <v>5.5780933062880324E-2</v>
      </c>
      <c r="BS733" s="205">
        <f t="shared" si="1144"/>
        <v>6.6027689030883921E-2</v>
      </c>
      <c r="BT733" s="206">
        <f t="shared" si="1144"/>
        <v>7.0130607609312889E-2</v>
      </c>
      <c r="BU733" s="204">
        <f t="shared" si="1144"/>
        <v>7.5250258888505353E-2</v>
      </c>
      <c r="BV733" s="208">
        <f t="shared" si="1144"/>
        <v>7.3126556486302924E-2</v>
      </c>
      <c r="BW733" s="209">
        <f t="shared" si="1144"/>
        <v>6.124573477531664E-2</v>
      </c>
      <c r="BX733" s="204">
        <f t="shared" si="1144"/>
        <v>7.3981930077255467E-2</v>
      </c>
      <c r="BY733" s="205">
        <f t="shared" si="1144"/>
        <v>6.3139505864736711E-2</v>
      </c>
      <c r="BZ733" s="206">
        <f t="shared" si="1144"/>
        <v>7.542744742018459E-2</v>
      </c>
      <c r="CA733" s="207">
        <f t="shared" si="1144"/>
        <v>7.2132848988064352E-2</v>
      </c>
      <c r="CB733" s="204">
        <f t="shared" si="1144"/>
        <v>7.0000000000000007E-2</v>
      </c>
      <c r="CC733" s="205">
        <f t="shared" si="1144"/>
        <v>6.0419235511713937E-2</v>
      </c>
      <c r="CD733" s="206">
        <f t="shared" si="1144"/>
        <v>6.2825882554064447E-2</v>
      </c>
      <c r="CE733" s="207">
        <f t="shared" si="1144"/>
        <v>7.024620948671581E-2</v>
      </c>
      <c r="CF733" s="204">
        <f t="shared" si="1144"/>
        <v>6.4164648910411626E-2</v>
      </c>
      <c r="CG733" s="205">
        <f t="shared" si="1144"/>
        <v>5.8208955223880594E-2</v>
      </c>
      <c r="CH733" s="206">
        <f t="shared" si="1144"/>
        <v>6.7877786952931465E-2</v>
      </c>
      <c r="CI733" s="204">
        <f t="shared" si="1144"/>
        <v>7.4699128510167384E-2</v>
      </c>
      <c r="CJ733" s="210">
        <f t="shared" si="1144"/>
        <v>6.7573890915151244E-2</v>
      </c>
      <c r="CK733" s="211">
        <f t="shared" si="1144"/>
        <v>6.6278091961253796E-2</v>
      </c>
    </row>
    <row r="734" spans="1:89" ht="13.5" thickTop="1" x14ac:dyDescent="0.2">
      <c r="A734" s="202" t="s">
        <v>36</v>
      </c>
      <c r="B734" s="235">
        <v>1649</v>
      </c>
      <c r="C734" s="223">
        <v>1731</v>
      </c>
      <c r="D734" s="224">
        <v>647</v>
      </c>
      <c r="E734" s="225">
        <v>565</v>
      </c>
      <c r="F734" s="222">
        <v>397</v>
      </c>
      <c r="G734" s="226">
        <v>181</v>
      </c>
      <c r="H734" s="224">
        <v>1391</v>
      </c>
      <c r="I734" s="225">
        <v>1889</v>
      </c>
      <c r="J734" s="222">
        <v>174</v>
      </c>
      <c r="K734" s="223">
        <v>194</v>
      </c>
      <c r="L734" s="224">
        <v>389</v>
      </c>
      <c r="M734" s="222">
        <v>512</v>
      </c>
      <c r="N734" s="227">
        <v>1030</v>
      </c>
      <c r="O734" s="236">
        <v>1020</v>
      </c>
      <c r="P734" s="222">
        <v>576</v>
      </c>
      <c r="Q734" s="223">
        <v>547</v>
      </c>
      <c r="R734" s="224">
        <v>902</v>
      </c>
      <c r="S734" s="225">
        <v>1019</v>
      </c>
      <c r="T734" s="222">
        <v>156</v>
      </c>
      <c r="U734" s="226">
        <v>119</v>
      </c>
      <c r="V734" s="224">
        <v>845</v>
      </c>
      <c r="W734" s="237">
        <v>1009</v>
      </c>
      <c r="X734" s="222">
        <v>603</v>
      </c>
      <c r="Y734" s="226">
        <v>288</v>
      </c>
      <c r="Z734" s="224">
        <v>2024</v>
      </c>
      <c r="AA734" s="222">
        <v>2065</v>
      </c>
      <c r="AB734" s="220">
        <f t="shared" si="1132"/>
        <v>10783</v>
      </c>
      <c r="AC734" s="221">
        <f t="shared" si="1127"/>
        <v>11139</v>
      </c>
      <c r="BI734" s="202" t="s">
        <v>36</v>
      </c>
      <c r="BJ734" s="204">
        <f t="shared" ref="BJ734:CK734" si="1145">B734/B746</f>
        <v>5.8137075165703003E-2</v>
      </c>
      <c r="BK734" s="205">
        <f t="shared" si="1145"/>
        <v>9.188385795424385E-2</v>
      </c>
      <c r="BL734" s="206">
        <f t="shared" si="1145"/>
        <v>6.406574908406773E-2</v>
      </c>
      <c r="BM734" s="207">
        <f t="shared" si="1145"/>
        <v>6.9581280788177338E-2</v>
      </c>
      <c r="BN734" s="204">
        <f t="shared" si="1145"/>
        <v>7.3477697575421067E-2</v>
      </c>
      <c r="BO734" s="205">
        <f t="shared" si="1145"/>
        <v>5.9500328731097965E-2</v>
      </c>
      <c r="BP734" s="206">
        <f t="shared" si="1145"/>
        <v>6.8162885284461211E-2</v>
      </c>
      <c r="BQ734" s="207">
        <f t="shared" si="1145"/>
        <v>7.7440249251834542E-2</v>
      </c>
      <c r="BR734" s="204">
        <f t="shared" si="1145"/>
        <v>8.8235294117647065E-2</v>
      </c>
      <c r="BS734" s="205">
        <f t="shared" si="1145"/>
        <v>6.8867589634362791E-2</v>
      </c>
      <c r="BT734" s="206">
        <f t="shared" si="1145"/>
        <v>0.11044860874503123</v>
      </c>
      <c r="BU734" s="204">
        <f t="shared" si="1145"/>
        <v>5.8911517661949145E-2</v>
      </c>
      <c r="BV734" s="208">
        <f t="shared" si="1145"/>
        <v>7.7729982642819412E-2</v>
      </c>
      <c r="BW734" s="209">
        <f t="shared" si="1145"/>
        <v>5.8990226129200164E-2</v>
      </c>
      <c r="BX734" s="204">
        <f t="shared" si="1145"/>
        <v>7.5422286238051597E-2</v>
      </c>
      <c r="BY734" s="205">
        <f t="shared" si="1145"/>
        <v>6.8255552782630402E-2</v>
      </c>
      <c r="BZ734" s="206">
        <f t="shared" si="1145"/>
        <v>6.82402784082312E-2</v>
      </c>
      <c r="CA734" s="207">
        <f t="shared" si="1145"/>
        <v>7.5543035065609013E-2</v>
      </c>
      <c r="CB734" s="204">
        <f t="shared" si="1145"/>
        <v>8.2105263157894737E-2</v>
      </c>
      <c r="CC734" s="205">
        <f t="shared" si="1145"/>
        <v>4.8910809699958896E-2</v>
      </c>
      <c r="CD734" s="206">
        <f t="shared" si="1145"/>
        <v>7.2228395589366612E-2</v>
      </c>
      <c r="CE734" s="207">
        <f t="shared" si="1145"/>
        <v>7.017665878425372E-2</v>
      </c>
      <c r="CF734" s="204">
        <f t="shared" si="1145"/>
        <v>7.300242130750606E-2</v>
      </c>
      <c r="CG734" s="205">
        <f t="shared" si="1145"/>
        <v>5.3731343283582089E-2</v>
      </c>
      <c r="CH734" s="206">
        <f t="shared" si="1145"/>
        <v>6.6853839801816681E-2</v>
      </c>
      <c r="CI734" s="204">
        <f t="shared" si="1145"/>
        <v>7.1413750172914653E-2</v>
      </c>
      <c r="CJ734" s="210">
        <f t="shared" si="1145"/>
        <v>6.9118693391963179E-2</v>
      </c>
      <c r="CK734" s="211">
        <f t="shared" si="1145"/>
        <v>7.1503309090208814E-2</v>
      </c>
    </row>
    <row r="735" spans="1:89" x14ac:dyDescent="0.2">
      <c r="A735" s="212" t="s">
        <v>37</v>
      </c>
      <c r="B735" s="238">
        <v>1676</v>
      </c>
      <c r="C735" s="214">
        <v>1294</v>
      </c>
      <c r="D735" s="215">
        <v>688</v>
      </c>
      <c r="E735" s="216">
        <v>610</v>
      </c>
      <c r="F735" s="213">
        <v>377</v>
      </c>
      <c r="G735" s="217">
        <v>185</v>
      </c>
      <c r="H735" s="215">
        <v>1530</v>
      </c>
      <c r="I735" s="216">
        <v>1938</v>
      </c>
      <c r="J735" s="213">
        <v>126</v>
      </c>
      <c r="K735" s="214">
        <v>138</v>
      </c>
      <c r="L735" s="215">
        <v>364</v>
      </c>
      <c r="M735" s="213">
        <v>538</v>
      </c>
      <c r="N735" s="218">
        <v>1054</v>
      </c>
      <c r="O735" s="239">
        <v>1114</v>
      </c>
      <c r="P735" s="213">
        <v>537</v>
      </c>
      <c r="Q735" s="214">
        <v>537</v>
      </c>
      <c r="R735" s="215">
        <v>962</v>
      </c>
      <c r="S735" s="216">
        <v>1000</v>
      </c>
      <c r="T735" s="213">
        <v>164</v>
      </c>
      <c r="U735" s="217">
        <v>141</v>
      </c>
      <c r="V735" s="215">
        <v>1021</v>
      </c>
      <c r="W735" s="240">
        <v>902</v>
      </c>
      <c r="X735" s="213">
        <v>611</v>
      </c>
      <c r="Y735" s="217">
        <v>318</v>
      </c>
      <c r="Z735" s="215">
        <v>2501</v>
      </c>
      <c r="AA735" s="213">
        <v>1996</v>
      </c>
      <c r="AB735" s="220">
        <f t="shared" si="1132"/>
        <v>11611</v>
      </c>
      <c r="AC735" s="221">
        <f t="shared" si="1127"/>
        <v>10711</v>
      </c>
      <c r="BI735" s="212" t="s">
        <v>37</v>
      </c>
      <c r="BJ735" s="204">
        <f t="shared" ref="BJ735:CK735" si="1146">B735/B746</f>
        <v>5.9088986038640531E-2</v>
      </c>
      <c r="BK735" s="205">
        <f t="shared" si="1146"/>
        <v>6.8687297627262597E-2</v>
      </c>
      <c r="BL735" s="206">
        <f t="shared" si="1146"/>
        <v>6.8125556985840177E-2</v>
      </c>
      <c r="BM735" s="207">
        <f t="shared" si="1146"/>
        <v>7.5123152709359611E-2</v>
      </c>
      <c r="BN735" s="204">
        <f t="shared" si="1146"/>
        <v>6.9776050342402363E-2</v>
      </c>
      <c r="BO735" s="205">
        <f t="shared" si="1146"/>
        <v>6.0815253122945431E-2</v>
      </c>
      <c r="BP735" s="206">
        <f t="shared" si="1146"/>
        <v>7.4974273533591415E-2</v>
      </c>
      <c r="BQ735" s="207">
        <f t="shared" si="1146"/>
        <v>7.9449022260484559E-2</v>
      </c>
      <c r="BR735" s="204">
        <f t="shared" si="1146"/>
        <v>6.3894523326572014E-2</v>
      </c>
      <c r="BS735" s="205">
        <f t="shared" si="1146"/>
        <v>4.898828541001065E-2</v>
      </c>
      <c r="BT735" s="206">
        <f t="shared" si="1146"/>
        <v>0.1033503691084611</v>
      </c>
      <c r="BU735" s="204">
        <f t="shared" si="1146"/>
        <v>6.190311816822E-2</v>
      </c>
      <c r="BV735" s="208">
        <f t="shared" si="1146"/>
        <v>7.9541166704399674E-2</v>
      </c>
      <c r="BW735" s="209">
        <f t="shared" si="1146"/>
        <v>6.4426580301891162E-2</v>
      </c>
      <c r="BX735" s="204">
        <f t="shared" si="1146"/>
        <v>7.0315568940683512E-2</v>
      </c>
      <c r="BY735" s="205">
        <f t="shared" si="1146"/>
        <v>6.7007736461192915E-2</v>
      </c>
      <c r="BZ735" s="206">
        <f t="shared" si="1146"/>
        <v>7.277954304735966E-2</v>
      </c>
      <c r="CA735" s="207">
        <f t="shared" si="1146"/>
        <v>7.4134479946623172E-2</v>
      </c>
      <c r="CB735" s="204">
        <f t="shared" si="1146"/>
        <v>8.6315789473684207E-2</v>
      </c>
      <c r="CC735" s="205">
        <f t="shared" si="1146"/>
        <v>5.7953144266337853E-2</v>
      </c>
      <c r="CD735" s="206">
        <f t="shared" si="1146"/>
        <v>8.7272416445850071E-2</v>
      </c>
      <c r="CE735" s="207">
        <f t="shared" si="1146"/>
        <v>6.2734733620809571E-2</v>
      </c>
      <c r="CF735" s="204">
        <f t="shared" si="1146"/>
        <v>7.3970944309927358E-2</v>
      </c>
      <c r="CG735" s="205">
        <f t="shared" si="1146"/>
        <v>5.9328358208955226E-2</v>
      </c>
      <c r="CH735" s="206">
        <f t="shared" si="1146"/>
        <v>8.2609413707679602E-2</v>
      </c>
      <c r="CI735" s="204">
        <f t="shared" si="1146"/>
        <v>6.9027528012173198E-2</v>
      </c>
      <c r="CJ735" s="210">
        <f t="shared" si="1146"/>
        <v>7.4426147544661453E-2</v>
      </c>
      <c r="CK735" s="211">
        <f t="shared" si="1146"/>
        <v>6.8755897626827059E-2</v>
      </c>
    </row>
    <row r="736" spans="1:89" x14ac:dyDescent="0.2">
      <c r="A736" s="202" t="s">
        <v>30</v>
      </c>
      <c r="B736" s="235">
        <v>1743</v>
      </c>
      <c r="C736" s="223">
        <v>1755</v>
      </c>
      <c r="D736" s="224">
        <v>636</v>
      </c>
      <c r="E736" s="225">
        <v>686</v>
      </c>
      <c r="F736" s="222">
        <v>430</v>
      </c>
      <c r="G736" s="226">
        <v>249</v>
      </c>
      <c r="H736" s="224">
        <v>1523</v>
      </c>
      <c r="I736" s="225">
        <v>2111</v>
      </c>
      <c r="J736" s="222">
        <v>169</v>
      </c>
      <c r="K736" s="223">
        <v>163</v>
      </c>
      <c r="L736" s="224">
        <v>362</v>
      </c>
      <c r="M736" s="222">
        <v>459</v>
      </c>
      <c r="N736" s="227">
        <v>1002</v>
      </c>
      <c r="O736" s="236">
        <v>1096</v>
      </c>
      <c r="P736" s="222">
        <v>548</v>
      </c>
      <c r="Q736" s="223">
        <v>601</v>
      </c>
      <c r="R736" s="224">
        <v>768</v>
      </c>
      <c r="S736" s="225">
        <v>1153</v>
      </c>
      <c r="T736" s="222">
        <v>141</v>
      </c>
      <c r="U736" s="226">
        <v>150</v>
      </c>
      <c r="V736" s="224">
        <v>980</v>
      </c>
      <c r="W736" s="237">
        <v>812</v>
      </c>
      <c r="X736" s="222">
        <v>604</v>
      </c>
      <c r="Y736" s="226">
        <v>332</v>
      </c>
      <c r="Z736" s="224">
        <v>2285</v>
      </c>
      <c r="AA736" s="222">
        <v>2078</v>
      </c>
      <c r="AB736" s="220">
        <f t="shared" si="1132"/>
        <v>11191</v>
      </c>
      <c r="AC736" s="221">
        <f t="shared" si="1127"/>
        <v>11645</v>
      </c>
      <c r="BI736" s="202" t="s">
        <v>30</v>
      </c>
      <c r="BJ736" s="204">
        <f t="shared" ref="BJ736:CK736" si="1147">B736/B746</f>
        <v>6.1451135241855873E-2</v>
      </c>
      <c r="BK736" s="205">
        <f t="shared" si="1147"/>
        <v>9.3157810924146711E-2</v>
      </c>
      <c r="BL736" s="206">
        <f t="shared" si="1147"/>
        <v>6.2976532329933652E-2</v>
      </c>
      <c r="BM736" s="207">
        <f t="shared" si="1147"/>
        <v>8.4482758620689657E-2</v>
      </c>
      <c r="BN736" s="204">
        <f t="shared" si="1147"/>
        <v>7.9585415509901905E-2</v>
      </c>
      <c r="BO736" s="205">
        <f t="shared" si="1147"/>
        <v>8.1854043392504933E-2</v>
      </c>
      <c r="BP736" s="206">
        <f t="shared" si="1147"/>
        <v>7.463125398147695E-2</v>
      </c>
      <c r="BQ736" s="207">
        <f t="shared" si="1147"/>
        <v>8.6541220842044853E-2</v>
      </c>
      <c r="BR736" s="204">
        <f t="shared" si="1147"/>
        <v>8.569979716024341E-2</v>
      </c>
      <c r="BS736" s="205">
        <f t="shared" si="1147"/>
        <v>5.7862974795882142E-2</v>
      </c>
      <c r="BT736" s="206">
        <f t="shared" si="1147"/>
        <v>0.10278250993753549</v>
      </c>
      <c r="BU736" s="204">
        <f t="shared" si="1147"/>
        <v>5.2813255091473936E-2</v>
      </c>
      <c r="BV736" s="208">
        <f t="shared" si="1147"/>
        <v>7.5616934570975777E-2</v>
      </c>
      <c r="BW736" s="209">
        <f t="shared" si="1147"/>
        <v>6.3385576311375855E-2</v>
      </c>
      <c r="BX736" s="204">
        <f t="shared" si="1147"/>
        <v>7.1755925101479642E-2</v>
      </c>
      <c r="BY736" s="205">
        <f t="shared" si="1147"/>
        <v>7.4993760918392813E-2</v>
      </c>
      <c r="BZ736" s="206">
        <f t="shared" si="1147"/>
        <v>5.8102587380844305E-2</v>
      </c>
      <c r="CA736" s="207">
        <f t="shared" si="1147"/>
        <v>8.5477055378456526E-2</v>
      </c>
      <c r="CB736" s="204">
        <f t="shared" si="1147"/>
        <v>7.4210526315789477E-2</v>
      </c>
      <c r="CC736" s="205">
        <f t="shared" si="1147"/>
        <v>6.1652281134401972E-2</v>
      </c>
      <c r="CD736" s="206">
        <f t="shared" si="1147"/>
        <v>8.3767843405419262E-2</v>
      </c>
      <c r="CE736" s="207">
        <f t="shared" si="1147"/>
        <v>5.6475170399221029E-2</v>
      </c>
      <c r="CF736" s="204">
        <f t="shared" si="1147"/>
        <v>7.3123486682808714E-2</v>
      </c>
      <c r="CG736" s="205">
        <f t="shared" si="1147"/>
        <v>6.1940298507462688E-2</v>
      </c>
      <c r="CH736" s="206">
        <f t="shared" si="1147"/>
        <v>7.5474814203137897E-2</v>
      </c>
      <c r="CI736" s="204">
        <f t="shared" si="1147"/>
        <v>7.1863328261170284E-2</v>
      </c>
      <c r="CJ736" s="210">
        <f t="shared" si="1147"/>
        <v>7.1733960655611606E-2</v>
      </c>
      <c r="CK736" s="211">
        <f t="shared" si="1147"/>
        <v>7.4751417035234913E-2</v>
      </c>
    </row>
    <row r="737" spans="1:89" x14ac:dyDescent="0.2">
      <c r="A737" s="212" t="s">
        <v>32</v>
      </c>
      <c r="B737" s="238">
        <v>1718</v>
      </c>
      <c r="C737" s="214">
        <v>1387</v>
      </c>
      <c r="D737" s="215">
        <v>534</v>
      </c>
      <c r="E737" s="216">
        <v>560</v>
      </c>
      <c r="F737" s="213">
        <v>328</v>
      </c>
      <c r="G737" s="217">
        <v>237</v>
      </c>
      <c r="H737" s="215">
        <v>1403</v>
      </c>
      <c r="I737" s="216">
        <v>1926</v>
      </c>
      <c r="J737" s="213">
        <v>151</v>
      </c>
      <c r="K737" s="214">
        <v>124</v>
      </c>
      <c r="L737" s="215">
        <v>329</v>
      </c>
      <c r="M737" s="213">
        <v>407</v>
      </c>
      <c r="N737" s="218">
        <v>930</v>
      </c>
      <c r="O737" s="239">
        <v>1036</v>
      </c>
      <c r="P737" s="213">
        <v>483</v>
      </c>
      <c r="Q737" s="214">
        <v>636</v>
      </c>
      <c r="R737" s="215">
        <v>785</v>
      </c>
      <c r="S737" s="216">
        <v>1029</v>
      </c>
      <c r="T737" s="213">
        <v>139</v>
      </c>
      <c r="U737" s="217">
        <v>166</v>
      </c>
      <c r="V737" s="215">
        <v>1108</v>
      </c>
      <c r="W737" s="240">
        <v>808</v>
      </c>
      <c r="X737" s="213">
        <v>532</v>
      </c>
      <c r="Y737" s="217">
        <v>347</v>
      </c>
      <c r="Z737" s="215">
        <v>2015</v>
      </c>
      <c r="AA737" s="213">
        <v>1945</v>
      </c>
      <c r="AB737" s="220">
        <f t="shared" si="1132"/>
        <v>10455</v>
      </c>
      <c r="AC737" s="221">
        <f t="shared" si="1127"/>
        <v>10608</v>
      </c>
      <c r="BI737" s="212" t="s">
        <v>32</v>
      </c>
      <c r="BJ737" s="204">
        <f t="shared" ref="BJ737:CK737" si="1148">B737/B746</f>
        <v>6.0569736285432239E-2</v>
      </c>
      <c r="BK737" s="205">
        <f t="shared" si="1148"/>
        <v>7.3623865385636186E-2</v>
      </c>
      <c r="BL737" s="206">
        <f t="shared" si="1148"/>
        <v>5.2876522427963167E-2</v>
      </c>
      <c r="BM737" s="207">
        <f t="shared" si="1148"/>
        <v>6.8965517241379309E-2</v>
      </c>
      <c r="BN737" s="204">
        <f t="shared" si="1148"/>
        <v>6.0707014621506572E-2</v>
      </c>
      <c r="BO737" s="205">
        <f t="shared" si="1148"/>
        <v>7.790927021696252E-2</v>
      </c>
      <c r="BP737" s="206">
        <f t="shared" si="1148"/>
        <v>6.8750918802371733E-2</v>
      </c>
      <c r="BQ737" s="207">
        <f t="shared" si="1148"/>
        <v>7.8957077850202922E-2</v>
      </c>
      <c r="BR737" s="204">
        <f t="shared" si="1148"/>
        <v>7.6572008113590259E-2</v>
      </c>
      <c r="BS737" s="205">
        <f t="shared" si="1148"/>
        <v>4.4018459353922609E-2</v>
      </c>
      <c r="BT737" s="206">
        <f t="shared" si="1148"/>
        <v>9.3412833617262922E-2</v>
      </c>
      <c r="BU737" s="204">
        <f t="shared" si="1148"/>
        <v>4.6830054078932232E-2</v>
      </c>
      <c r="BV737" s="208">
        <f t="shared" si="1148"/>
        <v>7.0183382386235005E-2</v>
      </c>
      <c r="BW737" s="209">
        <f t="shared" si="1148"/>
        <v>5.9915563009658203E-2</v>
      </c>
      <c r="BX737" s="204">
        <f t="shared" si="1148"/>
        <v>6.3244729605866176E-2</v>
      </c>
      <c r="BY737" s="205">
        <f t="shared" si="1148"/>
        <v>7.9361118043424009E-2</v>
      </c>
      <c r="BZ737" s="206">
        <f t="shared" si="1148"/>
        <v>5.9388712361930704E-2</v>
      </c>
      <c r="CA737" s="207">
        <f t="shared" si="1148"/>
        <v>7.6284379865075247E-2</v>
      </c>
      <c r="CB737" s="204">
        <f t="shared" si="1148"/>
        <v>7.3157894736842102E-2</v>
      </c>
      <c r="CC737" s="205">
        <f t="shared" si="1148"/>
        <v>6.8228524455404851E-2</v>
      </c>
      <c r="CD737" s="206">
        <f t="shared" si="1148"/>
        <v>9.4708949482861779E-2</v>
      </c>
      <c r="CE737" s="207">
        <f t="shared" si="1148"/>
        <v>5.6196967589372655E-2</v>
      </c>
      <c r="CF737" s="204">
        <f t="shared" si="1148"/>
        <v>6.4406779661016947E-2</v>
      </c>
      <c r="CG737" s="205">
        <f t="shared" si="1148"/>
        <v>6.4738805970149249E-2</v>
      </c>
      <c r="CH737" s="206">
        <f t="shared" si="1148"/>
        <v>6.6556564822460779E-2</v>
      </c>
      <c r="CI737" s="204">
        <f t="shared" si="1148"/>
        <v>6.726379858901646E-2</v>
      </c>
      <c r="CJ737" s="210">
        <f t="shared" si="1148"/>
        <v>6.7016223630990912E-2</v>
      </c>
      <c r="CK737" s="211">
        <f t="shared" si="1148"/>
        <v>6.8094721503630051E-2</v>
      </c>
    </row>
    <row r="738" spans="1:89" x14ac:dyDescent="0.2">
      <c r="A738" s="202" t="s">
        <v>34</v>
      </c>
      <c r="B738" s="235">
        <v>1787</v>
      </c>
      <c r="C738" s="223">
        <v>1499</v>
      </c>
      <c r="D738" s="224">
        <v>478</v>
      </c>
      <c r="E738" s="225">
        <v>579</v>
      </c>
      <c r="F738" s="222">
        <v>257</v>
      </c>
      <c r="G738" s="226">
        <v>254</v>
      </c>
      <c r="H738" s="224">
        <v>1240</v>
      </c>
      <c r="I738" s="225">
        <v>1853</v>
      </c>
      <c r="J738" s="222">
        <v>167</v>
      </c>
      <c r="K738" s="223">
        <v>108</v>
      </c>
      <c r="L738" s="224">
        <v>320</v>
      </c>
      <c r="M738" s="222">
        <v>350</v>
      </c>
      <c r="N738" s="227">
        <v>926</v>
      </c>
      <c r="O738" s="236">
        <v>1154</v>
      </c>
      <c r="P738" s="222">
        <v>382</v>
      </c>
      <c r="Q738" s="223">
        <v>690</v>
      </c>
      <c r="R738" s="224">
        <v>668</v>
      </c>
      <c r="S738" s="225">
        <v>1067</v>
      </c>
      <c r="T738" s="222">
        <v>108</v>
      </c>
      <c r="U738" s="226">
        <v>148</v>
      </c>
      <c r="V738" s="224">
        <v>1236</v>
      </c>
      <c r="W738" s="237">
        <v>646</v>
      </c>
      <c r="X738" s="222">
        <v>527</v>
      </c>
      <c r="Y738" s="226">
        <v>355</v>
      </c>
      <c r="Z738" s="224">
        <v>1842</v>
      </c>
      <c r="AA738" s="222">
        <v>2137</v>
      </c>
      <c r="AB738" s="220">
        <f t="shared" si="1132"/>
        <v>9938</v>
      </c>
      <c r="AC738" s="221">
        <f t="shared" si="1127"/>
        <v>10840</v>
      </c>
      <c r="BI738" s="202" t="s">
        <v>34</v>
      </c>
      <c r="BJ738" s="204">
        <f t="shared" ref="BJ738:CK738" si="1149">B738/B746</f>
        <v>6.3002397405161475E-2</v>
      </c>
      <c r="BK738" s="205">
        <f t="shared" si="1149"/>
        <v>7.9568979245182872E-2</v>
      </c>
      <c r="BL738" s="206">
        <f t="shared" si="1149"/>
        <v>4.7331418952371522E-2</v>
      </c>
      <c r="BM738" s="207">
        <f t="shared" si="1149"/>
        <v>7.1305418719211824E-2</v>
      </c>
      <c r="BN738" s="204">
        <f t="shared" si="1149"/>
        <v>4.7566166944290209E-2</v>
      </c>
      <c r="BO738" s="205">
        <f t="shared" si="1149"/>
        <v>8.3497698882314272E-2</v>
      </c>
      <c r="BP738" s="206">
        <f t="shared" si="1149"/>
        <v>6.0763463517420492E-2</v>
      </c>
      <c r="BQ738" s="207">
        <f t="shared" si="1149"/>
        <v>7.5964416020989634E-2</v>
      </c>
      <c r="BR738" s="204">
        <f t="shared" si="1149"/>
        <v>8.4685598377281943E-2</v>
      </c>
      <c r="BS738" s="205">
        <f t="shared" si="1149"/>
        <v>3.8338658146964855E-2</v>
      </c>
      <c r="BT738" s="206">
        <f t="shared" si="1149"/>
        <v>9.0857467348097673E-2</v>
      </c>
      <c r="BU738" s="204">
        <f t="shared" si="1149"/>
        <v>4.0271545276723046E-2</v>
      </c>
      <c r="BV738" s="208">
        <f t="shared" si="1149"/>
        <v>6.9881518375971619E-2</v>
      </c>
      <c r="BW738" s="209">
        <f t="shared" si="1149"/>
        <v>6.6739922503036259E-2</v>
      </c>
      <c r="BX738" s="204">
        <f t="shared" si="1149"/>
        <v>5.0019641220374493E-2</v>
      </c>
      <c r="BY738" s="205">
        <f t="shared" si="1149"/>
        <v>8.609932617918642E-2</v>
      </c>
      <c r="BZ738" s="206">
        <f t="shared" si="1149"/>
        <v>5.0537146315630201E-2</v>
      </c>
      <c r="CA738" s="207">
        <f t="shared" si="1149"/>
        <v>7.9101490103046929E-2</v>
      </c>
      <c r="CB738" s="204">
        <f t="shared" si="1149"/>
        <v>5.6842105263157895E-2</v>
      </c>
      <c r="CC738" s="205">
        <f t="shared" si="1149"/>
        <v>6.0830250719276613E-2</v>
      </c>
      <c r="CD738" s="206">
        <f t="shared" si="1149"/>
        <v>0.1056500555603043</v>
      </c>
      <c r="CE738" s="207">
        <f t="shared" si="1149"/>
        <v>4.4929753790513283E-2</v>
      </c>
      <c r="CF738" s="204">
        <f t="shared" si="1149"/>
        <v>6.3801452784503637E-2</v>
      </c>
      <c r="CG738" s="205">
        <f t="shared" si="1149"/>
        <v>6.6231343283582086E-2</v>
      </c>
      <c r="CH738" s="206">
        <f t="shared" si="1149"/>
        <v>6.0842279108175065E-2</v>
      </c>
      <c r="CI738" s="204">
        <f t="shared" si="1149"/>
        <v>7.3903721123253566E-2</v>
      </c>
      <c r="CJ738" s="210">
        <f t="shared" si="1149"/>
        <v>6.3702269769946224E-2</v>
      </c>
      <c r="CK738" s="211">
        <f t="shared" si="1149"/>
        <v>6.9583972577238848E-2</v>
      </c>
    </row>
    <row r="739" spans="1:89" x14ac:dyDescent="0.2">
      <c r="A739" s="212" t="s">
        <v>38</v>
      </c>
      <c r="B739" s="238">
        <v>1546</v>
      </c>
      <c r="C739" s="214">
        <v>1128</v>
      </c>
      <c r="D739" s="215">
        <v>387</v>
      </c>
      <c r="E739" s="216">
        <v>548</v>
      </c>
      <c r="F739" s="213">
        <v>252</v>
      </c>
      <c r="G739" s="217">
        <v>220</v>
      </c>
      <c r="H739" s="215">
        <v>1047</v>
      </c>
      <c r="I739" s="216">
        <v>1545</v>
      </c>
      <c r="J739" s="213">
        <v>151</v>
      </c>
      <c r="K739" s="214">
        <v>85</v>
      </c>
      <c r="L739" s="215">
        <v>262</v>
      </c>
      <c r="M739" s="213">
        <v>312</v>
      </c>
      <c r="N739" s="218">
        <v>803</v>
      </c>
      <c r="O739" s="239">
        <v>878</v>
      </c>
      <c r="P739" s="213">
        <v>300</v>
      </c>
      <c r="Q739" s="214">
        <v>596</v>
      </c>
      <c r="R739" s="215">
        <v>523</v>
      </c>
      <c r="S739" s="216">
        <v>855</v>
      </c>
      <c r="T739" s="213">
        <v>99</v>
      </c>
      <c r="U739" s="217">
        <v>168</v>
      </c>
      <c r="V739" s="215">
        <v>1132</v>
      </c>
      <c r="W739" s="240">
        <v>527</v>
      </c>
      <c r="X739" s="213">
        <v>463</v>
      </c>
      <c r="Y739" s="217">
        <v>360</v>
      </c>
      <c r="Z739" s="215">
        <v>1501</v>
      </c>
      <c r="AA739" s="213">
        <v>1664</v>
      </c>
      <c r="AB739" s="220">
        <f t="shared" si="1132"/>
        <v>8466</v>
      </c>
      <c r="AC739" s="221">
        <f t="shared" si="1127"/>
        <v>8886</v>
      </c>
      <c r="BI739" s="212" t="s">
        <v>38</v>
      </c>
      <c r="BJ739" s="204">
        <f t="shared" ref="BJ739:CK739" si="1150">B739/B746</f>
        <v>5.4505711465237625E-2</v>
      </c>
      <c r="BK739" s="205">
        <f t="shared" si="1150"/>
        <v>5.987578958543447E-2</v>
      </c>
      <c r="BL739" s="206">
        <f t="shared" si="1150"/>
        <v>3.8320625804535102E-2</v>
      </c>
      <c r="BM739" s="207">
        <f t="shared" si="1150"/>
        <v>6.7487684729064037E-2</v>
      </c>
      <c r="BN739" s="204">
        <f t="shared" si="1150"/>
        <v>4.6640755136035536E-2</v>
      </c>
      <c r="BO739" s="205">
        <f t="shared" si="1150"/>
        <v>7.2320841551610782E-2</v>
      </c>
      <c r="BP739" s="206">
        <f t="shared" si="1150"/>
        <v>5.1305924437692947E-2</v>
      </c>
      <c r="BQ739" s="207">
        <f t="shared" si="1150"/>
        <v>6.3337842823760912E-2</v>
      </c>
      <c r="BR739" s="204">
        <f t="shared" si="1150"/>
        <v>7.6572008113590259E-2</v>
      </c>
      <c r="BS739" s="205">
        <f t="shared" si="1150"/>
        <v>3.017394391196308E-2</v>
      </c>
      <c r="BT739" s="206">
        <f t="shared" si="1150"/>
        <v>7.4389551391254971E-2</v>
      </c>
      <c r="BU739" s="204">
        <f t="shared" si="1150"/>
        <v>3.589920607525026E-2</v>
      </c>
      <c r="BV739" s="208">
        <f t="shared" si="1150"/>
        <v>6.0599200060372803E-2</v>
      </c>
      <c r="BW739" s="209">
        <f t="shared" si="1150"/>
        <v>5.0777861315135044E-2</v>
      </c>
      <c r="BX739" s="204">
        <f t="shared" si="1150"/>
        <v>3.9282440748985202E-2</v>
      </c>
      <c r="BY739" s="205">
        <f t="shared" si="1150"/>
        <v>7.4369852757674076E-2</v>
      </c>
      <c r="BZ739" s="206">
        <f t="shared" si="1150"/>
        <v>3.9567256771069752E-2</v>
      </c>
      <c r="CA739" s="207">
        <f t="shared" si="1150"/>
        <v>6.338498035436281E-2</v>
      </c>
      <c r="CB739" s="204">
        <f t="shared" si="1150"/>
        <v>5.2105263157894738E-2</v>
      </c>
      <c r="CC739" s="205">
        <f t="shared" si="1150"/>
        <v>6.9050554870530204E-2</v>
      </c>
      <c r="CD739" s="206">
        <f t="shared" si="1150"/>
        <v>9.6760406872382257E-2</v>
      </c>
      <c r="CE739" s="207">
        <f t="shared" si="1150"/>
        <v>3.6653220197523997E-2</v>
      </c>
      <c r="CF739" s="204">
        <f t="shared" si="1150"/>
        <v>5.6053268765133168E-2</v>
      </c>
      <c r="CG739" s="205">
        <f t="shared" si="1150"/>
        <v>6.7164179104477612E-2</v>
      </c>
      <c r="CH739" s="206">
        <f t="shared" si="1150"/>
        <v>4.9578860445912469E-2</v>
      </c>
      <c r="CI739" s="204">
        <f t="shared" si="1150"/>
        <v>5.7545995296721539E-2</v>
      </c>
      <c r="CJ739" s="210">
        <f t="shared" si="1150"/>
        <v>5.4266795720704843E-2</v>
      </c>
      <c r="CK739" s="211">
        <f t="shared" si="1150"/>
        <v>5.7040883793481961E-2</v>
      </c>
    </row>
    <row r="740" spans="1:89" x14ac:dyDescent="0.2">
      <c r="A740" s="202" t="s">
        <v>39</v>
      </c>
      <c r="B740" s="235">
        <v>236</v>
      </c>
      <c r="C740" s="223">
        <v>1093</v>
      </c>
      <c r="D740" s="224">
        <v>75</v>
      </c>
      <c r="E740" s="225">
        <v>467</v>
      </c>
      <c r="F740" s="222">
        <v>35</v>
      </c>
      <c r="G740" s="226">
        <v>158</v>
      </c>
      <c r="H740" s="224">
        <v>341</v>
      </c>
      <c r="I740" s="225">
        <v>1286</v>
      </c>
      <c r="J740" s="222">
        <v>102</v>
      </c>
      <c r="K740" s="223">
        <v>74</v>
      </c>
      <c r="L740" s="224">
        <v>150</v>
      </c>
      <c r="M740" s="222">
        <v>210</v>
      </c>
      <c r="N740" s="227">
        <v>514</v>
      </c>
      <c r="O740" s="236">
        <v>684</v>
      </c>
      <c r="P740" s="222">
        <v>227</v>
      </c>
      <c r="Q740" s="223">
        <v>482</v>
      </c>
      <c r="R740" s="224">
        <v>376</v>
      </c>
      <c r="S740" s="225">
        <v>634</v>
      </c>
      <c r="T740" s="222">
        <v>54</v>
      </c>
      <c r="U740" s="226">
        <v>102</v>
      </c>
      <c r="V740" s="224">
        <v>1387</v>
      </c>
      <c r="W740" s="237">
        <v>345</v>
      </c>
      <c r="X740" s="222">
        <v>431</v>
      </c>
      <c r="Y740" s="226">
        <v>251</v>
      </c>
      <c r="Z740" s="224">
        <v>948</v>
      </c>
      <c r="AA740" s="222">
        <v>1673</v>
      </c>
      <c r="AB740" s="220">
        <f t="shared" si="1132"/>
        <v>4876</v>
      </c>
      <c r="AC740" s="221">
        <f t="shared" si="1127"/>
        <v>7459</v>
      </c>
      <c r="BI740" s="202" t="s">
        <v>39</v>
      </c>
      <c r="BJ740" s="204">
        <f t="shared" ref="BJ740:CK740" si="1151">B740/B746</f>
        <v>8.3204061486391208E-3</v>
      </c>
      <c r="BK740" s="205">
        <f t="shared" si="1151"/>
        <v>5.8017941504326133E-2</v>
      </c>
      <c r="BL740" s="206">
        <f t="shared" si="1151"/>
        <v>7.4264778690959505E-3</v>
      </c>
      <c r="BM740" s="207">
        <f t="shared" si="1151"/>
        <v>5.7512315270935963E-2</v>
      </c>
      <c r="BN740" s="204">
        <f t="shared" si="1151"/>
        <v>6.4778826577827136E-3</v>
      </c>
      <c r="BO740" s="205">
        <f t="shared" si="1151"/>
        <v>5.1939513477975013E-2</v>
      </c>
      <c r="BP740" s="206">
        <f t="shared" si="1151"/>
        <v>1.6709952467290637E-2</v>
      </c>
      <c r="BQ740" s="207">
        <f t="shared" si="1151"/>
        <v>5.2720042635182221E-2</v>
      </c>
      <c r="BR740" s="204">
        <f t="shared" si="1151"/>
        <v>5.1724137931034482E-2</v>
      </c>
      <c r="BS740" s="205">
        <f t="shared" si="1151"/>
        <v>2.6269080582179624E-2</v>
      </c>
      <c r="BT740" s="206">
        <f t="shared" si="1151"/>
        <v>4.2589437819420782E-2</v>
      </c>
      <c r="BU740" s="204">
        <f t="shared" si="1151"/>
        <v>2.416292716603383E-2</v>
      </c>
      <c r="BV740" s="208">
        <f t="shared" si="1151"/>
        <v>3.8789525318843859E-2</v>
      </c>
      <c r="BW740" s="209">
        <f t="shared" si="1151"/>
        <v>3.9558151639581283E-2</v>
      </c>
      <c r="BX740" s="204">
        <f t="shared" si="1151"/>
        <v>2.972371350006547E-2</v>
      </c>
      <c r="BY740" s="205">
        <f t="shared" si="1151"/>
        <v>6.0144746693286746E-2</v>
      </c>
      <c r="BZ740" s="206">
        <f t="shared" si="1151"/>
        <v>2.8446058405205022E-2</v>
      </c>
      <c r="CA740" s="207">
        <f t="shared" si="1151"/>
        <v>4.7001260286159093E-2</v>
      </c>
      <c r="CB740" s="204">
        <f t="shared" si="1151"/>
        <v>2.8421052631578948E-2</v>
      </c>
      <c r="CC740" s="205">
        <f t="shared" si="1151"/>
        <v>4.192355117139334E-2</v>
      </c>
      <c r="CD740" s="206">
        <f t="shared" si="1151"/>
        <v>0.11855714163603727</v>
      </c>
      <c r="CE740" s="207">
        <f t="shared" si="1151"/>
        <v>2.399499234942273E-2</v>
      </c>
      <c r="CF740" s="204">
        <f t="shared" si="1151"/>
        <v>5.2179176755447941E-2</v>
      </c>
      <c r="CG740" s="205">
        <f t="shared" si="1151"/>
        <v>4.6828358208955222E-2</v>
      </c>
      <c r="CH740" s="206">
        <f t="shared" si="1151"/>
        <v>3.1312964492155246E-2</v>
      </c>
      <c r="CI740" s="204">
        <f t="shared" si="1151"/>
        <v>5.7857241665513905E-2</v>
      </c>
      <c r="CJ740" s="210">
        <f t="shared" si="1151"/>
        <v>3.125500778811207E-2</v>
      </c>
      <c r="CK740" s="211">
        <f t="shared" si="1151"/>
        <v>4.7880705853655406E-2</v>
      </c>
    </row>
    <row r="741" spans="1:89" x14ac:dyDescent="0.2">
      <c r="A741" s="212" t="s">
        <v>40</v>
      </c>
      <c r="B741" s="238">
        <v>0</v>
      </c>
      <c r="C741" s="214">
        <v>584</v>
      </c>
      <c r="D741" s="215">
        <v>1</v>
      </c>
      <c r="E741" s="216">
        <v>235</v>
      </c>
      <c r="F741" s="213">
        <v>1</v>
      </c>
      <c r="G741" s="217">
        <v>64</v>
      </c>
      <c r="H741" s="215">
        <v>20</v>
      </c>
      <c r="I741" s="216">
        <v>431</v>
      </c>
      <c r="J741" s="213">
        <v>17</v>
      </c>
      <c r="K741" s="214">
        <v>22</v>
      </c>
      <c r="L741" s="215">
        <v>27</v>
      </c>
      <c r="M741" s="213">
        <v>24</v>
      </c>
      <c r="N741" s="218">
        <v>55</v>
      </c>
      <c r="O741" s="239">
        <v>78</v>
      </c>
      <c r="P741" s="213">
        <v>43</v>
      </c>
      <c r="Q741" s="214">
        <v>43</v>
      </c>
      <c r="R741" s="215">
        <v>58</v>
      </c>
      <c r="S741" s="216">
        <v>49</v>
      </c>
      <c r="T741" s="213">
        <v>7</v>
      </c>
      <c r="U741" s="217">
        <v>4</v>
      </c>
      <c r="V741" s="215">
        <v>12</v>
      </c>
      <c r="W741" s="240">
        <v>9</v>
      </c>
      <c r="X741" s="213">
        <v>32</v>
      </c>
      <c r="Y741" s="217">
        <v>5</v>
      </c>
      <c r="Z741" s="215">
        <v>1</v>
      </c>
      <c r="AA741" s="213">
        <v>25</v>
      </c>
      <c r="AB741" s="220">
        <f t="shared" si="1132"/>
        <v>274</v>
      </c>
      <c r="AC741" s="221">
        <f t="shared" si="1127"/>
        <v>1573</v>
      </c>
      <c r="BI741" s="212" t="s">
        <v>40</v>
      </c>
      <c r="BJ741" s="204">
        <f t="shared" ref="BJ741:CK741" si="1152">B741/B746</f>
        <v>0</v>
      </c>
      <c r="BK741" s="205">
        <f t="shared" si="1152"/>
        <v>3.0999522267636286E-2</v>
      </c>
      <c r="BL741" s="206">
        <f t="shared" si="1152"/>
        <v>9.901970492127933E-5</v>
      </c>
      <c r="BM741" s="207">
        <f t="shared" si="1152"/>
        <v>2.8940886699507389E-2</v>
      </c>
      <c r="BN741" s="204">
        <f t="shared" si="1152"/>
        <v>1.8508236165093466E-4</v>
      </c>
      <c r="BO741" s="205">
        <f t="shared" si="1152"/>
        <v>2.1038790269559501E-2</v>
      </c>
      <c r="BP741" s="206">
        <f t="shared" si="1152"/>
        <v>9.8005586318420149E-4</v>
      </c>
      <c r="BQ741" s="207">
        <f t="shared" si="1152"/>
        <v>1.7669003402615506E-2</v>
      </c>
      <c r="BR741" s="204">
        <f t="shared" si="1152"/>
        <v>8.6206896551724137E-3</v>
      </c>
      <c r="BS741" s="205">
        <f t="shared" si="1152"/>
        <v>7.8097266595669153E-3</v>
      </c>
      <c r="BT741" s="206">
        <f t="shared" si="1152"/>
        <v>7.6660988074957409E-3</v>
      </c>
      <c r="BU741" s="204">
        <f t="shared" si="1152"/>
        <v>2.7614773904038659E-3</v>
      </c>
      <c r="BV741" s="208">
        <f t="shared" si="1152"/>
        <v>4.1506301411214251E-3</v>
      </c>
      <c r="BW741" s="209">
        <f t="shared" si="1152"/>
        <v>4.511017292232954E-3</v>
      </c>
      <c r="BX741" s="204">
        <f t="shared" si="1152"/>
        <v>5.6304831740212127E-3</v>
      </c>
      <c r="BY741" s="205">
        <f t="shared" si="1152"/>
        <v>5.3656101821811832E-3</v>
      </c>
      <c r="BZ741" s="206">
        <f t="shared" si="1152"/>
        <v>4.3879558178241788E-3</v>
      </c>
      <c r="CA741" s="207">
        <f t="shared" si="1152"/>
        <v>3.6325895173845357E-3</v>
      </c>
      <c r="CB741" s="204">
        <f t="shared" si="1152"/>
        <v>3.6842105263157894E-3</v>
      </c>
      <c r="CC741" s="205">
        <f t="shared" si="1152"/>
        <v>1.6440608302507192E-3</v>
      </c>
      <c r="CD741" s="206">
        <f t="shared" si="1152"/>
        <v>1.0257286947602359E-3</v>
      </c>
      <c r="CE741" s="207">
        <f t="shared" si="1152"/>
        <v>6.2595632215885384E-4</v>
      </c>
      <c r="CF741" s="204">
        <f t="shared" si="1152"/>
        <v>3.87409200968523E-3</v>
      </c>
      <c r="CG741" s="205">
        <f t="shared" si="1152"/>
        <v>9.3283582089552237E-4</v>
      </c>
      <c r="CH741" s="206">
        <f t="shared" si="1152"/>
        <v>3.3030553261767136E-5</v>
      </c>
      <c r="CI741" s="204">
        <f t="shared" si="1152"/>
        <v>8.6457324664545579E-4</v>
      </c>
      <c r="CJ741" s="210">
        <f t="shared" si="1152"/>
        <v>1.7563314466658548E-3</v>
      </c>
      <c r="CK741" s="211">
        <f t="shared" si="1152"/>
        <v>1.0097379046494161E-2</v>
      </c>
    </row>
    <row r="742" spans="1:89" x14ac:dyDescent="0.2">
      <c r="A742" s="202" t="s">
        <v>41</v>
      </c>
      <c r="B742" s="235">
        <v>0</v>
      </c>
      <c r="C742" s="223">
        <v>0</v>
      </c>
      <c r="D742" s="224">
        <v>0</v>
      </c>
      <c r="E742" s="225">
        <v>0</v>
      </c>
      <c r="F742" s="222">
        <v>0</v>
      </c>
      <c r="G742" s="226">
        <v>0</v>
      </c>
      <c r="H742" s="224">
        <v>0</v>
      </c>
      <c r="I742" s="225">
        <v>0</v>
      </c>
      <c r="J742" s="222">
        <v>0</v>
      </c>
      <c r="K742" s="226">
        <v>0</v>
      </c>
      <c r="L742" s="224">
        <v>0</v>
      </c>
      <c r="M742" s="222">
        <v>0</v>
      </c>
      <c r="N742" s="227">
        <v>0</v>
      </c>
      <c r="O742" s="236">
        <v>0</v>
      </c>
      <c r="P742" s="222">
        <v>0</v>
      </c>
      <c r="Q742" s="226">
        <v>0</v>
      </c>
      <c r="R742" s="224">
        <v>0</v>
      </c>
      <c r="S742" s="225">
        <v>0</v>
      </c>
      <c r="T742" s="222">
        <v>0</v>
      </c>
      <c r="U742" s="226">
        <v>0</v>
      </c>
      <c r="V742" s="224">
        <v>0</v>
      </c>
      <c r="W742" s="225">
        <v>0</v>
      </c>
      <c r="X742" s="222">
        <v>0</v>
      </c>
      <c r="Y742" s="226">
        <v>0</v>
      </c>
      <c r="Z742" s="224">
        <v>0</v>
      </c>
      <c r="AA742" s="222">
        <v>0</v>
      </c>
      <c r="AB742" s="220">
        <f t="shared" si="1132"/>
        <v>0</v>
      </c>
      <c r="AC742" s="221">
        <f t="shared" si="1127"/>
        <v>0</v>
      </c>
      <c r="BI742" s="202" t="s">
        <v>41</v>
      </c>
      <c r="BJ742" s="204">
        <f t="shared" ref="BJ742:CK742" si="1153">B742/B746</f>
        <v>0</v>
      </c>
      <c r="BK742" s="205">
        <f t="shared" si="1153"/>
        <v>0</v>
      </c>
      <c r="BL742" s="206">
        <f t="shared" si="1153"/>
        <v>0</v>
      </c>
      <c r="BM742" s="207">
        <f t="shared" si="1153"/>
        <v>0</v>
      </c>
      <c r="BN742" s="204">
        <f t="shared" si="1153"/>
        <v>0</v>
      </c>
      <c r="BO742" s="205">
        <f t="shared" si="1153"/>
        <v>0</v>
      </c>
      <c r="BP742" s="206">
        <f t="shared" si="1153"/>
        <v>0</v>
      </c>
      <c r="BQ742" s="207">
        <f t="shared" si="1153"/>
        <v>0</v>
      </c>
      <c r="BR742" s="204">
        <f t="shared" si="1153"/>
        <v>0</v>
      </c>
      <c r="BS742" s="205">
        <f t="shared" si="1153"/>
        <v>0</v>
      </c>
      <c r="BT742" s="206">
        <f t="shared" si="1153"/>
        <v>0</v>
      </c>
      <c r="BU742" s="204">
        <f t="shared" si="1153"/>
        <v>0</v>
      </c>
      <c r="BV742" s="208">
        <f t="shared" si="1153"/>
        <v>0</v>
      </c>
      <c r="BW742" s="209">
        <f t="shared" si="1153"/>
        <v>0</v>
      </c>
      <c r="BX742" s="204">
        <f t="shared" si="1153"/>
        <v>0</v>
      </c>
      <c r="BY742" s="205">
        <f t="shared" si="1153"/>
        <v>0</v>
      </c>
      <c r="BZ742" s="206">
        <f t="shared" si="1153"/>
        <v>0</v>
      </c>
      <c r="CA742" s="207">
        <f t="shared" si="1153"/>
        <v>0</v>
      </c>
      <c r="CB742" s="204">
        <f t="shared" si="1153"/>
        <v>0</v>
      </c>
      <c r="CC742" s="205">
        <f t="shared" si="1153"/>
        <v>0</v>
      </c>
      <c r="CD742" s="206">
        <f t="shared" si="1153"/>
        <v>0</v>
      </c>
      <c r="CE742" s="207">
        <f t="shared" si="1153"/>
        <v>0</v>
      </c>
      <c r="CF742" s="204">
        <f t="shared" si="1153"/>
        <v>0</v>
      </c>
      <c r="CG742" s="205">
        <f t="shared" si="1153"/>
        <v>0</v>
      </c>
      <c r="CH742" s="206">
        <f t="shared" si="1153"/>
        <v>0</v>
      </c>
      <c r="CI742" s="204">
        <f t="shared" si="1153"/>
        <v>0</v>
      </c>
      <c r="CJ742" s="210">
        <f t="shared" si="1153"/>
        <v>0</v>
      </c>
      <c r="CK742" s="211">
        <f t="shared" si="1153"/>
        <v>0</v>
      </c>
    </row>
    <row r="743" spans="1:89" x14ac:dyDescent="0.2">
      <c r="A743" s="212" t="s">
        <v>42</v>
      </c>
      <c r="B743" s="238"/>
      <c r="C743" s="214"/>
      <c r="D743" s="215"/>
      <c r="E743" s="216"/>
      <c r="F743" s="213"/>
      <c r="G743" s="217"/>
      <c r="H743" s="215"/>
      <c r="I743" s="216"/>
      <c r="J743" s="213"/>
      <c r="K743" s="217"/>
      <c r="L743" s="215"/>
      <c r="M743" s="213"/>
      <c r="N743" s="218"/>
      <c r="O743" s="219"/>
      <c r="P743" s="213"/>
      <c r="Q743" s="217"/>
      <c r="R743" s="215"/>
      <c r="S743" s="216"/>
      <c r="T743" s="213"/>
      <c r="U743" s="217"/>
      <c r="V743" s="215"/>
      <c r="W743" s="216"/>
      <c r="X743" s="213"/>
      <c r="Y743" s="217"/>
      <c r="Z743" s="215"/>
      <c r="AA743" s="213"/>
      <c r="AB743" s="220"/>
      <c r="AC743" s="221"/>
      <c r="BI743" s="212" t="s">
        <v>42</v>
      </c>
      <c r="BJ743" s="204">
        <f t="shared" ref="BJ743:CK743" si="1154">B743/B746</f>
        <v>0</v>
      </c>
      <c r="BK743" s="205">
        <f t="shared" si="1154"/>
        <v>0</v>
      </c>
      <c r="BL743" s="206">
        <f t="shared" si="1154"/>
        <v>0</v>
      </c>
      <c r="BM743" s="207">
        <f t="shared" si="1154"/>
        <v>0</v>
      </c>
      <c r="BN743" s="204">
        <f t="shared" si="1154"/>
        <v>0</v>
      </c>
      <c r="BO743" s="205">
        <f t="shared" si="1154"/>
        <v>0</v>
      </c>
      <c r="BP743" s="206">
        <f t="shared" si="1154"/>
        <v>0</v>
      </c>
      <c r="BQ743" s="207">
        <f t="shared" si="1154"/>
        <v>0</v>
      </c>
      <c r="BR743" s="204">
        <f t="shared" si="1154"/>
        <v>0</v>
      </c>
      <c r="BS743" s="205">
        <f t="shared" si="1154"/>
        <v>0</v>
      </c>
      <c r="BT743" s="206">
        <f t="shared" si="1154"/>
        <v>0</v>
      </c>
      <c r="BU743" s="204">
        <f t="shared" si="1154"/>
        <v>0</v>
      </c>
      <c r="BV743" s="208">
        <f t="shared" si="1154"/>
        <v>0</v>
      </c>
      <c r="BW743" s="209">
        <f t="shared" si="1154"/>
        <v>0</v>
      </c>
      <c r="BX743" s="204">
        <f t="shared" si="1154"/>
        <v>0</v>
      </c>
      <c r="BY743" s="205">
        <f t="shared" si="1154"/>
        <v>0</v>
      </c>
      <c r="BZ743" s="206">
        <f t="shared" si="1154"/>
        <v>0</v>
      </c>
      <c r="CA743" s="207">
        <f t="shared" si="1154"/>
        <v>0</v>
      </c>
      <c r="CB743" s="204">
        <f t="shared" si="1154"/>
        <v>0</v>
      </c>
      <c r="CC743" s="205">
        <f t="shared" si="1154"/>
        <v>0</v>
      </c>
      <c r="CD743" s="206">
        <f t="shared" si="1154"/>
        <v>0</v>
      </c>
      <c r="CE743" s="207">
        <f t="shared" si="1154"/>
        <v>0</v>
      </c>
      <c r="CF743" s="204">
        <f t="shared" si="1154"/>
        <v>0</v>
      </c>
      <c r="CG743" s="205">
        <f t="shared" si="1154"/>
        <v>0</v>
      </c>
      <c r="CH743" s="206">
        <f t="shared" si="1154"/>
        <v>0</v>
      </c>
      <c r="CI743" s="204">
        <f t="shared" si="1154"/>
        <v>0</v>
      </c>
      <c r="CJ743" s="210">
        <f t="shared" si="1154"/>
        <v>0</v>
      </c>
      <c r="CK743" s="211">
        <f t="shared" si="1154"/>
        <v>0</v>
      </c>
    </row>
    <row r="744" spans="1:89" x14ac:dyDescent="0.2">
      <c r="A744" s="202" t="s">
        <v>43</v>
      </c>
      <c r="B744" s="235"/>
      <c r="C744" s="223"/>
      <c r="D744" s="224"/>
      <c r="E744" s="225"/>
      <c r="F744" s="222"/>
      <c r="G744" s="226"/>
      <c r="H744" s="224"/>
      <c r="I744" s="225"/>
      <c r="J744" s="222"/>
      <c r="K744" s="226"/>
      <c r="L744" s="224"/>
      <c r="M744" s="222"/>
      <c r="N744" s="227"/>
      <c r="O744" s="228"/>
      <c r="P744" s="222"/>
      <c r="Q744" s="226"/>
      <c r="R744" s="224"/>
      <c r="S744" s="225"/>
      <c r="T744" s="222"/>
      <c r="U744" s="226"/>
      <c r="V744" s="224"/>
      <c r="W744" s="225"/>
      <c r="X744" s="222"/>
      <c r="Y744" s="226"/>
      <c r="Z744" s="224"/>
      <c r="AA744" s="222"/>
      <c r="AB744" s="220"/>
      <c r="AC744" s="221"/>
      <c r="BI744" s="202" t="s">
        <v>43</v>
      </c>
      <c r="BJ744" s="204">
        <f t="shared" ref="BJ744:CK744" si="1155">B744/B746</f>
        <v>0</v>
      </c>
      <c r="BK744" s="205">
        <f t="shared" si="1155"/>
        <v>0</v>
      </c>
      <c r="BL744" s="206">
        <f t="shared" si="1155"/>
        <v>0</v>
      </c>
      <c r="BM744" s="207">
        <f t="shared" si="1155"/>
        <v>0</v>
      </c>
      <c r="BN744" s="204">
        <f t="shared" si="1155"/>
        <v>0</v>
      </c>
      <c r="BO744" s="205">
        <f t="shared" si="1155"/>
        <v>0</v>
      </c>
      <c r="BP744" s="206">
        <f t="shared" si="1155"/>
        <v>0</v>
      </c>
      <c r="BQ744" s="207">
        <f t="shared" si="1155"/>
        <v>0</v>
      </c>
      <c r="BR744" s="204">
        <f t="shared" si="1155"/>
        <v>0</v>
      </c>
      <c r="BS744" s="205">
        <f t="shared" si="1155"/>
        <v>0</v>
      </c>
      <c r="BT744" s="206">
        <f t="shared" si="1155"/>
        <v>0</v>
      </c>
      <c r="BU744" s="204">
        <f t="shared" si="1155"/>
        <v>0</v>
      </c>
      <c r="BV744" s="208">
        <f t="shared" si="1155"/>
        <v>0</v>
      </c>
      <c r="BW744" s="209">
        <f t="shared" si="1155"/>
        <v>0</v>
      </c>
      <c r="BX744" s="204">
        <f t="shared" si="1155"/>
        <v>0</v>
      </c>
      <c r="BY744" s="205">
        <f t="shared" si="1155"/>
        <v>0</v>
      </c>
      <c r="BZ744" s="206">
        <f t="shared" si="1155"/>
        <v>0</v>
      </c>
      <c r="CA744" s="207">
        <f t="shared" si="1155"/>
        <v>0</v>
      </c>
      <c r="CB744" s="204">
        <f t="shared" si="1155"/>
        <v>0</v>
      </c>
      <c r="CC744" s="205">
        <f t="shared" si="1155"/>
        <v>0</v>
      </c>
      <c r="CD744" s="206">
        <f t="shared" si="1155"/>
        <v>0</v>
      </c>
      <c r="CE744" s="207">
        <f t="shared" si="1155"/>
        <v>0</v>
      </c>
      <c r="CF744" s="204">
        <f t="shared" si="1155"/>
        <v>0</v>
      </c>
      <c r="CG744" s="205">
        <f t="shared" si="1155"/>
        <v>0</v>
      </c>
      <c r="CH744" s="206">
        <f t="shared" si="1155"/>
        <v>0</v>
      </c>
      <c r="CI744" s="204">
        <f t="shared" si="1155"/>
        <v>0</v>
      </c>
      <c r="CJ744" s="210">
        <f t="shared" si="1155"/>
        <v>0</v>
      </c>
      <c r="CK744" s="211">
        <f t="shared" si="1155"/>
        <v>0</v>
      </c>
    </row>
    <row r="745" spans="1:89" ht="13.5" thickBot="1" x14ac:dyDescent="0.25">
      <c r="A745" s="212" t="s">
        <v>44</v>
      </c>
      <c r="B745" s="235"/>
      <c r="C745" s="223"/>
      <c r="D745" s="224"/>
      <c r="E745" s="225"/>
      <c r="F745" s="222"/>
      <c r="G745" s="226"/>
      <c r="H745" s="224"/>
      <c r="I745" s="225"/>
      <c r="J745" s="222"/>
      <c r="K745" s="226"/>
      <c r="L745" s="224"/>
      <c r="M745" s="222"/>
      <c r="N745" s="227"/>
      <c r="O745" s="228"/>
      <c r="P745" s="222"/>
      <c r="Q745" s="226"/>
      <c r="R745" s="224"/>
      <c r="S745" s="225"/>
      <c r="T745" s="222"/>
      <c r="U745" s="226"/>
      <c r="V745" s="224"/>
      <c r="W745" s="225"/>
      <c r="X745" s="222"/>
      <c r="Y745" s="226"/>
      <c r="Z745" s="224"/>
      <c r="AA745" s="222"/>
      <c r="AB745" s="220"/>
      <c r="AC745" s="221"/>
      <c r="BI745" s="212" t="s">
        <v>44</v>
      </c>
      <c r="BJ745" s="204">
        <f t="shared" ref="BJ745:CK745" si="1156">B745/B746</f>
        <v>0</v>
      </c>
      <c r="BK745" s="205">
        <f t="shared" si="1156"/>
        <v>0</v>
      </c>
      <c r="BL745" s="206">
        <f t="shared" si="1156"/>
        <v>0</v>
      </c>
      <c r="BM745" s="207">
        <f t="shared" si="1156"/>
        <v>0</v>
      </c>
      <c r="BN745" s="204">
        <f t="shared" si="1156"/>
        <v>0</v>
      </c>
      <c r="BO745" s="205">
        <f t="shared" si="1156"/>
        <v>0</v>
      </c>
      <c r="BP745" s="206">
        <f t="shared" si="1156"/>
        <v>0</v>
      </c>
      <c r="BQ745" s="207">
        <f t="shared" si="1156"/>
        <v>0</v>
      </c>
      <c r="BR745" s="204">
        <f t="shared" si="1156"/>
        <v>0</v>
      </c>
      <c r="BS745" s="205">
        <f t="shared" si="1156"/>
        <v>0</v>
      </c>
      <c r="BT745" s="206">
        <f t="shared" si="1156"/>
        <v>0</v>
      </c>
      <c r="BU745" s="204">
        <f t="shared" si="1156"/>
        <v>0</v>
      </c>
      <c r="BV745" s="208">
        <f t="shared" si="1156"/>
        <v>0</v>
      </c>
      <c r="BW745" s="209">
        <f t="shared" si="1156"/>
        <v>0</v>
      </c>
      <c r="BX745" s="204">
        <f t="shared" si="1156"/>
        <v>0</v>
      </c>
      <c r="BY745" s="205">
        <f t="shared" si="1156"/>
        <v>0</v>
      </c>
      <c r="BZ745" s="206">
        <f t="shared" si="1156"/>
        <v>0</v>
      </c>
      <c r="CA745" s="207">
        <f t="shared" si="1156"/>
        <v>0</v>
      </c>
      <c r="CB745" s="204">
        <f t="shared" si="1156"/>
        <v>0</v>
      </c>
      <c r="CC745" s="205">
        <f t="shared" si="1156"/>
        <v>0</v>
      </c>
      <c r="CD745" s="206">
        <f t="shared" si="1156"/>
        <v>0</v>
      </c>
      <c r="CE745" s="207">
        <f t="shared" si="1156"/>
        <v>0</v>
      </c>
      <c r="CF745" s="204">
        <f t="shared" si="1156"/>
        <v>0</v>
      </c>
      <c r="CG745" s="205">
        <f t="shared" si="1156"/>
        <v>0</v>
      </c>
      <c r="CH745" s="206">
        <f t="shared" si="1156"/>
        <v>0</v>
      </c>
      <c r="CI745" s="204">
        <f t="shared" si="1156"/>
        <v>0</v>
      </c>
      <c r="CJ745" s="210">
        <f t="shared" si="1156"/>
        <v>0</v>
      </c>
      <c r="CK745" s="211">
        <f t="shared" si="1156"/>
        <v>0</v>
      </c>
    </row>
    <row r="746" spans="1:89" ht="14.25" thickTop="1" thickBot="1" x14ac:dyDescent="0.25">
      <c r="A746" s="229" t="s">
        <v>26</v>
      </c>
      <c r="B746" s="144">
        <f>SUM(B722:B745)</f>
        <v>28364</v>
      </c>
      <c r="C746" s="145">
        <f t="shared" ref="C746:AA746" si="1157">SUM(C722:C745)</f>
        <v>18839</v>
      </c>
      <c r="D746" s="230">
        <f t="shared" si="1157"/>
        <v>10099</v>
      </c>
      <c r="E746" s="248">
        <f t="shared" si="1157"/>
        <v>8120</v>
      </c>
      <c r="F746" s="249">
        <f t="shared" si="1157"/>
        <v>5403</v>
      </c>
      <c r="G746" s="250">
        <f t="shared" si="1157"/>
        <v>3042</v>
      </c>
      <c r="H746" s="230">
        <f t="shared" si="1157"/>
        <v>20407</v>
      </c>
      <c r="I746" s="248">
        <f t="shared" si="1157"/>
        <v>24393</v>
      </c>
      <c r="J746" s="249">
        <f t="shared" si="1157"/>
        <v>1972</v>
      </c>
      <c r="K746" s="250">
        <f t="shared" si="1157"/>
        <v>2817</v>
      </c>
      <c r="L746" s="230">
        <f t="shared" si="1157"/>
        <v>3522</v>
      </c>
      <c r="M746" s="249">
        <f t="shared" si="1157"/>
        <v>8691</v>
      </c>
      <c r="N746" s="251">
        <f t="shared" si="1157"/>
        <v>13251</v>
      </c>
      <c r="O746" s="231">
        <f t="shared" si="1157"/>
        <v>17291</v>
      </c>
      <c r="P746" s="249">
        <f t="shared" si="1157"/>
        <v>7637</v>
      </c>
      <c r="Q746" s="250">
        <f t="shared" si="1157"/>
        <v>8014</v>
      </c>
      <c r="R746" s="230">
        <f t="shared" si="1157"/>
        <v>13218</v>
      </c>
      <c r="S746" s="248">
        <f t="shared" si="1157"/>
        <v>13489</v>
      </c>
      <c r="T746" s="249">
        <f t="shared" si="1157"/>
        <v>1900</v>
      </c>
      <c r="U746" s="250">
        <f t="shared" si="1157"/>
        <v>2433</v>
      </c>
      <c r="V746" s="230">
        <f t="shared" si="1157"/>
        <v>11699</v>
      </c>
      <c r="W746" s="248">
        <f t="shared" si="1157"/>
        <v>14378</v>
      </c>
      <c r="X746" s="249">
        <f t="shared" si="1157"/>
        <v>8260</v>
      </c>
      <c r="Y746" s="250">
        <f t="shared" si="1157"/>
        <v>5360</v>
      </c>
      <c r="Z746" s="230">
        <f t="shared" si="1157"/>
        <v>30275</v>
      </c>
      <c r="AA746" s="248">
        <f t="shared" si="1157"/>
        <v>28916</v>
      </c>
      <c r="AB746" s="232">
        <f>SUM(AB722:AB745)</f>
        <v>156007</v>
      </c>
      <c r="AC746" s="233">
        <f>SUM(AC722:AC745)</f>
        <v>155783</v>
      </c>
      <c r="BI746" s="229" t="s">
        <v>26</v>
      </c>
      <c r="BJ746" s="241">
        <f>SUM(BJ722:BJ745)</f>
        <v>1</v>
      </c>
      <c r="BK746" s="242">
        <f t="shared" ref="BK746:CK746" si="1158">SUM(BK722:BK745)</f>
        <v>0.99999999999999989</v>
      </c>
      <c r="BL746" s="241">
        <f t="shared" si="1158"/>
        <v>1</v>
      </c>
      <c r="BM746" s="242">
        <f t="shared" si="1158"/>
        <v>1</v>
      </c>
      <c r="BN746" s="241">
        <f t="shared" si="1158"/>
        <v>1</v>
      </c>
      <c r="BO746" s="242">
        <f t="shared" si="1158"/>
        <v>0.99999999999999989</v>
      </c>
      <c r="BP746" s="241">
        <f t="shared" si="1158"/>
        <v>1</v>
      </c>
      <c r="BQ746" s="242">
        <f t="shared" si="1158"/>
        <v>1</v>
      </c>
      <c r="BR746" s="241">
        <f t="shared" si="1158"/>
        <v>0.99999999999999989</v>
      </c>
      <c r="BS746" s="242">
        <f t="shared" si="1158"/>
        <v>0.99999999999999989</v>
      </c>
      <c r="BT746" s="241">
        <f t="shared" si="1158"/>
        <v>0.99999999999999989</v>
      </c>
      <c r="BU746" s="242">
        <f t="shared" si="1158"/>
        <v>1</v>
      </c>
      <c r="BV746" s="241">
        <f t="shared" si="1158"/>
        <v>0.99999999999999989</v>
      </c>
      <c r="BW746" s="242">
        <f t="shared" si="1158"/>
        <v>1</v>
      </c>
      <c r="BX746" s="241">
        <f t="shared" si="1158"/>
        <v>1</v>
      </c>
      <c r="BY746" s="242">
        <f t="shared" si="1158"/>
        <v>1</v>
      </c>
      <c r="BZ746" s="241">
        <f t="shared" si="1158"/>
        <v>0.99999999999999978</v>
      </c>
      <c r="CA746" s="242">
        <f t="shared" si="1158"/>
        <v>0.99999999999999989</v>
      </c>
      <c r="CB746" s="241">
        <f t="shared" si="1158"/>
        <v>0.99999999999999989</v>
      </c>
      <c r="CC746" s="242">
        <f t="shared" si="1158"/>
        <v>0.99999999999999989</v>
      </c>
      <c r="CD746" s="241">
        <f t="shared" si="1158"/>
        <v>1</v>
      </c>
      <c r="CE746" s="242">
        <f t="shared" si="1158"/>
        <v>1</v>
      </c>
      <c r="CF746" s="241">
        <f t="shared" si="1158"/>
        <v>0.99999999999999989</v>
      </c>
      <c r="CG746" s="242">
        <f t="shared" si="1158"/>
        <v>1</v>
      </c>
      <c r="CH746" s="241">
        <f t="shared" si="1158"/>
        <v>1</v>
      </c>
      <c r="CI746" s="242">
        <f t="shared" si="1158"/>
        <v>0.99999999999999989</v>
      </c>
      <c r="CJ746" s="241">
        <f t="shared" si="1158"/>
        <v>1</v>
      </c>
      <c r="CK746" s="242">
        <f t="shared" si="1158"/>
        <v>1</v>
      </c>
    </row>
    <row r="747" spans="1:89" ht="13.5" thickTop="1" x14ac:dyDescent="0.2">
      <c r="A747" s="244"/>
    </row>
    <row r="749" spans="1:89" x14ac:dyDescent="0.2">
      <c r="A749" s="172">
        <f>+A718+1</f>
        <v>43521</v>
      </c>
      <c r="B749" s="172"/>
      <c r="C749" s="172"/>
      <c r="D749" s="172"/>
      <c r="BI749" s="174">
        <f>+BI687+2</f>
        <v>43521</v>
      </c>
      <c r="BJ749" s="174"/>
      <c r="BK749" s="174"/>
      <c r="BL749" s="174"/>
    </row>
    <row r="750" spans="1:89" ht="13.5" thickBot="1" x14ac:dyDescent="0.25">
      <c r="AE750" s="175" t="s">
        <v>1</v>
      </c>
    </row>
    <row r="751" spans="1:89" ht="14.25" thickTop="1" thickBot="1" x14ac:dyDescent="0.25">
      <c r="A751" s="176" t="s">
        <v>2</v>
      </c>
      <c r="B751" s="177" t="s">
        <v>3</v>
      </c>
      <c r="C751" s="178"/>
      <c r="D751" s="177" t="s">
        <v>4</v>
      </c>
      <c r="E751" s="178"/>
      <c r="F751" s="177" t="s">
        <v>5</v>
      </c>
      <c r="G751" s="178"/>
      <c r="H751" s="177" t="s">
        <v>6</v>
      </c>
      <c r="I751" s="178"/>
      <c r="J751" s="177" t="s">
        <v>7</v>
      </c>
      <c r="K751" s="178"/>
      <c r="L751" s="177" t="s">
        <v>8</v>
      </c>
      <c r="M751" s="178"/>
      <c r="N751" s="177" t="s">
        <v>9</v>
      </c>
      <c r="O751" s="178"/>
      <c r="P751" s="177" t="s">
        <v>10</v>
      </c>
      <c r="Q751" s="178"/>
      <c r="R751" s="177" t="s">
        <v>11</v>
      </c>
      <c r="S751" s="178"/>
      <c r="T751" s="177" t="s">
        <v>12</v>
      </c>
      <c r="U751" s="178"/>
      <c r="V751" s="177" t="s">
        <v>13</v>
      </c>
      <c r="W751" s="178"/>
      <c r="X751" s="177" t="s">
        <v>14</v>
      </c>
      <c r="Y751" s="178"/>
      <c r="Z751" s="177" t="s">
        <v>15</v>
      </c>
      <c r="AA751" s="178"/>
      <c r="AB751" s="179" t="s">
        <v>16</v>
      </c>
      <c r="AC751" s="180"/>
      <c r="AE751" s="176" t="s">
        <v>2</v>
      </c>
      <c r="AF751" s="177" t="s">
        <v>3</v>
      </c>
      <c r="AG751" s="178"/>
      <c r="AH751" s="177" t="s">
        <v>4</v>
      </c>
      <c r="AI751" s="178"/>
      <c r="AJ751" s="177" t="s">
        <v>5</v>
      </c>
      <c r="AK751" s="178"/>
      <c r="AL751" s="177" t="s">
        <v>6</v>
      </c>
      <c r="AM751" s="178"/>
      <c r="AN751" s="177" t="s">
        <v>7</v>
      </c>
      <c r="AO751" s="178"/>
      <c r="AP751" s="177" t="s">
        <v>8</v>
      </c>
      <c r="AQ751" s="178"/>
      <c r="AR751" s="177" t="s">
        <v>9</v>
      </c>
      <c r="AS751" s="178"/>
      <c r="AT751" s="177" t="s">
        <v>10</v>
      </c>
      <c r="AU751" s="178"/>
      <c r="AV751" s="177" t="s">
        <v>11</v>
      </c>
      <c r="AW751" s="178"/>
      <c r="AX751" s="177" t="s">
        <v>12</v>
      </c>
      <c r="AY751" s="178"/>
      <c r="AZ751" s="177" t="s">
        <v>13</v>
      </c>
      <c r="BA751" s="178"/>
      <c r="BB751" s="177" t="s">
        <v>14</v>
      </c>
      <c r="BC751" s="178"/>
      <c r="BD751" s="177" t="s">
        <v>15</v>
      </c>
      <c r="BE751" s="178"/>
      <c r="BF751" s="179" t="s">
        <v>16</v>
      </c>
      <c r="BG751" s="180"/>
      <c r="BI751" s="176" t="s">
        <v>2</v>
      </c>
      <c r="BJ751" s="177" t="s">
        <v>3</v>
      </c>
      <c r="BK751" s="178"/>
      <c r="BL751" s="177" t="s">
        <v>4</v>
      </c>
      <c r="BM751" s="178"/>
      <c r="BN751" s="177" t="s">
        <v>5</v>
      </c>
      <c r="BO751" s="178"/>
      <c r="BP751" s="177" t="s">
        <v>6</v>
      </c>
      <c r="BQ751" s="178"/>
      <c r="BR751" s="177" t="s">
        <v>7</v>
      </c>
      <c r="BS751" s="178"/>
      <c r="BT751" s="177" t="s">
        <v>8</v>
      </c>
      <c r="BU751" s="178"/>
      <c r="BV751" s="177" t="s">
        <v>9</v>
      </c>
      <c r="BW751" s="178"/>
      <c r="BX751" s="177" t="s">
        <v>10</v>
      </c>
      <c r="BY751" s="178"/>
      <c r="BZ751" s="177" t="s">
        <v>11</v>
      </c>
      <c r="CA751" s="178"/>
      <c r="CB751" s="177" t="s">
        <v>12</v>
      </c>
      <c r="CC751" s="178"/>
      <c r="CD751" s="177" t="s">
        <v>13</v>
      </c>
      <c r="CE751" s="178"/>
      <c r="CF751" s="177" t="s">
        <v>14</v>
      </c>
      <c r="CG751" s="178"/>
      <c r="CH751" s="177" t="s">
        <v>15</v>
      </c>
      <c r="CI751" s="178"/>
      <c r="CJ751" s="177" t="s">
        <v>16</v>
      </c>
      <c r="CK751" s="178"/>
    </row>
    <row r="752" spans="1:89" ht="15" thickTop="1" thickBot="1" x14ac:dyDescent="0.3">
      <c r="A752" s="182"/>
      <c r="B752" s="183" t="s">
        <v>17</v>
      </c>
      <c r="C752" s="184" t="s">
        <v>18</v>
      </c>
      <c r="D752" s="185" t="s">
        <v>17</v>
      </c>
      <c r="E752" s="186" t="s">
        <v>18</v>
      </c>
      <c r="F752" s="183" t="s">
        <v>17</v>
      </c>
      <c r="G752" s="184" t="s">
        <v>18</v>
      </c>
      <c r="H752" s="185" t="s">
        <v>17</v>
      </c>
      <c r="I752" s="186" t="s">
        <v>18</v>
      </c>
      <c r="J752" s="183" t="s">
        <v>17</v>
      </c>
      <c r="K752" s="184" t="s">
        <v>18</v>
      </c>
      <c r="L752" s="185" t="s">
        <v>17</v>
      </c>
      <c r="M752" s="183" t="s">
        <v>18</v>
      </c>
      <c r="N752" s="187" t="s">
        <v>17</v>
      </c>
      <c r="O752" s="188" t="s">
        <v>18</v>
      </c>
      <c r="P752" s="183" t="s">
        <v>17</v>
      </c>
      <c r="Q752" s="184" t="s">
        <v>18</v>
      </c>
      <c r="R752" s="185" t="s">
        <v>17</v>
      </c>
      <c r="S752" s="186" t="s">
        <v>18</v>
      </c>
      <c r="T752" s="183" t="s">
        <v>17</v>
      </c>
      <c r="U752" s="184" t="s">
        <v>18</v>
      </c>
      <c r="V752" s="185" t="s">
        <v>17</v>
      </c>
      <c r="W752" s="186" t="s">
        <v>18</v>
      </c>
      <c r="X752" s="183" t="s">
        <v>17</v>
      </c>
      <c r="Y752" s="184" t="s">
        <v>18</v>
      </c>
      <c r="Z752" s="185" t="s">
        <v>17</v>
      </c>
      <c r="AA752" s="183" t="s">
        <v>18</v>
      </c>
      <c r="AB752" s="189" t="s">
        <v>17</v>
      </c>
      <c r="AC752" s="190" t="s">
        <v>18</v>
      </c>
      <c r="AE752" s="182"/>
      <c r="AF752" s="183" t="s">
        <v>17</v>
      </c>
      <c r="AG752" s="184" t="s">
        <v>18</v>
      </c>
      <c r="AH752" s="185" t="s">
        <v>17</v>
      </c>
      <c r="AI752" s="186" t="s">
        <v>18</v>
      </c>
      <c r="AJ752" s="183" t="s">
        <v>17</v>
      </c>
      <c r="AK752" s="184" t="s">
        <v>18</v>
      </c>
      <c r="AL752" s="185" t="s">
        <v>17</v>
      </c>
      <c r="AM752" s="186" t="s">
        <v>18</v>
      </c>
      <c r="AN752" s="183" t="s">
        <v>17</v>
      </c>
      <c r="AO752" s="184" t="s">
        <v>18</v>
      </c>
      <c r="AP752" s="185" t="s">
        <v>17</v>
      </c>
      <c r="AQ752" s="183" t="s">
        <v>18</v>
      </c>
      <c r="AR752" s="187" t="s">
        <v>17</v>
      </c>
      <c r="AS752" s="188" t="s">
        <v>18</v>
      </c>
      <c r="AT752" s="183" t="s">
        <v>17</v>
      </c>
      <c r="AU752" s="184" t="s">
        <v>18</v>
      </c>
      <c r="AV752" s="185" t="s">
        <v>17</v>
      </c>
      <c r="AW752" s="186" t="s">
        <v>18</v>
      </c>
      <c r="AX752" s="183" t="s">
        <v>17</v>
      </c>
      <c r="AY752" s="184" t="s">
        <v>18</v>
      </c>
      <c r="AZ752" s="185" t="s">
        <v>17</v>
      </c>
      <c r="BA752" s="186" t="s">
        <v>18</v>
      </c>
      <c r="BB752" s="183" t="s">
        <v>17</v>
      </c>
      <c r="BC752" s="184" t="s">
        <v>18</v>
      </c>
      <c r="BD752" s="185" t="s">
        <v>17</v>
      </c>
      <c r="BE752" s="183" t="s">
        <v>18</v>
      </c>
      <c r="BF752" s="189" t="s">
        <v>17</v>
      </c>
      <c r="BG752" s="190" t="s">
        <v>18</v>
      </c>
      <c r="BI752" s="182"/>
      <c r="BJ752" s="183" t="s">
        <v>17</v>
      </c>
      <c r="BK752" s="184" t="s">
        <v>18</v>
      </c>
      <c r="BL752" s="185" t="s">
        <v>17</v>
      </c>
      <c r="BM752" s="186" t="s">
        <v>18</v>
      </c>
      <c r="BN752" s="183" t="s">
        <v>17</v>
      </c>
      <c r="BO752" s="184" t="s">
        <v>18</v>
      </c>
      <c r="BP752" s="185" t="s">
        <v>17</v>
      </c>
      <c r="BQ752" s="186" t="s">
        <v>18</v>
      </c>
      <c r="BR752" s="183" t="s">
        <v>17</v>
      </c>
      <c r="BS752" s="184" t="s">
        <v>18</v>
      </c>
      <c r="BT752" s="185" t="s">
        <v>17</v>
      </c>
      <c r="BU752" s="183" t="s">
        <v>18</v>
      </c>
      <c r="BV752" s="187" t="s">
        <v>17</v>
      </c>
      <c r="BW752" s="188" t="s">
        <v>18</v>
      </c>
      <c r="BX752" s="183" t="s">
        <v>17</v>
      </c>
      <c r="BY752" s="184" t="s">
        <v>18</v>
      </c>
      <c r="BZ752" s="185" t="s">
        <v>17</v>
      </c>
      <c r="CA752" s="186" t="s">
        <v>18</v>
      </c>
      <c r="CB752" s="183" t="s">
        <v>17</v>
      </c>
      <c r="CC752" s="184" t="s">
        <v>18</v>
      </c>
      <c r="CD752" s="185" t="s">
        <v>17</v>
      </c>
      <c r="CE752" s="186" t="s">
        <v>18</v>
      </c>
      <c r="CF752" s="183" t="s">
        <v>17</v>
      </c>
      <c r="CG752" s="184" t="s">
        <v>18</v>
      </c>
      <c r="CH752" s="185" t="s">
        <v>17</v>
      </c>
      <c r="CI752" s="183" t="s">
        <v>18</v>
      </c>
      <c r="CJ752" s="187" t="s">
        <v>17</v>
      </c>
      <c r="CK752" s="188" t="s">
        <v>18</v>
      </c>
    </row>
    <row r="753" spans="1:89" ht="13.5" thickTop="1" x14ac:dyDescent="0.2">
      <c r="A753" s="192" t="s">
        <v>19</v>
      </c>
      <c r="B753" s="193"/>
      <c r="C753" s="194"/>
      <c r="D753" s="195"/>
      <c r="E753" s="196"/>
      <c r="F753" s="193"/>
      <c r="G753" s="197"/>
      <c r="H753" s="195"/>
      <c r="I753" s="196"/>
      <c r="J753" s="193"/>
      <c r="K753" s="197"/>
      <c r="L753" s="195"/>
      <c r="M753" s="193"/>
      <c r="N753" s="198"/>
      <c r="O753" s="199"/>
      <c r="P753" s="193"/>
      <c r="Q753" s="197"/>
      <c r="R753" s="195"/>
      <c r="S753" s="196"/>
      <c r="T753" s="193"/>
      <c r="U753" s="197"/>
      <c r="V753" s="195"/>
      <c r="W753" s="196"/>
      <c r="X753" s="193"/>
      <c r="Y753" s="197"/>
      <c r="Z753" s="195"/>
      <c r="AA753" s="193"/>
      <c r="AB753" s="200">
        <f>B753+D753+F753+H753+J753+L753+N753+P753+R753+T753+V753+X753+Z753</f>
        <v>0</v>
      </c>
      <c r="AC753" s="201">
        <f>C753+E753+G753+I753+K753+M753+O753+Q753+S753+U753+W753+Y753+AA753</f>
        <v>0</v>
      </c>
      <c r="AE753" s="202" t="str">
        <f>$AE$9</f>
        <v>07:00 - 07:59</v>
      </c>
      <c r="AF753" s="193">
        <f>SUMIF($A$9:$A$32,$AE753,B$753:B$776)</f>
        <v>2006</v>
      </c>
      <c r="AG753" s="194">
        <f t="shared" ref="AG753:BE755" si="1159">SUMIF($A$9:$A$32,$AE753,C$753:C$776)</f>
        <v>486</v>
      </c>
      <c r="AH753" s="195">
        <f t="shared" si="1159"/>
        <v>722</v>
      </c>
      <c r="AI753" s="196">
        <f t="shared" si="1159"/>
        <v>405</v>
      </c>
      <c r="AJ753" s="193">
        <f t="shared" si="1159"/>
        <v>303</v>
      </c>
      <c r="AK753" s="197">
        <f t="shared" si="1159"/>
        <v>176</v>
      </c>
      <c r="AL753" s="195">
        <f t="shared" si="1159"/>
        <v>766</v>
      </c>
      <c r="AM753" s="196">
        <f t="shared" si="1159"/>
        <v>884</v>
      </c>
      <c r="AN753" s="193">
        <f t="shared" si="1159"/>
        <v>86</v>
      </c>
      <c r="AO753" s="197">
        <f t="shared" si="1159"/>
        <v>209</v>
      </c>
      <c r="AP753" s="195">
        <f t="shared" si="1159"/>
        <v>138</v>
      </c>
      <c r="AQ753" s="193">
        <f t="shared" si="1159"/>
        <v>778</v>
      </c>
      <c r="AR753" s="198">
        <f t="shared" si="1159"/>
        <v>607</v>
      </c>
      <c r="AS753" s="199">
        <f t="shared" si="1159"/>
        <v>1081</v>
      </c>
      <c r="AT753" s="193">
        <f t="shared" si="1159"/>
        <v>401</v>
      </c>
      <c r="AU753" s="197">
        <f t="shared" si="1159"/>
        <v>491</v>
      </c>
      <c r="AV753" s="195">
        <f t="shared" si="1159"/>
        <v>670</v>
      </c>
      <c r="AW753" s="196">
        <f t="shared" si="1159"/>
        <v>729</v>
      </c>
      <c r="AX753" s="193">
        <f t="shared" si="1159"/>
        <v>128</v>
      </c>
      <c r="AY753" s="197">
        <f t="shared" si="1159"/>
        <v>294</v>
      </c>
      <c r="AZ753" s="195">
        <f t="shared" si="1159"/>
        <v>288</v>
      </c>
      <c r="BA753" s="196">
        <f t="shared" si="1159"/>
        <v>854</v>
      </c>
      <c r="BB753" s="193">
        <f t="shared" si="1159"/>
        <v>466</v>
      </c>
      <c r="BC753" s="197">
        <f t="shared" si="1159"/>
        <v>583</v>
      </c>
      <c r="BD753" s="195">
        <f t="shared" si="1159"/>
        <v>1595</v>
      </c>
      <c r="BE753" s="193">
        <f t="shared" si="1159"/>
        <v>1271</v>
      </c>
      <c r="BF753" s="200">
        <f>AF753+AH753+AJ753+AL753+AN753+AP753+AR753+AT753+AV753+AX753+AZ753+BB753+BD753</f>
        <v>8176</v>
      </c>
      <c r="BG753" s="201">
        <f>AG753+AI753+AK753+AM753+AO753+AQ753+AS753+AU753+AW753+AY753+BA753+BC753+BE753</f>
        <v>8241</v>
      </c>
      <c r="BI753" s="192" t="s">
        <v>19</v>
      </c>
      <c r="BJ753" s="204">
        <f t="shared" ref="BJ753:CK753" si="1160">B753/B777</f>
        <v>0</v>
      </c>
      <c r="BK753" s="205">
        <f t="shared" si="1160"/>
        <v>0</v>
      </c>
      <c r="BL753" s="206">
        <f t="shared" si="1160"/>
        <v>0</v>
      </c>
      <c r="BM753" s="207">
        <f t="shared" si="1160"/>
        <v>0</v>
      </c>
      <c r="BN753" s="204">
        <f t="shared" si="1160"/>
        <v>0</v>
      </c>
      <c r="BO753" s="205">
        <f t="shared" si="1160"/>
        <v>0</v>
      </c>
      <c r="BP753" s="206">
        <f t="shared" si="1160"/>
        <v>0</v>
      </c>
      <c r="BQ753" s="207">
        <f t="shared" si="1160"/>
        <v>0</v>
      </c>
      <c r="BR753" s="204">
        <f t="shared" si="1160"/>
        <v>0</v>
      </c>
      <c r="BS753" s="205">
        <f t="shared" si="1160"/>
        <v>0</v>
      </c>
      <c r="BT753" s="206">
        <f t="shared" si="1160"/>
        <v>0</v>
      </c>
      <c r="BU753" s="204">
        <f t="shared" si="1160"/>
        <v>0</v>
      </c>
      <c r="BV753" s="208">
        <f t="shared" si="1160"/>
        <v>0</v>
      </c>
      <c r="BW753" s="209">
        <f t="shared" si="1160"/>
        <v>0</v>
      </c>
      <c r="BX753" s="204">
        <f t="shared" si="1160"/>
        <v>0</v>
      </c>
      <c r="BY753" s="205">
        <f t="shared" si="1160"/>
        <v>0</v>
      </c>
      <c r="BZ753" s="206">
        <f t="shared" si="1160"/>
        <v>0</v>
      </c>
      <c r="CA753" s="207">
        <f t="shared" si="1160"/>
        <v>0</v>
      </c>
      <c r="CB753" s="204">
        <f t="shared" si="1160"/>
        <v>0</v>
      </c>
      <c r="CC753" s="205">
        <f t="shared" si="1160"/>
        <v>0</v>
      </c>
      <c r="CD753" s="206">
        <f t="shared" si="1160"/>
        <v>0</v>
      </c>
      <c r="CE753" s="207">
        <f t="shared" si="1160"/>
        <v>0</v>
      </c>
      <c r="CF753" s="204">
        <f t="shared" si="1160"/>
        <v>0</v>
      </c>
      <c r="CG753" s="205">
        <f t="shared" si="1160"/>
        <v>0</v>
      </c>
      <c r="CH753" s="206">
        <f t="shared" si="1160"/>
        <v>0</v>
      </c>
      <c r="CI753" s="204">
        <f t="shared" si="1160"/>
        <v>0</v>
      </c>
      <c r="CJ753" s="210">
        <f t="shared" si="1160"/>
        <v>0</v>
      </c>
      <c r="CK753" s="211">
        <f t="shared" si="1160"/>
        <v>0</v>
      </c>
    </row>
    <row r="754" spans="1:89" x14ac:dyDescent="0.2">
      <c r="A754" s="212" t="s">
        <v>21</v>
      </c>
      <c r="B754" s="213">
        <v>421</v>
      </c>
      <c r="C754" s="214">
        <v>0</v>
      </c>
      <c r="D754" s="215">
        <v>107</v>
      </c>
      <c r="E754" s="216">
        <v>0</v>
      </c>
      <c r="F754" s="213">
        <v>104</v>
      </c>
      <c r="G754" s="217">
        <v>0</v>
      </c>
      <c r="H754" s="215">
        <v>199</v>
      </c>
      <c r="I754" s="216">
        <v>4</v>
      </c>
      <c r="J754" s="213">
        <v>7</v>
      </c>
      <c r="K754" s="217">
        <v>4</v>
      </c>
      <c r="L754" s="215">
        <v>6</v>
      </c>
      <c r="M754" s="213">
        <v>13</v>
      </c>
      <c r="N754" s="218">
        <v>31</v>
      </c>
      <c r="O754" s="219">
        <v>8</v>
      </c>
      <c r="P754" s="213">
        <v>8</v>
      </c>
      <c r="Q754" s="217">
        <v>11</v>
      </c>
      <c r="R754" s="215">
        <v>7</v>
      </c>
      <c r="S754" s="216">
        <v>14</v>
      </c>
      <c r="T754" s="213">
        <v>0</v>
      </c>
      <c r="U754" s="217">
        <v>0</v>
      </c>
      <c r="V754" s="215">
        <v>0</v>
      </c>
      <c r="W754" s="216">
        <v>0</v>
      </c>
      <c r="X754" s="213">
        <v>1</v>
      </c>
      <c r="Y754" s="217">
        <v>0</v>
      </c>
      <c r="Z754" s="215">
        <v>0</v>
      </c>
      <c r="AA754" s="213">
        <v>0</v>
      </c>
      <c r="AB754" s="220">
        <f>B754+D754+F754+H754+J754+L754+N754+P754+R754+T754+V754+X754+Z754</f>
        <v>891</v>
      </c>
      <c r="AC754" s="221">
        <f t="shared" ref="AC754:AC773" si="1161">C754+E754+G754+I754+K754+M754+O754+Q754+S754+U754+W754+Y754+AA754</f>
        <v>54</v>
      </c>
      <c r="AE754" s="212" t="str">
        <f>$AE$10</f>
        <v>08:00 - 08:59</v>
      </c>
      <c r="AF754" s="193">
        <f>SUMIF($A$9:$A$32,$AE754,B$753:B$776)</f>
        <v>2412</v>
      </c>
      <c r="AG754" s="214">
        <f t="shared" si="1159"/>
        <v>660</v>
      </c>
      <c r="AH754" s="215">
        <f t="shared" si="1159"/>
        <v>800</v>
      </c>
      <c r="AI754" s="216">
        <f t="shared" si="1159"/>
        <v>373</v>
      </c>
      <c r="AJ754" s="213">
        <f t="shared" si="1159"/>
        <v>350</v>
      </c>
      <c r="AK754" s="217">
        <f t="shared" si="1159"/>
        <v>186</v>
      </c>
      <c r="AL754" s="215">
        <f t="shared" si="1159"/>
        <v>916</v>
      </c>
      <c r="AM754" s="216">
        <f t="shared" si="1159"/>
        <v>1073</v>
      </c>
      <c r="AN754" s="213">
        <f t="shared" si="1159"/>
        <v>97</v>
      </c>
      <c r="AO754" s="217">
        <f t="shared" si="1159"/>
        <v>275</v>
      </c>
      <c r="AP754" s="215">
        <f t="shared" si="1159"/>
        <v>112</v>
      </c>
      <c r="AQ754" s="213">
        <f t="shared" si="1159"/>
        <v>734</v>
      </c>
      <c r="AR754" s="218">
        <f t="shared" si="1159"/>
        <v>637</v>
      </c>
      <c r="AS754" s="219">
        <f t="shared" si="1159"/>
        <v>1249</v>
      </c>
      <c r="AT754" s="213">
        <f t="shared" si="1159"/>
        <v>441</v>
      </c>
      <c r="AU754" s="217">
        <f t="shared" si="1159"/>
        <v>435</v>
      </c>
      <c r="AV754" s="215">
        <f t="shared" si="1159"/>
        <v>748</v>
      </c>
      <c r="AW754" s="216">
        <f t="shared" si="1159"/>
        <v>617</v>
      </c>
      <c r="AX754" s="213">
        <f t="shared" si="1159"/>
        <v>104</v>
      </c>
      <c r="AY754" s="217">
        <f t="shared" si="1159"/>
        <v>283</v>
      </c>
      <c r="AZ754" s="215">
        <f t="shared" si="1159"/>
        <v>274</v>
      </c>
      <c r="BA754" s="216">
        <f t="shared" si="1159"/>
        <v>957</v>
      </c>
      <c r="BB754" s="213">
        <f t="shared" si="1159"/>
        <v>461</v>
      </c>
      <c r="BC754" s="217">
        <f t="shared" si="1159"/>
        <v>443</v>
      </c>
      <c r="BD754" s="215">
        <f t="shared" si="1159"/>
        <v>1835</v>
      </c>
      <c r="BE754" s="213">
        <f t="shared" si="1159"/>
        <v>1132</v>
      </c>
      <c r="BF754" s="220">
        <f>SUM(AF754,AH754,AJ754,AL754,AN754,AP754,AR754,AT754,AV754,AX754,AZ754,BB754,BD754)</f>
        <v>9187</v>
      </c>
      <c r="BG754" s="221">
        <f>SUM(AG754,AI754,AK754,AM754,AO754,AQ754,AS754,AU754,AW754,AY754,BA754,BC754,BE754)</f>
        <v>8417</v>
      </c>
      <c r="BI754" s="212" t="s">
        <v>21</v>
      </c>
      <c r="BJ754" s="204">
        <f t="shared" ref="BJ754:CK754" si="1162">B754/B777</f>
        <v>1.0995899391438347E-2</v>
      </c>
      <c r="BK754" s="205">
        <f t="shared" si="1162"/>
        <v>0</v>
      </c>
      <c r="BL754" s="206">
        <f t="shared" si="1162"/>
        <v>8.6227737932146019E-3</v>
      </c>
      <c r="BM754" s="207">
        <f t="shared" si="1162"/>
        <v>0</v>
      </c>
      <c r="BN754" s="204">
        <f t="shared" si="1162"/>
        <v>1.5231400117164616E-2</v>
      </c>
      <c r="BO754" s="205">
        <f t="shared" si="1162"/>
        <v>0</v>
      </c>
      <c r="BP754" s="206">
        <f t="shared" si="1162"/>
        <v>9.2834484045530886E-3</v>
      </c>
      <c r="BQ754" s="207">
        <f t="shared" si="1162"/>
        <v>1.5664773839827687E-4</v>
      </c>
      <c r="BR754" s="204">
        <f t="shared" si="1162"/>
        <v>3.1404217137729925E-3</v>
      </c>
      <c r="BS754" s="205">
        <f t="shared" si="1162"/>
        <v>1.2121212121212121E-3</v>
      </c>
      <c r="BT754" s="206">
        <f t="shared" si="1162"/>
        <v>1.3357079252003562E-3</v>
      </c>
      <c r="BU754" s="204">
        <f t="shared" si="1162"/>
        <v>1.1427566807313643E-3</v>
      </c>
      <c r="BV754" s="208">
        <f t="shared" si="1162"/>
        <v>2.1532263666041536E-3</v>
      </c>
      <c r="BW754" s="209">
        <f t="shared" si="1162"/>
        <v>3.8305003591094085E-4</v>
      </c>
      <c r="BX754" s="204">
        <f t="shared" si="1162"/>
        <v>9.4786729857819908E-4</v>
      </c>
      <c r="BY754" s="205">
        <f t="shared" si="1162"/>
        <v>9.7604259094942328E-4</v>
      </c>
      <c r="BZ754" s="206">
        <f t="shared" si="1162"/>
        <v>5.5362227143309077E-4</v>
      </c>
      <c r="CA754" s="207">
        <f t="shared" si="1162"/>
        <v>8.772479478664077E-4</v>
      </c>
      <c r="CB754" s="204">
        <f t="shared" si="1162"/>
        <v>0</v>
      </c>
      <c r="CC754" s="205">
        <f t="shared" si="1162"/>
        <v>0</v>
      </c>
      <c r="CD754" s="206">
        <f t="shared" si="1162"/>
        <v>0</v>
      </c>
      <c r="CE754" s="207">
        <f t="shared" si="1162"/>
        <v>0</v>
      </c>
      <c r="CF754" s="204">
        <f t="shared" si="1162"/>
        <v>9.5574882920768429E-5</v>
      </c>
      <c r="CG754" s="205">
        <f t="shared" si="1162"/>
        <v>0</v>
      </c>
      <c r="CH754" s="206">
        <f t="shared" si="1162"/>
        <v>0</v>
      </c>
      <c r="CI754" s="204">
        <f t="shared" si="1162"/>
        <v>0</v>
      </c>
      <c r="CJ754" s="210">
        <f t="shared" si="1162"/>
        <v>4.9633458856035116E-3</v>
      </c>
      <c r="CK754" s="211">
        <f t="shared" si="1162"/>
        <v>3.0101341181979331E-4</v>
      </c>
    </row>
    <row r="755" spans="1:89" ht="13.5" thickBot="1" x14ac:dyDescent="0.25">
      <c r="A755" s="202" t="s">
        <v>23</v>
      </c>
      <c r="B755" s="222">
        <v>1681</v>
      </c>
      <c r="C755" s="223">
        <v>0</v>
      </c>
      <c r="D755" s="224">
        <v>542</v>
      </c>
      <c r="E755" s="225">
        <v>35</v>
      </c>
      <c r="F755" s="222">
        <v>222</v>
      </c>
      <c r="G755" s="226">
        <v>18</v>
      </c>
      <c r="H755" s="224">
        <v>766</v>
      </c>
      <c r="I755" s="225">
        <v>165</v>
      </c>
      <c r="J755" s="222">
        <v>32</v>
      </c>
      <c r="K755" s="226">
        <v>55</v>
      </c>
      <c r="L755" s="224">
        <v>39</v>
      </c>
      <c r="M755" s="222">
        <v>260</v>
      </c>
      <c r="N755" s="227">
        <v>271</v>
      </c>
      <c r="O755" s="228">
        <v>445</v>
      </c>
      <c r="P755" s="222">
        <v>149</v>
      </c>
      <c r="Q755" s="226">
        <v>226</v>
      </c>
      <c r="R755" s="224">
        <v>240</v>
      </c>
      <c r="S755" s="225">
        <v>346</v>
      </c>
      <c r="T755" s="222">
        <v>32</v>
      </c>
      <c r="U755" s="226">
        <v>180</v>
      </c>
      <c r="V755" s="224">
        <v>56</v>
      </c>
      <c r="W755" s="225">
        <v>494</v>
      </c>
      <c r="X755" s="222">
        <v>170</v>
      </c>
      <c r="Y755" s="226">
        <v>237</v>
      </c>
      <c r="Z755" s="224">
        <v>725</v>
      </c>
      <c r="AA755" s="222">
        <v>435</v>
      </c>
      <c r="AB755" s="220">
        <f>B755+D755+F755+H755+J755+L755+N755+P755+R755+T755+V755+X755+Z755</f>
        <v>4925</v>
      </c>
      <c r="AC755" s="221">
        <f t="shared" si="1161"/>
        <v>2896</v>
      </c>
      <c r="AE755" s="202" t="str">
        <f>$AE$11</f>
        <v>09:00 - 09:59</v>
      </c>
      <c r="AF755" s="193">
        <f>SUMIF($A$9:$A$32,$AE755,B$753:B$776)</f>
        <v>2414</v>
      </c>
      <c r="AG755" s="223">
        <f t="shared" si="1159"/>
        <v>828</v>
      </c>
      <c r="AH755" s="224">
        <f t="shared" si="1159"/>
        <v>819</v>
      </c>
      <c r="AI755" s="225">
        <f t="shared" si="1159"/>
        <v>441</v>
      </c>
      <c r="AJ755" s="222">
        <f t="shared" si="1159"/>
        <v>360</v>
      </c>
      <c r="AK755" s="226">
        <f t="shared" si="1159"/>
        <v>175</v>
      </c>
      <c r="AL755" s="224">
        <f t="shared" si="1159"/>
        <v>1237</v>
      </c>
      <c r="AM755" s="225">
        <f t="shared" si="1159"/>
        <v>1244</v>
      </c>
      <c r="AN755" s="222">
        <f t="shared" si="1159"/>
        <v>141</v>
      </c>
      <c r="AO755" s="226">
        <f t="shared" si="1159"/>
        <v>355</v>
      </c>
      <c r="AP755" s="224">
        <f t="shared" si="1159"/>
        <v>149</v>
      </c>
      <c r="AQ755" s="222">
        <f t="shared" si="1159"/>
        <v>848</v>
      </c>
      <c r="AR755" s="227">
        <f t="shared" si="1159"/>
        <v>789</v>
      </c>
      <c r="AS755" s="228">
        <f t="shared" si="1159"/>
        <v>1388</v>
      </c>
      <c r="AT755" s="222">
        <f t="shared" si="1159"/>
        <v>491</v>
      </c>
      <c r="AU755" s="226">
        <f t="shared" si="1159"/>
        <v>528</v>
      </c>
      <c r="AV755" s="224">
        <f t="shared" si="1159"/>
        <v>884</v>
      </c>
      <c r="AW755" s="225">
        <f t="shared" si="1159"/>
        <v>775</v>
      </c>
      <c r="AX755" s="222">
        <f t="shared" si="1159"/>
        <v>96</v>
      </c>
      <c r="AY755" s="226">
        <f t="shared" si="1159"/>
        <v>228</v>
      </c>
      <c r="AZ755" s="224">
        <f t="shared" si="1159"/>
        <v>369</v>
      </c>
      <c r="BA755" s="225">
        <f t="shared" si="1159"/>
        <v>1233</v>
      </c>
      <c r="BB755" s="222">
        <f t="shared" si="1159"/>
        <v>460</v>
      </c>
      <c r="BC755" s="226">
        <f t="shared" si="1159"/>
        <v>522</v>
      </c>
      <c r="BD755" s="224">
        <f t="shared" si="1159"/>
        <v>1991</v>
      </c>
      <c r="BE755" s="222">
        <f t="shared" si="1159"/>
        <v>1282</v>
      </c>
      <c r="BF755" s="220">
        <f>SUM(AF755,AH755,AJ755,AL755,AN755,AP755,AR755,AT755,AV755,AX755,AZ755,BB755,BD755)</f>
        <v>10200</v>
      </c>
      <c r="BG755" s="221">
        <f>SUM(AG755,AI755,AK755,AM755,AO755,AQ755,AS755,AU755,AW755,AY755,BA755,BC755,BE755)</f>
        <v>9847</v>
      </c>
      <c r="BI755" s="202" t="s">
        <v>23</v>
      </c>
      <c r="BJ755" s="204">
        <f t="shared" ref="BJ755:CK755" si="1163">B755/B777</f>
        <v>4.3905241988142191E-2</v>
      </c>
      <c r="BK755" s="205">
        <f t="shared" si="1163"/>
        <v>0</v>
      </c>
      <c r="BL755" s="206">
        <f t="shared" si="1163"/>
        <v>4.3677975662825372E-2</v>
      </c>
      <c r="BM755" s="207">
        <f t="shared" si="1163"/>
        <v>3.6993975266885106E-3</v>
      </c>
      <c r="BN755" s="204">
        <f t="shared" si="1163"/>
        <v>3.2513181019332163E-2</v>
      </c>
      <c r="BO755" s="205">
        <f t="shared" si="1163"/>
        <v>5.3523639607493305E-3</v>
      </c>
      <c r="BP755" s="206">
        <f t="shared" si="1163"/>
        <v>3.5734278783355104E-2</v>
      </c>
      <c r="BQ755" s="207">
        <f t="shared" si="1163"/>
        <v>6.4617192089289214E-3</v>
      </c>
      <c r="BR755" s="204">
        <f t="shared" si="1163"/>
        <v>1.4356213548676536E-2</v>
      </c>
      <c r="BS755" s="205">
        <f t="shared" si="1163"/>
        <v>1.6666666666666666E-2</v>
      </c>
      <c r="BT755" s="206">
        <f t="shared" si="1163"/>
        <v>8.682101513802316E-3</v>
      </c>
      <c r="BU755" s="204">
        <f t="shared" si="1163"/>
        <v>2.2855133614627286E-2</v>
      </c>
      <c r="BV755" s="208">
        <f t="shared" si="1163"/>
        <v>1.8823365979023409E-2</v>
      </c>
      <c r="BW755" s="209">
        <f t="shared" si="1163"/>
        <v>2.1307158247546084E-2</v>
      </c>
      <c r="BX755" s="204">
        <f t="shared" si="1163"/>
        <v>1.7654028436018956E-2</v>
      </c>
      <c r="BY755" s="205">
        <f t="shared" si="1163"/>
        <v>2.0053238686779058E-2</v>
      </c>
      <c r="BZ755" s="206">
        <f t="shared" si="1163"/>
        <v>1.8981335020563112E-2</v>
      </c>
      <c r="CA755" s="207">
        <f t="shared" si="1163"/>
        <v>2.1680556425841217E-2</v>
      </c>
      <c r="CB755" s="204">
        <f t="shared" si="1163"/>
        <v>1.2805122048819529E-2</v>
      </c>
      <c r="CC755" s="205">
        <f t="shared" si="1163"/>
        <v>4.3093129039980846E-2</v>
      </c>
      <c r="CD755" s="206">
        <f t="shared" si="1163"/>
        <v>4.6037487668530086E-3</v>
      </c>
      <c r="CE755" s="207">
        <f t="shared" si="1163"/>
        <v>2.753623188405797E-2</v>
      </c>
      <c r="CF755" s="204">
        <f t="shared" si="1163"/>
        <v>1.6247730096530633E-2</v>
      </c>
      <c r="CG755" s="205">
        <f t="shared" si="1163"/>
        <v>2.8328950513985179E-2</v>
      </c>
      <c r="CH755" s="206">
        <f t="shared" si="1163"/>
        <v>2.1818947875285905E-2</v>
      </c>
      <c r="CI755" s="204">
        <f t="shared" si="1163"/>
        <v>1.534608057574261E-2</v>
      </c>
      <c r="CJ755" s="210">
        <f t="shared" si="1163"/>
        <v>2.7434880456338153E-2</v>
      </c>
      <c r="CK755" s="211">
        <f t="shared" si="1163"/>
        <v>1.6143237789446693E-2</v>
      </c>
    </row>
    <row r="756" spans="1:89" ht="14.25" thickTop="1" thickBot="1" x14ac:dyDescent="0.25">
      <c r="A756" s="212" t="s">
        <v>25</v>
      </c>
      <c r="B756" s="213">
        <v>2071</v>
      </c>
      <c r="C756" s="214">
        <v>322</v>
      </c>
      <c r="D756" s="215">
        <v>666</v>
      </c>
      <c r="E756" s="216">
        <v>218</v>
      </c>
      <c r="F756" s="213">
        <v>345</v>
      </c>
      <c r="G756" s="217">
        <v>148</v>
      </c>
      <c r="H756" s="215">
        <v>784</v>
      </c>
      <c r="I756" s="216">
        <v>566</v>
      </c>
      <c r="J756" s="213">
        <v>57</v>
      </c>
      <c r="K756" s="217">
        <v>156</v>
      </c>
      <c r="L756" s="215">
        <v>82</v>
      </c>
      <c r="M756" s="213">
        <v>595</v>
      </c>
      <c r="N756" s="218">
        <v>446</v>
      </c>
      <c r="O756" s="219">
        <v>851</v>
      </c>
      <c r="P756" s="213">
        <v>336</v>
      </c>
      <c r="Q756" s="217">
        <v>339</v>
      </c>
      <c r="R756" s="215">
        <v>466</v>
      </c>
      <c r="S756" s="216">
        <v>548</v>
      </c>
      <c r="T756" s="213">
        <v>94</v>
      </c>
      <c r="U756" s="217">
        <v>309</v>
      </c>
      <c r="V756" s="215">
        <v>225</v>
      </c>
      <c r="W756" s="216">
        <v>816</v>
      </c>
      <c r="X756" s="213">
        <v>342</v>
      </c>
      <c r="Y756" s="217">
        <v>595</v>
      </c>
      <c r="Z756" s="215">
        <v>1434</v>
      </c>
      <c r="AA756" s="213">
        <v>989</v>
      </c>
      <c r="AB756" s="220">
        <f>B756+D756+F756+H756+J756+L756+N756+P756+R756+T756+V756+X756+Z756</f>
        <v>7348</v>
      </c>
      <c r="AC756" s="221">
        <f t="shared" si="1161"/>
        <v>6452</v>
      </c>
      <c r="AE756" s="229" t="s">
        <v>26</v>
      </c>
      <c r="AF756" s="230">
        <f t="shared" ref="AF756:BG756" si="1164">SUM(AF753:AF755)</f>
        <v>6832</v>
      </c>
      <c r="AG756" s="231">
        <f t="shared" si="1164"/>
        <v>1974</v>
      </c>
      <c r="AH756" s="230">
        <f t="shared" si="1164"/>
        <v>2341</v>
      </c>
      <c r="AI756" s="231">
        <f t="shared" si="1164"/>
        <v>1219</v>
      </c>
      <c r="AJ756" s="230">
        <f t="shared" si="1164"/>
        <v>1013</v>
      </c>
      <c r="AK756" s="231">
        <f t="shared" si="1164"/>
        <v>537</v>
      </c>
      <c r="AL756" s="230">
        <f t="shared" si="1164"/>
        <v>2919</v>
      </c>
      <c r="AM756" s="231">
        <f t="shared" si="1164"/>
        <v>3201</v>
      </c>
      <c r="AN756" s="230">
        <f t="shared" si="1164"/>
        <v>324</v>
      </c>
      <c r="AO756" s="231">
        <f t="shared" si="1164"/>
        <v>839</v>
      </c>
      <c r="AP756" s="230">
        <f t="shared" si="1164"/>
        <v>399</v>
      </c>
      <c r="AQ756" s="231">
        <f t="shared" si="1164"/>
        <v>2360</v>
      </c>
      <c r="AR756" s="230">
        <f t="shared" si="1164"/>
        <v>2033</v>
      </c>
      <c r="AS756" s="231">
        <f t="shared" si="1164"/>
        <v>3718</v>
      </c>
      <c r="AT756" s="230">
        <f t="shared" si="1164"/>
        <v>1333</v>
      </c>
      <c r="AU756" s="231">
        <f t="shared" si="1164"/>
        <v>1454</v>
      </c>
      <c r="AV756" s="230">
        <f t="shared" si="1164"/>
        <v>2302</v>
      </c>
      <c r="AW756" s="231">
        <f t="shared" si="1164"/>
        <v>2121</v>
      </c>
      <c r="AX756" s="230">
        <f t="shared" si="1164"/>
        <v>328</v>
      </c>
      <c r="AY756" s="231">
        <f t="shared" si="1164"/>
        <v>805</v>
      </c>
      <c r="AZ756" s="230">
        <f t="shared" si="1164"/>
        <v>931</v>
      </c>
      <c r="BA756" s="231">
        <f t="shared" si="1164"/>
        <v>3044</v>
      </c>
      <c r="BB756" s="230">
        <f t="shared" si="1164"/>
        <v>1387</v>
      </c>
      <c r="BC756" s="231">
        <f t="shared" si="1164"/>
        <v>1548</v>
      </c>
      <c r="BD756" s="230">
        <f t="shared" si="1164"/>
        <v>5421</v>
      </c>
      <c r="BE756" s="231">
        <f t="shared" si="1164"/>
        <v>3685</v>
      </c>
      <c r="BF756" s="232">
        <f t="shared" si="1164"/>
        <v>27563</v>
      </c>
      <c r="BG756" s="233">
        <f t="shared" si="1164"/>
        <v>26505</v>
      </c>
      <c r="BI756" s="212" t="s">
        <v>25</v>
      </c>
      <c r="BJ756" s="204">
        <f t="shared" ref="BJ756:CK756" si="1165">B756/B777</f>
        <v>5.409146707759814E-2</v>
      </c>
      <c r="BK756" s="205">
        <f t="shared" si="1165"/>
        <v>1.6584260403790688E-2</v>
      </c>
      <c r="BL756" s="206">
        <f t="shared" si="1165"/>
        <v>5.3670722862438555E-2</v>
      </c>
      <c r="BM756" s="207">
        <f t="shared" si="1165"/>
        <v>2.3041961737659867E-2</v>
      </c>
      <c r="BN756" s="204">
        <f t="shared" si="1165"/>
        <v>5.0527240773286471E-2</v>
      </c>
      <c r="BO756" s="205">
        <f t="shared" si="1165"/>
        <v>4.4008325899494501E-2</v>
      </c>
      <c r="BP756" s="206">
        <f t="shared" si="1165"/>
        <v>3.6573987684269456E-2</v>
      </c>
      <c r="BQ756" s="207">
        <f t="shared" si="1165"/>
        <v>2.2165654983356178E-2</v>
      </c>
      <c r="BR756" s="204">
        <f t="shared" si="1165"/>
        <v>2.5572005383580079E-2</v>
      </c>
      <c r="BS756" s="205">
        <f t="shared" si="1165"/>
        <v>4.7272727272727272E-2</v>
      </c>
      <c r="BT756" s="206">
        <f t="shared" si="1165"/>
        <v>1.8254674977738201E-2</v>
      </c>
      <c r="BU756" s="204">
        <f t="shared" si="1165"/>
        <v>5.2303094233473978E-2</v>
      </c>
      <c r="BV756" s="208">
        <f t="shared" si="1165"/>
        <v>3.0978676113079112E-2</v>
      </c>
      <c r="BW756" s="209">
        <f t="shared" si="1165"/>
        <v>4.0746947570026337E-2</v>
      </c>
      <c r="BX756" s="204">
        <f t="shared" si="1165"/>
        <v>3.9810426540284362E-2</v>
      </c>
      <c r="BY756" s="205">
        <f t="shared" si="1165"/>
        <v>3.0079858030168591E-2</v>
      </c>
      <c r="BZ756" s="206">
        <f t="shared" si="1165"/>
        <v>3.6855425498260042E-2</v>
      </c>
      <c r="CA756" s="207">
        <f t="shared" si="1165"/>
        <v>3.4337991102199386E-2</v>
      </c>
      <c r="CB756" s="204">
        <f t="shared" si="1165"/>
        <v>3.7615046018407365E-2</v>
      </c>
      <c r="CC756" s="205">
        <f t="shared" si="1165"/>
        <v>7.397653818530045E-2</v>
      </c>
      <c r="CD756" s="206">
        <f t="shared" si="1165"/>
        <v>1.8497204866820126E-2</v>
      </c>
      <c r="CE756" s="207">
        <f t="shared" si="1165"/>
        <v>4.5484949832775921E-2</v>
      </c>
      <c r="CF756" s="204">
        <f t="shared" si="1165"/>
        <v>3.2686609958902803E-2</v>
      </c>
      <c r="CG756" s="205">
        <f t="shared" si="1165"/>
        <v>7.1121204876882615E-2</v>
      </c>
      <c r="CH756" s="206">
        <f t="shared" si="1165"/>
        <v>4.3156374142289636E-2</v>
      </c>
      <c r="CI756" s="204">
        <f t="shared" si="1165"/>
        <v>3.4890284343469975E-2</v>
      </c>
      <c r="CJ756" s="210">
        <f t="shared" si="1165"/>
        <v>4.0932284587446244E-2</v>
      </c>
      <c r="CK756" s="211">
        <f t="shared" si="1165"/>
        <v>3.596552839002419E-2</v>
      </c>
    </row>
    <row r="757" spans="1:89" ht="13.5" thickTop="1" x14ac:dyDescent="0.2">
      <c r="A757" s="202" t="s">
        <v>20</v>
      </c>
      <c r="B757" s="222">
        <v>2006</v>
      </c>
      <c r="C757" s="223">
        <v>486</v>
      </c>
      <c r="D757" s="224">
        <v>722</v>
      </c>
      <c r="E757" s="225">
        <v>405</v>
      </c>
      <c r="F757" s="222">
        <v>303</v>
      </c>
      <c r="G757" s="226">
        <v>176</v>
      </c>
      <c r="H757" s="224">
        <v>766</v>
      </c>
      <c r="I757" s="225">
        <v>884</v>
      </c>
      <c r="J757" s="222">
        <v>86</v>
      </c>
      <c r="K757" s="226">
        <v>209</v>
      </c>
      <c r="L757" s="224">
        <v>138</v>
      </c>
      <c r="M757" s="222">
        <v>778</v>
      </c>
      <c r="N757" s="227">
        <v>607</v>
      </c>
      <c r="O757" s="228">
        <v>1081</v>
      </c>
      <c r="P757" s="222">
        <v>401</v>
      </c>
      <c r="Q757" s="226">
        <v>491</v>
      </c>
      <c r="R757" s="224">
        <v>670</v>
      </c>
      <c r="S757" s="225">
        <v>729</v>
      </c>
      <c r="T757" s="222">
        <v>128</v>
      </c>
      <c r="U757" s="226">
        <v>294</v>
      </c>
      <c r="V757" s="224">
        <v>288</v>
      </c>
      <c r="W757" s="225">
        <v>854</v>
      </c>
      <c r="X757" s="222">
        <v>466</v>
      </c>
      <c r="Y757" s="226">
        <v>583</v>
      </c>
      <c r="Z757" s="224">
        <v>1595</v>
      </c>
      <c r="AA757" s="222">
        <v>1271</v>
      </c>
      <c r="AB757" s="220">
        <f t="shared" ref="AB757:AB773" si="1166">B757+D757+F757+H757+J757+L757+N757+P757+R757+T757+V757+X757+Z757</f>
        <v>8176</v>
      </c>
      <c r="AC757" s="221">
        <f t="shared" si="1161"/>
        <v>8241</v>
      </c>
      <c r="BI757" s="202" t="s">
        <v>20</v>
      </c>
      <c r="BJ757" s="204">
        <f t="shared" ref="BJ757:CK757" si="1167">B757/B777</f>
        <v>5.2393762896022149E-2</v>
      </c>
      <c r="BK757" s="205">
        <f t="shared" si="1167"/>
        <v>2.5030902348578493E-2</v>
      </c>
      <c r="BL757" s="206">
        <f t="shared" si="1167"/>
        <v>5.8183576436457413E-2</v>
      </c>
      <c r="BM757" s="207">
        <f t="shared" si="1167"/>
        <v>4.2807314237395623E-2</v>
      </c>
      <c r="BN757" s="204">
        <f t="shared" si="1167"/>
        <v>4.4376098418277679E-2</v>
      </c>
      <c r="BO757" s="205">
        <f t="shared" si="1167"/>
        <v>5.2334225393993461E-2</v>
      </c>
      <c r="BP757" s="206">
        <f t="shared" si="1167"/>
        <v>3.5734278783355104E-2</v>
      </c>
      <c r="BQ757" s="207">
        <f t="shared" si="1167"/>
        <v>3.4619150186019187E-2</v>
      </c>
      <c r="BR757" s="204">
        <f t="shared" si="1167"/>
        <v>3.8582323912068194E-2</v>
      </c>
      <c r="BS757" s="205">
        <f t="shared" si="1167"/>
        <v>6.3333333333333339E-2</v>
      </c>
      <c r="BT757" s="206">
        <f t="shared" si="1167"/>
        <v>3.0721282279608193E-2</v>
      </c>
      <c r="BU757" s="204">
        <f t="shared" si="1167"/>
        <v>6.8389592123769341E-2</v>
      </c>
      <c r="BV757" s="208">
        <f t="shared" si="1167"/>
        <v>4.2161561436410366E-2</v>
      </c>
      <c r="BW757" s="209">
        <f t="shared" si="1167"/>
        <v>5.1759636102465888E-2</v>
      </c>
      <c r="BX757" s="204">
        <f t="shared" si="1167"/>
        <v>4.7511848341232225E-2</v>
      </c>
      <c r="BY757" s="205">
        <f t="shared" si="1167"/>
        <v>4.3566992014196983E-2</v>
      </c>
      <c r="BZ757" s="206">
        <f t="shared" si="1167"/>
        <v>5.2989560265738693E-2</v>
      </c>
      <c r="CA757" s="207">
        <f t="shared" si="1167"/>
        <v>4.567955385675794E-2</v>
      </c>
      <c r="CB757" s="204">
        <f t="shared" si="1167"/>
        <v>5.1220488195278115E-2</v>
      </c>
      <c r="CC757" s="205">
        <f t="shared" si="1167"/>
        <v>7.0385444098635383E-2</v>
      </c>
      <c r="CD757" s="206">
        <f t="shared" si="1167"/>
        <v>2.3676422229529759E-2</v>
      </c>
      <c r="CE757" s="207">
        <f t="shared" si="1167"/>
        <v>4.7603121516164998E-2</v>
      </c>
      <c r="CF757" s="204">
        <f t="shared" si="1167"/>
        <v>4.4537895441078085E-2</v>
      </c>
      <c r="CG757" s="205">
        <f t="shared" si="1167"/>
        <v>6.9686827635668178E-2</v>
      </c>
      <c r="CH757" s="206">
        <f t="shared" si="1167"/>
        <v>4.8001685325628984E-2</v>
      </c>
      <c r="CI757" s="204">
        <f t="shared" si="1167"/>
        <v>4.4838777958089326E-2</v>
      </c>
      <c r="CJ757" s="210">
        <f t="shared" si="1167"/>
        <v>4.5544686824572737E-2</v>
      </c>
      <c r="CK757" s="211">
        <f t="shared" si="1167"/>
        <v>4.5937991237165125E-2</v>
      </c>
    </row>
    <row r="758" spans="1:89" ht="13.5" thickBot="1" x14ac:dyDescent="0.25">
      <c r="A758" s="212" t="s">
        <v>22</v>
      </c>
      <c r="B758" s="213">
        <v>2412</v>
      </c>
      <c r="C758" s="214">
        <v>660</v>
      </c>
      <c r="D758" s="215">
        <v>800</v>
      </c>
      <c r="E758" s="216">
        <v>373</v>
      </c>
      <c r="F758" s="213">
        <v>350</v>
      </c>
      <c r="G758" s="217">
        <v>186</v>
      </c>
      <c r="H758" s="215">
        <v>916</v>
      </c>
      <c r="I758" s="216">
        <v>1073</v>
      </c>
      <c r="J758" s="213">
        <v>97</v>
      </c>
      <c r="K758" s="217">
        <v>275</v>
      </c>
      <c r="L758" s="215">
        <v>112</v>
      </c>
      <c r="M758" s="213">
        <v>734</v>
      </c>
      <c r="N758" s="218">
        <v>637</v>
      </c>
      <c r="O758" s="219">
        <v>1249</v>
      </c>
      <c r="P758" s="213">
        <v>441</v>
      </c>
      <c r="Q758" s="217">
        <v>435</v>
      </c>
      <c r="R758" s="215">
        <v>748</v>
      </c>
      <c r="S758" s="216">
        <v>617</v>
      </c>
      <c r="T758" s="213">
        <v>104</v>
      </c>
      <c r="U758" s="217">
        <v>283</v>
      </c>
      <c r="V758" s="215">
        <v>274</v>
      </c>
      <c r="W758" s="216">
        <v>957</v>
      </c>
      <c r="X758" s="213">
        <v>461</v>
      </c>
      <c r="Y758" s="217">
        <v>443</v>
      </c>
      <c r="Z758" s="215">
        <v>1835</v>
      </c>
      <c r="AA758" s="213">
        <v>1132</v>
      </c>
      <c r="AB758" s="220">
        <f t="shared" si="1166"/>
        <v>9187</v>
      </c>
      <c r="AC758" s="221">
        <f t="shared" si="1161"/>
        <v>8417</v>
      </c>
      <c r="AE758" s="175" t="s">
        <v>27</v>
      </c>
      <c r="BI758" s="212" t="s">
        <v>22</v>
      </c>
      <c r="BJ758" s="204">
        <f t="shared" ref="BJ758:CK758" si="1168">B758/B777</f>
        <v>6.29978843994045E-2</v>
      </c>
      <c r="BK758" s="205">
        <f t="shared" si="1168"/>
        <v>3.3992583436341164E-2</v>
      </c>
      <c r="BL758" s="206">
        <f t="shared" si="1168"/>
        <v>6.4469336771697958E-2</v>
      </c>
      <c r="BM758" s="207">
        <f t="shared" si="1168"/>
        <v>3.9425007927280417E-2</v>
      </c>
      <c r="BN758" s="204">
        <f t="shared" si="1168"/>
        <v>5.1259519625073226E-2</v>
      </c>
      <c r="BO758" s="205">
        <f t="shared" si="1168"/>
        <v>5.5307760927743088E-2</v>
      </c>
      <c r="BP758" s="206">
        <f t="shared" si="1168"/>
        <v>4.2731852957641349E-2</v>
      </c>
      <c r="BQ758" s="207">
        <f t="shared" si="1168"/>
        <v>4.202075582533777E-2</v>
      </c>
      <c r="BR758" s="204">
        <f t="shared" si="1168"/>
        <v>4.3517272319425752E-2</v>
      </c>
      <c r="BS758" s="205">
        <f t="shared" si="1168"/>
        <v>8.3333333333333329E-2</v>
      </c>
      <c r="BT758" s="206">
        <f t="shared" si="1168"/>
        <v>2.4933214603739984E-2</v>
      </c>
      <c r="BU758" s="204">
        <f t="shared" si="1168"/>
        <v>6.4521800281293951E-2</v>
      </c>
      <c r="BV758" s="208">
        <f t="shared" si="1168"/>
        <v>4.4245328887962773E-2</v>
      </c>
      <c r="BW758" s="209">
        <f t="shared" si="1168"/>
        <v>5.9803686856595643E-2</v>
      </c>
      <c r="BX758" s="204">
        <f t="shared" si="1168"/>
        <v>5.2251184834123221E-2</v>
      </c>
      <c r="BY758" s="205">
        <f t="shared" si="1168"/>
        <v>3.85980479148181E-2</v>
      </c>
      <c r="BZ758" s="206">
        <f t="shared" si="1168"/>
        <v>5.9158494147421699E-2</v>
      </c>
      <c r="CA758" s="207">
        <f t="shared" si="1168"/>
        <v>3.8661570273826683E-2</v>
      </c>
      <c r="CB758" s="204">
        <f t="shared" si="1168"/>
        <v>4.1616646658663464E-2</v>
      </c>
      <c r="CC758" s="205">
        <f t="shared" si="1168"/>
        <v>6.7751975101747672E-2</v>
      </c>
      <c r="CD758" s="206">
        <f t="shared" si="1168"/>
        <v>2.2525485037816508E-2</v>
      </c>
      <c r="CE758" s="207">
        <f t="shared" si="1168"/>
        <v>5.3344481605351171E-2</v>
      </c>
      <c r="CF758" s="204">
        <f t="shared" si="1168"/>
        <v>4.4060021026474244E-2</v>
      </c>
      <c r="CG758" s="205">
        <f t="shared" si="1168"/>
        <v>5.2952426488166386E-2</v>
      </c>
      <c r="CH758" s="206">
        <f t="shared" si="1168"/>
        <v>5.5224509449861563E-2</v>
      </c>
      <c r="CI758" s="204">
        <f t="shared" si="1168"/>
        <v>3.9935087843081918E-2</v>
      </c>
      <c r="CJ758" s="210">
        <f t="shared" si="1168"/>
        <v>5.1176496802513426E-2</v>
      </c>
      <c r="CK758" s="211">
        <f t="shared" si="1168"/>
        <v>4.6919071986800003E-2</v>
      </c>
    </row>
    <row r="759" spans="1:89" ht="14.25" thickTop="1" thickBot="1" x14ac:dyDescent="0.25">
      <c r="A759" s="202" t="s">
        <v>24</v>
      </c>
      <c r="B759" s="222">
        <v>2414</v>
      </c>
      <c r="C759" s="223">
        <v>828</v>
      </c>
      <c r="D759" s="224">
        <v>819</v>
      </c>
      <c r="E759" s="225">
        <v>441</v>
      </c>
      <c r="F759" s="222">
        <v>360</v>
      </c>
      <c r="G759" s="226">
        <v>175</v>
      </c>
      <c r="H759" s="224">
        <v>1237</v>
      </c>
      <c r="I759" s="225">
        <v>1244</v>
      </c>
      <c r="J759" s="222">
        <v>141</v>
      </c>
      <c r="K759" s="226">
        <v>355</v>
      </c>
      <c r="L759" s="224">
        <v>149</v>
      </c>
      <c r="M759" s="222">
        <v>848</v>
      </c>
      <c r="N759" s="227">
        <v>789</v>
      </c>
      <c r="O759" s="228">
        <v>1388</v>
      </c>
      <c r="P759" s="222">
        <v>491</v>
      </c>
      <c r="Q759" s="226">
        <v>528</v>
      </c>
      <c r="R759" s="224">
        <v>884</v>
      </c>
      <c r="S759" s="225">
        <v>775</v>
      </c>
      <c r="T759" s="222">
        <v>96</v>
      </c>
      <c r="U759" s="226">
        <v>228</v>
      </c>
      <c r="V759" s="224">
        <v>369</v>
      </c>
      <c r="W759" s="225">
        <v>1233</v>
      </c>
      <c r="X759" s="222">
        <v>460</v>
      </c>
      <c r="Y759" s="226">
        <v>522</v>
      </c>
      <c r="Z759" s="224">
        <v>1991</v>
      </c>
      <c r="AA759" s="222">
        <v>1282</v>
      </c>
      <c r="AB759" s="220">
        <f t="shared" si="1166"/>
        <v>10200</v>
      </c>
      <c r="AC759" s="221">
        <f t="shared" si="1161"/>
        <v>9847</v>
      </c>
      <c r="AE759" s="176" t="s">
        <v>2</v>
      </c>
      <c r="AF759" s="177" t="s">
        <v>3</v>
      </c>
      <c r="AG759" s="178"/>
      <c r="AH759" s="177" t="s">
        <v>4</v>
      </c>
      <c r="AI759" s="178"/>
      <c r="AJ759" s="177" t="s">
        <v>5</v>
      </c>
      <c r="AK759" s="178"/>
      <c r="AL759" s="177" t="s">
        <v>6</v>
      </c>
      <c r="AM759" s="178"/>
      <c r="AN759" s="177" t="s">
        <v>7</v>
      </c>
      <c r="AO759" s="178"/>
      <c r="AP759" s="177" t="s">
        <v>8</v>
      </c>
      <c r="AQ759" s="178"/>
      <c r="AR759" s="177" t="s">
        <v>9</v>
      </c>
      <c r="AS759" s="178"/>
      <c r="AT759" s="177" t="s">
        <v>10</v>
      </c>
      <c r="AU759" s="178"/>
      <c r="AV759" s="177" t="s">
        <v>11</v>
      </c>
      <c r="AW759" s="178"/>
      <c r="AX759" s="177" t="s">
        <v>12</v>
      </c>
      <c r="AY759" s="178"/>
      <c r="AZ759" s="177" t="s">
        <v>13</v>
      </c>
      <c r="BA759" s="178"/>
      <c r="BB759" s="177" t="s">
        <v>14</v>
      </c>
      <c r="BC759" s="178"/>
      <c r="BD759" s="177" t="s">
        <v>15</v>
      </c>
      <c r="BE759" s="178"/>
      <c r="BF759" s="179" t="s">
        <v>16</v>
      </c>
      <c r="BG759" s="180"/>
      <c r="BI759" s="202" t="s">
        <v>24</v>
      </c>
      <c r="BJ759" s="204">
        <f t="shared" ref="BJ759:CK759" si="1169">B759/B777</f>
        <v>6.3050121451145302E-2</v>
      </c>
      <c r="BK759" s="205">
        <f t="shared" si="1169"/>
        <v>4.2645241038318911E-2</v>
      </c>
      <c r="BL759" s="206">
        <f t="shared" si="1169"/>
        <v>6.6000483520025785E-2</v>
      </c>
      <c r="BM759" s="207">
        <f t="shared" si="1169"/>
        <v>4.6612408836275238E-2</v>
      </c>
      <c r="BN759" s="204">
        <f t="shared" si="1169"/>
        <v>5.272407732864675E-2</v>
      </c>
      <c r="BO759" s="205">
        <f t="shared" si="1169"/>
        <v>5.2036871840618497E-2</v>
      </c>
      <c r="BP759" s="206">
        <f t="shared" si="1169"/>
        <v>5.770666169061392E-2</v>
      </c>
      <c r="BQ759" s="207">
        <f t="shared" si="1169"/>
        <v>4.8717446641864108E-2</v>
      </c>
      <c r="BR759" s="204">
        <f t="shared" si="1169"/>
        <v>6.3257065948855995E-2</v>
      </c>
      <c r="BS759" s="205">
        <f t="shared" si="1169"/>
        <v>0.10757575757575757</v>
      </c>
      <c r="BT759" s="206">
        <f t="shared" si="1169"/>
        <v>3.3170080142475515E-2</v>
      </c>
      <c r="BU759" s="204">
        <f t="shared" si="1169"/>
        <v>7.4542897327707455E-2</v>
      </c>
      <c r="BV759" s="208">
        <f t="shared" si="1169"/>
        <v>5.4803083975828296E-2</v>
      </c>
      <c r="BW759" s="209">
        <f t="shared" si="1169"/>
        <v>6.6459181230548239E-2</v>
      </c>
      <c r="BX759" s="204">
        <f t="shared" si="1169"/>
        <v>5.8175355450236964E-2</v>
      </c>
      <c r="BY759" s="205">
        <f t="shared" si="1169"/>
        <v>4.6850044365572316E-2</v>
      </c>
      <c r="BZ759" s="206">
        <f t="shared" si="1169"/>
        <v>6.9914583992407464E-2</v>
      </c>
      <c r="CA759" s="207">
        <f t="shared" si="1169"/>
        <v>4.8561939971176138E-2</v>
      </c>
      <c r="CB759" s="204">
        <f t="shared" si="1169"/>
        <v>3.8415366146458581E-2</v>
      </c>
      <c r="CC759" s="205">
        <f t="shared" si="1169"/>
        <v>5.4584630117309074E-2</v>
      </c>
      <c r="CD759" s="206">
        <f t="shared" si="1169"/>
        <v>3.0335415981585005E-2</v>
      </c>
      <c r="CE759" s="207">
        <f t="shared" si="1169"/>
        <v>6.8729096989966557E-2</v>
      </c>
      <c r="CF759" s="204">
        <f t="shared" si="1169"/>
        <v>4.3964446143553472E-2</v>
      </c>
      <c r="CG759" s="205">
        <f t="shared" si="1169"/>
        <v>6.2395409992828117E-2</v>
      </c>
      <c r="CH759" s="206">
        <f t="shared" si="1169"/>
        <v>5.9919345130612735E-2</v>
      </c>
      <c r="CI759" s="204">
        <f t="shared" si="1169"/>
        <v>4.5226839765751779E-2</v>
      </c>
      <c r="CJ759" s="210">
        <f t="shared" si="1169"/>
        <v>5.6819447848659728E-2</v>
      </c>
      <c r="CK759" s="211">
        <f t="shared" si="1169"/>
        <v>5.4890353077583422E-2</v>
      </c>
    </row>
    <row r="760" spans="1:89" ht="15" thickTop="1" thickBot="1" x14ac:dyDescent="0.3">
      <c r="A760" s="212" t="s">
        <v>28</v>
      </c>
      <c r="B760" s="213">
        <v>2374</v>
      </c>
      <c r="C760" s="214">
        <v>872</v>
      </c>
      <c r="D760" s="215">
        <v>783</v>
      </c>
      <c r="E760" s="216">
        <v>426</v>
      </c>
      <c r="F760" s="213">
        <v>419</v>
      </c>
      <c r="G760" s="217">
        <v>169</v>
      </c>
      <c r="H760" s="215">
        <v>1319</v>
      </c>
      <c r="I760" s="216">
        <v>1241</v>
      </c>
      <c r="J760" s="213">
        <v>91</v>
      </c>
      <c r="K760" s="217">
        <v>315</v>
      </c>
      <c r="L760" s="215">
        <v>120</v>
      </c>
      <c r="M760" s="213">
        <v>859</v>
      </c>
      <c r="N760" s="218">
        <v>773</v>
      </c>
      <c r="O760" s="219">
        <v>1324</v>
      </c>
      <c r="P760" s="213">
        <v>516</v>
      </c>
      <c r="Q760" s="217">
        <v>445</v>
      </c>
      <c r="R760" s="215">
        <v>912</v>
      </c>
      <c r="S760" s="216">
        <v>835</v>
      </c>
      <c r="T760" s="213">
        <v>126</v>
      </c>
      <c r="U760" s="217">
        <v>203</v>
      </c>
      <c r="V760" s="215">
        <v>393</v>
      </c>
      <c r="W760" s="216">
        <v>1286</v>
      </c>
      <c r="X760" s="213">
        <v>536</v>
      </c>
      <c r="Y760" s="217">
        <v>530</v>
      </c>
      <c r="Z760" s="215">
        <v>2013</v>
      </c>
      <c r="AA760" s="213">
        <v>1513</v>
      </c>
      <c r="AB760" s="220">
        <f t="shared" si="1166"/>
        <v>10375</v>
      </c>
      <c r="AC760" s="221">
        <f t="shared" si="1161"/>
        <v>10018</v>
      </c>
      <c r="AE760" s="182"/>
      <c r="AF760" s="183" t="s">
        <v>17</v>
      </c>
      <c r="AG760" s="184" t="s">
        <v>18</v>
      </c>
      <c r="AH760" s="185" t="s">
        <v>17</v>
      </c>
      <c r="AI760" s="186" t="s">
        <v>18</v>
      </c>
      <c r="AJ760" s="183" t="s">
        <v>17</v>
      </c>
      <c r="AK760" s="184" t="s">
        <v>18</v>
      </c>
      <c r="AL760" s="185" t="s">
        <v>17</v>
      </c>
      <c r="AM760" s="186" t="s">
        <v>18</v>
      </c>
      <c r="AN760" s="183" t="s">
        <v>17</v>
      </c>
      <c r="AO760" s="184" t="s">
        <v>18</v>
      </c>
      <c r="AP760" s="185" t="s">
        <v>17</v>
      </c>
      <c r="AQ760" s="183" t="s">
        <v>18</v>
      </c>
      <c r="AR760" s="187" t="s">
        <v>17</v>
      </c>
      <c r="AS760" s="188" t="s">
        <v>18</v>
      </c>
      <c r="AT760" s="183" t="s">
        <v>17</v>
      </c>
      <c r="AU760" s="184" t="s">
        <v>18</v>
      </c>
      <c r="AV760" s="185" t="s">
        <v>17</v>
      </c>
      <c r="AW760" s="186" t="s">
        <v>18</v>
      </c>
      <c r="AX760" s="183" t="s">
        <v>17</v>
      </c>
      <c r="AY760" s="184" t="s">
        <v>18</v>
      </c>
      <c r="AZ760" s="185" t="s">
        <v>17</v>
      </c>
      <c r="BA760" s="186" t="s">
        <v>18</v>
      </c>
      <c r="BB760" s="183" t="s">
        <v>17</v>
      </c>
      <c r="BC760" s="184" t="s">
        <v>18</v>
      </c>
      <c r="BD760" s="185" t="s">
        <v>17</v>
      </c>
      <c r="BE760" s="183" t="s">
        <v>18</v>
      </c>
      <c r="BF760" s="189" t="s">
        <v>17</v>
      </c>
      <c r="BG760" s="190" t="s">
        <v>18</v>
      </c>
      <c r="BI760" s="212" t="s">
        <v>28</v>
      </c>
      <c r="BJ760" s="204">
        <f t="shared" ref="BJ760:CK760" si="1170">B760/B777</f>
        <v>6.2005380416329303E-2</v>
      </c>
      <c r="BK760" s="205">
        <f t="shared" si="1170"/>
        <v>4.4911413267408322E-2</v>
      </c>
      <c r="BL760" s="206">
        <f t="shared" si="1170"/>
        <v>6.309936336529938E-2</v>
      </c>
      <c r="BM760" s="207">
        <f t="shared" si="1170"/>
        <v>4.5026952753408733E-2</v>
      </c>
      <c r="BN760" s="204">
        <f t="shared" si="1170"/>
        <v>6.1364967779730523E-2</v>
      </c>
      <c r="BO760" s="205">
        <f t="shared" si="1170"/>
        <v>5.0252750520368719E-2</v>
      </c>
      <c r="BP760" s="206">
        <f t="shared" si="1170"/>
        <v>6.1532002239223733E-2</v>
      </c>
      <c r="BQ760" s="207">
        <f t="shared" si="1170"/>
        <v>4.8599960838065399E-2</v>
      </c>
      <c r="BR760" s="204">
        <f t="shared" si="1170"/>
        <v>4.0825482279048898E-2</v>
      </c>
      <c r="BS760" s="205">
        <f t="shared" si="1170"/>
        <v>9.5454545454545459E-2</v>
      </c>
      <c r="BT760" s="206">
        <f t="shared" si="1170"/>
        <v>2.6714158504007122E-2</v>
      </c>
      <c r="BU760" s="204">
        <f t="shared" si="1170"/>
        <v>7.5509845288326299E-2</v>
      </c>
      <c r="BV760" s="208">
        <f t="shared" si="1170"/>
        <v>5.3691741335000348E-2</v>
      </c>
      <c r="BW760" s="209">
        <f t="shared" si="1170"/>
        <v>6.3394780943260717E-2</v>
      </c>
      <c r="BX760" s="204">
        <f t="shared" si="1170"/>
        <v>6.1137440758293839E-2</v>
      </c>
      <c r="BY760" s="205">
        <f t="shared" si="1170"/>
        <v>3.9485359361135758E-2</v>
      </c>
      <c r="BZ760" s="206">
        <f t="shared" si="1170"/>
        <v>7.212907307813983E-2</v>
      </c>
      <c r="CA760" s="207">
        <f t="shared" si="1170"/>
        <v>5.2321574033460744E-2</v>
      </c>
      <c r="CB760" s="204">
        <f t="shared" si="1170"/>
        <v>5.0420168067226892E-2</v>
      </c>
      <c r="CC760" s="205">
        <f t="shared" si="1170"/>
        <v>4.8599473306200625E-2</v>
      </c>
      <c r="CD760" s="206">
        <f t="shared" si="1170"/>
        <v>3.2308451167379154E-2</v>
      </c>
      <c r="CE760" s="207">
        <f t="shared" si="1170"/>
        <v>7.1683389074693418E-2</v>
      </c>
      <c r="CF760" s="204">
        <f t="shared" si="1170"/>
        <v>5.1228137245531873E-2</v>
      </c>
      <c r="CG760" s="205">
        <f t="shared" si="1170"/>
        <v>6.3351661486971078E-2</v>
      </c>
      <c r="CH760" s="206">
        <f t="shared" si="1170"/>
        <v>6.0581437342000721E-2</v>
      </c>
      <c r="CI760" s="204">
        <f t="shared" si="1170"/>
        <v>5.3376137726663372E-2</v>
      </c>
      <c r="CJ760" s="210">
        <f t="shared" si="1170"/>
        <v>5.7794291316651439E-2</v>
      </c>
      <c r="CK760" s="211">
        <f t="shared" si="1170"/>
        <v>5.5843562215012764E-2</v>
      </c>
    </row>
    <row r="761" spans="1:89" ht="13.5" thickTop="1" x14ac:dyDescent="0.2">
      <c r="A761" s="202" t="s">
        <v>29</v>
      </c>
      <c r="B761" s="235">
        <v>2664</v>
      </c>
      <c r="C761" s="223">
        <v>1169</v>
      </c>
      <c r="D761" s="224">
        <v>995</v>
      </c>
      <c r="E761" s="225">
        <v>421</v>
      </c>
      <c r="F761" s="222">
        <v>469</v>
      </c>
      <c r="G761" s="226">
        <v>168</v>
      </c>
      <c r="H761" s="224">
        <v>1471</v>
      </c>
      <c r="I761" s="225">
        <v>1432</v>
      </c>
      <c r="J761" s="222">
        <v>143</v>
      </c>
      <c r="K761" s="226">
        <v>302</v>
      </c>
      <c r="L761" s="224">
        <v>148</v>
      </c>
      <c r="M761" s="222">
        <v>840</v>
      </c>
      <c r="N761" s="227">
        <v>849</v>
      </c>
      <c r="O761" s="236">
        <v>1415</v>
      </c>
      <c r="P761" s="222">
        <v>548</v>
      </c>
      <c r="Q761" s="226">
        <v>482</v>
      </c>
      <c r="R761" s="224">
        <v>907</v>
      </c>
      <c r="S761" s="225">
        <v>759</v>
      </c>
      <c r="T761" s="222">
        <v>108</v>
      </c>
      <c r="U761" s="226">
        <v>189</v>
      </c>
      <c r="V761" s="224">
        <v>440</v>
      </c>
      <c r="W761" s="237">
        <v>1554</v>
      </c>
      <c r="X761" s="222">
        <v>492</v>
      </c>
      <c r="Y761" s="226">
        <v>460</v>
      </c>
      <c r="Z761" s="224">
        <v>2061</v>
      </c>
      <c r="AA761" s="222">
        <v>1684</v>
      </c>
      <c r="AB761" s="220">
        <f t="shared" si="1166"/>
        <v>11295</v>
      </c>
      <c r="AC761" s="221">
        <f t="shared" si="1161"/>
        <v>10875</v>
      </c>
      <c r="AE761" s="202" t="str">
        <f>$AE$17</f>
        <v>17:00 - 17:59</v>
      </c>
      <c r="AF761" s="193">
        <f t="shared" ref="AF761:AO763" si="1171">SUMIF($A$9:$A$32,$AE761,B$753:B$776)</f>
        <v>2497</v>
      </c>
      <c r="AG761" s="194">
        <f t="shared" si="1171"/>
        <v>2090</v>
      </c>
      <c r="AH761" s="195">
        <f t="shared" si="1171"/>
        <v>795</v>
      </c>
      <c r="AI761" s="196">
        <f t="shared" si="1171"/>
        <v>907</v>
      </c>
      <c r="AJ761" s="193">
        <f t="shared" si="1171"/>
        <v>505</v>
      </c>
      <c r="AK761" s="197">
        <f t="shared" si="1171"/>
        <v>267</v>
      </c>
      <c r="AL761" s="195">
        <f t="shared" si="1171"/>
        <v>1591</v>
      </c>
      <c r="AM761" s="196">
        <f t="shared" si="1171"/>
        <v>2169</v>
      </c>
      <c r="AN761" s="193">
        <f t="shared" si="1171"/>
        <v>188</v>
      </c>
      <c r="AO761" s="197">
        <f t="shared" si="1171"/>
        <v>199</v>
      </c>
      <c r="AP761" s="195">
        <f t="shared" ref="AP761:AY763" si="1172">SUMIF($A$9:$A$32,$AE761,L$753:L$776)</f>
        <v>634</v>
      </c>
      <c r="AQ761" s="193">
        <f t="shared" si="1172"/>
        <v>667</v>
      </c>
      <c r="AR761" s="198">
        <f t="shared" si="1172"/>
        <v>1208</v>
      </c>
      <c r="AS761" s="199">
        <f t="shared" si="1172"/>
        <v>1403</v>
      </c>
      <c r="AT761" s="193">
        <f t="shared" si="1172"/>
        <v>585</v>
      </c>
      <c r="AU761" s="197">
        <f t="shared" si="1172"/>
        <v>877</v>
      </c>
      <c r="AV761" s="195">
        <f t="shared" si="1172"/>
        <v>877</v>
      </c>
      <c r="AW761" s="196">
        <f t="shared" si="1172"/>
        <v>1233</v>
      </c>
      <c r="AX761" s="193">
        <f t="shared" si="1172"/>
        <v>217</v>
      </c>
      <c r="AY761" s="197">
        <f t="shared" si="1172"/>
        <v>247</v>
      </c>
      <c r="AZ761" s="195">
        <f t="shared" ref="AZ761:BE763" si="1173">SUMIF($A$9:$A$32,$AE761,V$753:V$776)</f>
        <v>1050</v>
      </c>
      <c r="BA761" s="196">
        <f t="shared" si="1173"/>
        <v>1015</v>
      </c>
      <c r="BB761" s="193">
        <f t="shared" si="1173"/>
        <v>877</v>
      </c>
      <c r="BC761" s="197">
        <f t="shared" si="1173"/>
        <v>479</v>
      </c>
      <c r="BD761" s="195">
        <f t="shared" si="1173"/>
        <v>2646</v>
      </c>
      <c r="BE761" s="193">
        <f t="shared" si="1173"/>
        <v>2371</v>
      </c>
      <c r="BF761" s="200">
        <f>AF761+AH761+AJ761+AL761+AN761+AP761+AR761+AT761+AV761+AX761+AZ761+BB761+BD761</f>
        <v>13670</v>
      </c>
      <c r="BG761" s="201">
        <f>AG761+AI761+AK761+AM761+AO761+AQ761+AS761+AU761+AW761+AY761+BA761+BC761+BE761</f>
        <v>13924</v>
      </c>
      <c r="BI761" s="202" t="s">
        <v>29</v>
      </c>
      <c r="BJ761" s="204">
        <f t="shared" ref="BJ761:CK761" si="1174">B761/B777</f>
        <v>6.9579752918745269E-2</v>
      </c>
      <c r="BK761" s="205">
        <f t="shared" si="1174"/>
        <v>6.0208075813761849E-2</v>
      </c>
      <c r="BL761" s="206">
        <f t="shared" si="1174"/>
        <v>8.0183737609799341E-2</v>
      </c>
      <c r="BM761" s="207">
        <f t="shared" si="1174"/>
        <v>4.449846739245323E-2</v>
      </c>
      <c r="BN761" s="204">
        <f t="shared" si="1174"/>
        <v>6.8687756297598129E-2</v>
      </c>
      <c r="BO761" s="205">
        <f t="shared" si="1174"/>
        <v>4.9955396966993755E-2</v>
      </c>
      <c r="BP761" s="206">
        <f t="shared" si="1174"/>
        <v>6.8622877402500462E-2</v>
      </c>
      <c r="BQ761" s="207">
        <f t="shared" si="1174"/>
        <v>5.6079890346583124E-2</v>
      </c>
      <c r="BR761" s="204">
        <f t="shared" si="1174"/>
        <v>6.415432929564828E-2</v>
      </c>
      <c r="BS761" s="205">
        <f t="shared" si="1174"/>
        <v>9.1515151515151522E-2</v>
      </c>
      <c r="BT761" s="206">
        <f t="shared" si="1174"/>
        <v>3.2947462154942118E-2</v>
      </c>
      <c r="BU761" s="204">
        <f t="shared" si="1174"/>
        <v>7.3839662447257384E-2</v>
      </c>
      <c r="BV761" s="208">
        <f t="shared" si="1174"/>
        <v>5.8970618878933109E-2</v>
      </c>
      <c r="BW761" s="209">
        <f t="shared" si="1174"/>
        <v>6.7751975101747672E-2</v>
      </c>
      <c r="BX761" s="204">
        <f t="shared" si="1174"/>
        <v>6.4928909952606639E-2</v>
      </c>
      <c r="BY761" s="205">
        <f t="shared" si="1174"/>
        <v>4.2768411712511091E-2</v>
      </c>
      <c r="BZ761" s="206">
        <f t="shared" si="1174"/>
        <v>7.1733628598544763E-2</v>
      </c>
      <c r="CA761" s="207">
        <f t="shared" si="1174"/>
        <v>4.7559370887900243E-2</v>
      </c>
      <c r="CB761" s="204">
        <f t="shared" si="1174"/>
        <v>4.3217286914765909E-2</v>
      </c>
      <c r="CC761" s="205">
        <f t="shared" si="1174"/>
        <v>4.5247785491979893E-2</v>
      </c>
      <c r="CD761" s="206">
        <f t="shared" si="1174"/>
        <v>3.6172311739559357E-2</v>
      </c>
      <c r="CE761" s="207">
        <f t="shared" si="1174"/>
        <v>8.6622073578595318E-2</v>
      </c>
      <c r="CF761" s="204">
        <f t="shared" si="1174"/>
        <v>4.7022842397018066E-2</v>
      </c>
      <c r="CG761" s="205">
        <f t="shared" si="1174"/>
        <v>5.4984460913220179E-2</v>
      </c>
      <c r="CH761" s="206">
        <f t="shared" si="1174"/>
        <v>6.2026002166847234E-2</v>
      </c>
      <c r="CI761" s="204">
        <f t="shared" si="1174"/>
        <v>5.9408734918507018E-2</v>
      </c>
      <c r="CJ761" s="210">
        <f t="shared" si="1174"/>
        <v>6.2919182691236433E-2</v>
      </c>
      <c r="CK761" s="211">
        <f t="shared" si="1174"/>
        <v>6.0620756547041708E-2</v>
      </c>
    </row>
    <row r="762" spans="1:89" x14ac:dyDescent="0.2">
      <c r="A762" s="212" t="s">
        <v>31</v>
      </c>
      <c r="B762" s="238">
        <v>2536</v>
      </c>
      <c r="C762" s="214">
        <v>1197</v>
      </c>
      <c r="D762" s="215">
        <v>861</v>
      </c>
      <c r="E762" s="216">
        <v>485</v>
      </c>
      <c r="F762" s="213">
        <v>443</v>
      </c>
      <c r="G762" s="217">
        <v>159</v>
      </c>
      <c r="H762" s="215">
        <v>1502</v>
      </c>
      <c r="I762" s="216">
        <v>1501</v>
      </c>
      <c r="J762" s="213">
        <v>115</v>
      </c>
      <c r="K762" s="214">
        <v>222</v>
      </c>
      <c r="L762" s="215">
        <v>222</v>
      </c>
      <c r="M762" s="213">
        <v>996</v>
      </c>
      <c r="N762" s="218">
        <v>892</v>
      </c>
      <c r="O762" s="239">
        <v>1658</v>
      </c>
      <c r="P762" s="213">
        <v>521</v>
      </c>
      <c r="Q762" s="214">
        <v>632</v>
      </c>
      <c r="R762" s="215">
        <v>908</v>
      </c>
      <c r="S762" s="216">
        <v>856</v>
      </c>
      <c r="T762" s="224">
        <v>108</v>
      </c>
      <c r="U762" s="213">
        <v>223</v>
      </c>
      <c r="V762" s="215">
        <v>475</v>
      </c>
      <c r="W762" s="240">
        <v>1320</v>
      </c>
      <c r="X762" s="213">
        <v>611</v>
      </c>
      <c r="Y762" s="217">
        <v>445</v>
      </c>
      <c r="Z762" s="215">
        <v>1919</v>
      </c>
      <c r="AA762" s="213">
        <v>1789</v>
      </c>
      <c r="AB762" s="220">
        <f t="shared" si="1166"/>
        <v>11113</v>
      </c>
      <c r="AC762" s="221">
        <f t="shared" si="1161"/>
        <v>11483</v>
      </c>
      <c r="AE762" s="212" t="str">
        <f>$AE$18</f>
        <v>18:00 - 18:59</v>
      </c>
      <c r="AF762" s="193">
        <f t="shared" si="1171"/>
        <v>2502</v>
      </c>
      <c r="AG762" s="214">
        <f t="shared" si="1171"/>
        <v>1779</v>
      </c>
      <c r="AH762" s="215">
        <f t="shared" si="1171"/>
        <v>764</v>
      </c>
      <c r="AI762" s="216">
        <f t="shared" si="1171"/>
        <v>838</v>
      </c>
      <c r="AJ762" s="213">
        <f t="shared" si="1171"/>
        <v>458</v>
      </c>
      <c r="AK762" s="217">
        <f t="shared" si="1171"/>
        <v>269</v>
      </c>
      <c r="AL762" s="215">
        <f t="shared" si="1171"/>
        <v>1479</v>
      </c>
      <c r="AM762" s="216">
        <f t="shared" si="1171"/>
        <v>2121</v>
      </c>
      <c r="AN762" s="213">
        <f t="shared" si="1171"/>
        <v>176</v>
      </c>
      <c r="AO762" s="217">
        <f t="shared" si="1171"/>
        <v>171</v>
      </c>
      <c r="AP762" s="215">
        <f t="shared" si="1172"/>
        <v>503</v>
      </c>
      <c r="AQ762" s="213">
        <f t="shared" si="1172"/>
        <v>537</v>
      </c>
      <c r="AR762" s="218">
        <f t="shared" si="1172"/>
        <v>1102</v>
      </c>
      <c r="AS762" s="219">
        <f t="shared" si="1172"/>
        <v>1185</v>
      </c>
      <c r="AT762" s="213">
        <f t="shared" si="1172"/>
        <v>569</v>
      </c>
      <c r="AU762" s="217">
        <f t="shared" si="1172"/>
        <v>947</v>
      </c>
      <c r="AV762" s="215">
        <f t="shared" si="1172"/>
        <v>776</v>
      </c>
      <c r="AW762" s="216">
        <f t="shared" si="1172"/>
        <v>1428</v>
      </c>
      <c r="AX762" s="213">
        <f t="shared" si="1172"/>
        <v>211</v>
      </c>
      <c r="AY762" s="217">
        <f t="shared" si="1172"/>
        <v>258</v>
      </c>
      <c r="AZ762" s="215">
        <f t="shared" si="1173"/>
        <v>1123</v>
      </c>
      <c r="BA762" s="216">
        <f t="shared" si="1173"/>
        <v>921</v>
      </c>
      <c r="BB762" s="213">
        <f t="shared" si="1173"/>
        <v>797</v>
      </c>
      <c r="BC762" s="217">
        <f t="shared" si="1173"/>
        <v>506</v>
      </c>
      <c r="BD762" s="215">
        <f t="shared" si="1173"/>
        <v>2257</v>
      </c>
      <c r="BE762" s="213">
        <f t="shared" si="1173"/>
        <v>2053</v>
      </c>
      <c r="BF762" s="220">
        <f>SUM(AF762,AH762,AJ762,AL762,AN762,AP762,AR762,AT762,AV762,AX762,AZ762,BB762,BD762)</f>
        <v>12717</v>
      </c>
      <c r="BG762" s="221">
        <f>SUM(AG762,AI762,AK762,AM762,AO762,AQ762,AS762,AU762,AW762,AY762,BA762,BC762,BE762)</f>
        <v>13013</v>
      </c>
      <c r="BI762" s="212" t="s">
        <v>31</v>
      </c>
      <c r="BJ762" s="204">
        <f t="shared" ref="BJ762:CK762" si="1175">B762/B777</f>
        <v>6.6236581607334089E-2</v>
      </c>
      <c r="BK762" s="205">
        <f t="shared" si="1175"/>
        <v>6.1650185414091473E-2</v>
      </c>
      <c r="BL762" s="206">
        <f t="shared" si="1175"/>
        <v>6.9385123700539925E-2</v>
      </c>
      <c r="BM762" s="207">
        <f t="shared" si="1175"/>
        <v>5.1263080012683648E-2</v>
      </c>
      <c r="BN762" s="204">
        <f t="shared" si="1175"/>
        <v>6.4879906268306975E-2</v>
      </c>
      <c r="BO762" s="205">
        <f t="shared" si="1175"/>
        <v>4.7279214986619092E-2</v>
      </c>
      <c r="BP762" s="206">
        <f t="shared" si="1175"/>
        <v>7.0069042731852951E-2</v>
      </c>
      <c r="BQ762" s="207">
        <f t="shared" si="1175"/>
        <v>5.8782063833953395E-2</v>
      </c>
      <c r="BR762" s="204">
        <f t="shared" si="1175"/>
        <v>5.1592642440556301E-2</v>
      </c>
      <c r="BS762" s="205">
        <f t="shared" si="1175"/>
        <v>6.7272727272727276E-2</v>
      </c>
      <c r="BT762" s="206">
        <f t="shared" si="1175"/>
        <v>4.9421193232413181E-2</v>
      </c>
      <c r="BU762" s="204">
        <f t="shared" si="1175"/>
        <v>8.7552742616033755E-2</v>
      </c>
      <c r="BV762" s="208">
        <f t="shared" si="1175"/>
        <v>6.1957352226158224E-2</v>
      </c>
      <c r="BW762" s="209">
        <f t="shared" si="1175"/>
        <v>7.9387119942542494E-2</v>
      </c>
      <c r="BX762" s="204">
        <f t="shared" si="1175"/>
        <v>6.1729857819905212E-2</v>
      </c>
      <c r="BY762" s="205">
        <f t="shared" si="1175"/>
        <v>5.6078083407275957E-2</v>
      </c>
      <c r="BZ762" s="206">
        <f t="shared" si="1175"/>
        <v>7.1812717494463774E-2</v>
      </c>
      <c r="CA762" s="207">
        <f t="shared" si="1175"/>
        <v>5.3637445955260356E-2</v>
      </c>
      <c r="CB762" s="204">
        <f t="shared" si="1175"/>
        <v>4.3217286914765909E-2</v>
      </c>
      <c r="CC762" s="205">
        <f t="shared" si="1175"/>
        <v>5.3387598755087383E-2</v>
      </c>
      <c r="CD762" s="206">
        <f t="shared" si="1175"/>
        <v>3.9049654718842489E-2</v>
      </c>
      <c r="CE762" s="207">
        <f t="shared" si="1175"/>
        <v>7.3578595317725759E-2</v>
      </c>
      <c r="CF762" s="204">
        <f t="shared" si="1175"/>
        <v>5.8396253464589508E-2</v>
      </c>
      <c r="CG762" s="205">
        <f t="shared" si="1175"/>
        <v>5.3191489361702128E-2</v>
      </c>
      <c r="CH762" s="206">
        <f t="shared" si="1175"/>
        <v>5.7752497893342962E-2</v>
      </c>
      <c r="CI762" s="204">
        <f t="shared" si="1175"/>
        <v>6.3112961264375919E-2</v>
      </c>
      <c r="CJ762" s="210">
        <f t="shared" si="1175"/>
        <v>6.1905345484525059E-2</v>
      </c>
      <c r="CK762" s="211">
        <f t="shared" si="1175"/>
        <v>6.4009944591234935E-2</v>
      </c>
    </row>
    <row r="763" spans="1:89" ht="13.5" thickBot="1" x14ac:dyDescent="0.25">
      <c r="A763" s="202" t="s">
        <v>33</v>
      </c>
      <c r="B763" s="235">
        <v>2167</v>
      </c>
      <c r="C763" s="223">
        <v>1102</v>
      </c>
      <c r="D763" s="224">
        <v>708</v>
      </c>
      <c r="E763" s="225">
        <v>533</v>
      </c>
      <c r="F763" s="222">
        <v>478</v>
      </c>
      <c r="G763" s="226">
        <v>174</v>
      </c>
      <c r="H763" s="224">
        <v>1494</v>
      </c>
      <c r="I763" s="225">
        <v>1508</v>
      </c>
      <c r="J763" s="222">
        <v>139</v>
      </c>
      <c r="K763" s="223">
        <v>204</v>
      </c>
      <c r="L763" s="224">
        <v>188</v>
      </c>
      <c r="M763" s="222">
        <v>853</v>
      </c>
      <c r="N763" s="227">
        <v>835</v>
      </c>
      <c r="O763" s="236">
        <v>1258</v>
      </c>
      <c r="P763" s="222">
        <v>544</v>
      </c>
      <c r="Q763" s="223">
        <v>618</v>
      </c>
      <c r="R763" s="224">
        <v>922</v>
      </c>
      <c r="S763" s="225">
        <v>927</v>
      </c>
      <c r="T763" s="222">
        <v>123</v>
      </c>
      <c r="U763" s="226">
        <v>248</v>
      </c>
      <c r="V763" s="224">
        <v>570</v>
      </c>
      <c r="W763" s="237">
        <v>1063</v>
      </c>
      <c r="X763" s="222">
        <v>597</v>
      </c>
      <c r="Y763" s="226">
        <v>415</v>
      </c>
      <c r="Z763" s="224">
        <v>2022</v>
      </c>
      <c r="AA763" s="222">
        <v>1891</v>
      </c>
      <c r="AB763" s="220">
        <f t="shared" si="1166"/>
        <v>10787</v>
      </c>
      <c r="AC763" s="221">
        <f t="shared" si="1161"/>
        <v>10794</v>
      </c>
      <c r="AE763" s="202" t="str">
        <f>$AE$19</f>
        <v>19:00 - 19:59</v>
      </c>
      <c r="AF763" s="193">
        <f t="shared" si="1171"/>
        <v>2706</v>
      </c>
      <c r="AG763" s="223">
        <f t="shared" si="1171"/>
        <v>1471</v>
      </c>
      <c r="AH763" s="224">
        <f t="shared" si="1171"/>
        <v>752</v>
      </c>
      <c r="AI763" s="225">
        <f t="shared" si="1171"/>
        <v>834</v>
      </c>
      <c r="AJ763" s="222">
        <f t="shared" si="1171"/>
        <v>484</v>
      </c>
      <c r="AK763" s="226">
        <f t="shared" si="1171"/>
        <v>285</v>
      </c>
      <c r="AL763" s="224">
        <f t="shared" si="1171"/>
        <v>1454</v>
      </c>
      <c r="AM763" s="225">
        <f t="shared" si="1171"/>
        <v>2036</v>
      </c>
      <c r="AN763" s="222">
        <f t="shared" si="1171"/>
        <v>146</v>
      </c>
      <c r="AO763" s="226">
        <f t="shared" si="1171"/>
        <v>115</v>
      </c>
      <c r="AP763" s="224">
        <f t="shared" si="1172"/>
        <v>379</v>
      </c>
      <c r="AQ763" s="222">
        <f t="shared" si="1172"/>
        <v>506</v>
      </c>
      <c r="AR763" s="227">
        <f t="shared" si="1172"/>
        <v>990</v>
      </c>
      <c r="AS763" s="228">
        <f t="shared" si="1172"/>
        <v>1389</v>
      </c>
      <c r="AT763" s="222">
        <f t="shared" si="1172"/>
        <v>495</v>
      </c>
      <c r="AU763" s="226">
        <f t="shared" si="1172"/>
        <v>989</v>
      </c>
      <c r="AV763" s="224">
        <f t="shared" si="1172"/>
        <v>628</v>
      </c>
      <c r="AW763" s="225">
        <f t="shared" si="1172"/>
        <v>1268</v>
      </c>
      <c r="AX763" s="222">
        <f t="shared" si="1172"/>
        <v>170</v>
      </c>
      <c r="AY763" s="226">
        <f t="shared" si="1172"/>
        <v>260</v>
      </c>
      <c r="AZ763" s="224">
        <f t="shared" si="1173"/>
        <v>1164</v>
      </c>
      <c r="BA763" s="225">
        <f t="shared" si="1173"/>
        <v>1121</v>
      </c>
      <c r="BB763" s="222">
        <f t="shared" si="1173"/>
        <v>786</v>
      </c>
      <c r="BC763" s="226">
        <f t="shared" si="1173"/>
        <v>611</v>
      </c>
      <c r="BD763" s="224">
        <f t="shared" si="1173"/>
        <v>2197</v>
      </c>
      <c r="BE763" s="222">
        <f t="shared" si="1173"/>
        <v>1961</v>
      </c>
      <c r="BF763" s="220">
        <f>SUM(AF763,AH763,AJ763,AL763,AN763,AP763,AR763,AT763,AV763,AX763,AZ763,BB763,BD763)</f>
        <v>12351</v>
      </c>
      <c r="BG763" s="221">
        <f>SUM(AG763,AI763,AK763,AM763,AO763,AQ763,AS763,AU763,AW763,AY763,BA763,BC763,BE763)</f>
        <v>12846</v>
      </c>
      <c r="BI763" s="202" t="s">
        <v>33</v>
      </c>
      <c r="BJ763" s="204">
        <f t="shared" ref="BJ763:CK763" si="1176">B763/B777</f>
        <v>5.6598845561156526E-2</v>
      </c>
      <c r="BK763" s="205">
        <f t="shared" si="1176"/>
        <v>5.675731355583024E-2</v>
      </c>
      <c r="BL763" s="206">
        <f t="shared" si="1176"/>
        <v>5.7055363042952695E-2</v>
      </c>
      <c r="BM763" s="207">
        <f t="shared" si="1176"/>
        <v>5.6336539477856461E-2</v>
      </c>
      <c r="BN763" s="204">
        <f t="shared" si="1176"/>
        <v>7.0005858230814288E-2</v>
      </c>
      <c r="BO763" s="205">
        <f t="shared" si="1176"/>
        <v>5.1739518287243533E-2</v>
      </c>
      <c r="BP763" s="206">
        <f t="shared" si="1176"/>
        <v>6.9695838775891028E-2</v>
      </c>
      <c r="BQ763" s="207">
        <f t="shared" si="1176"/>
        <v>5.9056197376150379E-2</v>
      </c>
      <c r="BR763" s="204">
        <f t="shared" si="1176"/>
        <v>6.2359802602063703E-2</v>
      </c>
      <c r="BS763" s="205">
        <f t="shared" si="1176"/>
        <v>6.1818181818181821E-2</v>
      </c>
      <c r="BT763" s="206">
        <f t="shared" si="1176"/>
        <v>4.1852181656277826E-2</v>
      </c>
      <c r="BU763" s="204">
        <f t="shared" si="1176"/>
        <v>7.4982419127988753E-2</v>
      </c>
      <c r="BV763" s="208">
        <f t="shared" si="1176"/>
        <v>5.7998194068208657E-2</v>
      </c>
      <c r="BW763" s="209">
        <f t="shared" si="1176"/>
        <v>6.0234618146995454E-2</v>
      </c>
      <c r="BX763" s="204">
        <f t="shared" si="1176"/>
        <v>6.4454976303317535E-2</v>
      </c>
      <c r="BY763" s="205">
        <f t="shared" si="1176"/>
        <v>5.4835847382431233E-2</v>
      </c>
      <c r="BZ763" s="206">
        <f t="shared" si="1176"/>
        <v>7.2919962037329963E-2</v>
      </c>
      <c r="CA763" s="207">
        <f t="shared" si="1176"/>
        <v>5.8086346262297139E-2</v>
      </c>
      <c r="CB763" s="204">
        <f t="shared" si="1176"/>
        <v>4.9219687875150062E-2</v>
      </c>
      <c r="CC763" s="205">
        <f t="shared" si="1176"/>
        <v>5.9372755566195833E-2</v>
      </c>
      <c r="CD763" s="206">
        <f t="shared" si="1176"/>
        <v>4.6859585662610982E-2</v>
      </c>
      <c r="CE763" s="207">
        <f t="shared" si="1176"/>
        <v>5.9253065774804908E-2</v>
      </c>
      <c r="CF763" s="204">
        <f t="shared" si="1176"/>
        <v>5.7058205103698745E-2</v>
      </c>
      <c r="CG763" s="205">
        <f t="shared" si="1176"/>
        <v>4.9605546258666026E-2</v>
      </c>
      <c r="CH763" s="206">
        <f t="shared" si="1176"/>
        <v>6.0852293246659445E-2</v>
      </c>
      <c r="CI763" s="204">
        <f t="shared" si="1176"/>
        <v>6.6711352571791435E-2</v>
      </c>
      <c r="CJ763" s="210">
        <f t="shared" si="1176"/>
        <v>6.0089351367009068E-2</v>
      </c>
      <c r="CK763" s="211">
        <f t="shared" si="1176"/>
        <v>6.0169236429312017E-2</v>
      </c>
    </row>
    <row r="764" spans="1:89" ht="14.25" thickTop="1" thickBot="1" x14ac:dyDescent="0.25">
      <c r="A764" s="212" t="s">
        <v>35</v>
      </c>
      <c r="B764" s="238">
        <v>2214</v>
      </c>
      <c r="C764" s="214">
        <v>1045</v>
      </c>
      <c r="D764" s="215">
        <v>747</v>
      </c>
      <c r="E764" s="216">
        <v>640</v>
      </c>
      <c r="F764" s="213">
        <v>373</v>
      </c>
      <c r="G764" s="217">
        <v>200</v>
      </c>
      <c r="H764" s="215">
        <v>1458</v>
      </c>
      <c r="I764" s="216">
        <v>1747</v>
      </c>
      <c r="J764" s="213">
        <v>153</v>
      </c>
      <c r="K764" s="214">
        <v>155</v>
      </c>
      <c r="L764" s="215">
        <v>304</v>
      </c>
      <c r="M764" s="213">
        <v>583</v>
      </c>
      <c r="N764" s="218">
        <v>972</v>
      </c>
      <c r="O764" s="239">
        <v>1231</v>
      </c>
      <c r="P764" s="213">
        <v>584</v>
      </c>
      <c r="Q764" s="214">
        <v>649</v>
      </c>
      <c r="R764" s="215">
        <v>888</v>
      </c>
      <c r="S764" s="216">
        <v>1085</v>
      </c>
      <c r="T764" s="213">
        <v>203</v>
      </c>
      <c r="U764" s="217">
        <v>227</v>
      </c>
      <c r="V764" s="215">
        <v>896</v>
      </c>
      <c r="W764" s="240">
        <v>1154</v>
      </c>
      <c r="X764" s="213">
        <v>700</v>
      </c>
      <c r="Y764" s="217">
        <v>365</v>
      </c>
      <c r="Z764" s="215">
        <v>2210</v>
      </c>
      <c r="AA764" s="213">
        <v>1931</v>
      </c>
      <c r="AB764" s="220">
        <f t="shared" si="1166"/>
        <v>11702</v>
      </c>
      <c r="AC764" s="221">
        <f t="shared" si="1161"/>
        <v>11012</v>
      </c>
      <c r="AE764" s="229" t="s">
        <v>26</v>
      </c>
      <c r="AF764" s="230">
        <f t="shared" ref="AF764:BG764" si="1177">SUM(AF761:AF763)</f>
        <v>7705</v>
      </c>
      <c r="AG764" s="231">
        <f t="shared" si="1177"/>
        <v>5340</v>
      </c>
      <c r="AH764" s="230">
        <f t="shared" si="1177"/>
        <v>2311</v>
      </c>
      <c r="AI764" s="231">
        <f t="shared" si="1177"/>
        <v>2579</v>
      </c>
      <c r="AJ764" s="230">
        <f t="shared" si="1177"/>
        <v>1447</v>
      </c>
      <c r="AK764" s="231">
        <f t="shared" si="1177"/>
        <v>821</v>
      </c>
      <c r="AL764" s="230">
        <f t="shared" si="1177"/>
        <v>4524</v>
      </c>
      <c r="AM764" s="231">
        <f t="shared" si="1177"/>
        <v>6326</v>
      </c>
      <c r="AN764" s="230">
        <f t="shared" si="1177"/>
        <v>510</v>
      </c>
      <c r="AO764" s="231">
        <f t="shared" si="1177"/>
        <v>485</v>
      </c>
      <c r="AP764" s="230">
        <f t="shared" si="1177"/>
        <v>1516</v>
      </c>
      <c r="AQ764" s="231">
        <f t="shared" si="1177"/>
        <v>1710</v>
      </c>
      <c r="AR764" s="230">
        <f t="shared" si="1177"/>
        <v>3300</v>
      </c>
      <c r="AS764" s="231">
        <f t="shared" si="1177"/>
        <v>3977</v>
      </c>
      <c r="AT764" s="230">
        <f t="shared" si="1177"/>
        <v>1649</v>
      </c>
      <c r="AU764" s="231">
        <f t="shared" si="1177"/>
        <v>2813</v>
      </c>
      <c r="AV764" s="230">
        <f t="shared" si="1177"/>
        <v>2281</v>
      </c>
      <c r="AW764" s="231">
        <f t="shared" si="1177"/>
        <v>3929</v>
      </c>
      <c r="AX764" s="230">
        <f t="shared" si="1177"/>
        <v>598</v>
      </c>
      <c r="AY764" s="231">
        <f t="shared" si="1177"/>
        <v>765</v>
      </c>
      <c r="AZ764" s="230">
        <f t="shared" si="1177"/>
        <v>3337</v>
      </c>
      <c r="BA764" s="231">
        <f t="shared" si="1177"/>
        <v>3057</v>
      </c>
      <c r="BB764" s="230">
        <f t="shared" si="1177"/>
        <v>2460</v>
      </c>
      <c r="BC764" s="231">
        <f t="shared" si="1177"/>
        <v>1596</v>
      </c>
      <c r="BD764" s="230">
        <f t="shared" si="1177"/>
        <v>7100</v>
      </c>
      <c r="BE764" s="231">
        <f t="shared" si="1177"/>
        <v>6385</v>
      </c>
      <c r="BF764" s="232">
        <f t="shared" si="1177"/>
        <v>38738</v>
      </c>
      <c r="BG764" s="233">
        <f t="shared" si="1177"/>
        <v>39783</v>
      </c>
      <c r="BI764" s="212" t="s">
        <v>35</v>
      </c>
      <c r="BJ764" s="204">
        <f t="shared" ref="BJ764:CK764" si="1178">B764/B777</f>
        <v>5.7826416277065321E-2</v>
      </c>
      <c r="BK764" s="205">
        <f t="shared" si="1178"/>
        <v>5.3821590440873507E-2</v>
      </c>
      <c r="BL764" s="206">
        <f t="shared" si="1178"/>
        <v>6.0198243210572974E-2</v>
      </c>
      <c r="BM764" s="207">
        <f t="shared" si="1178"/>
        <v>6.7646126202304202E-2</v>
      </c>
      <c r="BN764" s="204">
        <f t="shared" si="1178"/>
        <v>5.4628002343292327E-2</v>
      </c>
      <c r="BO764" s="205">
        <f t="shared" si="1178"/>
        <v>5.9470710674992565E-2</v>
      </c>
      <c r="BP764" s="206">
        <f t="shared" si="1178"/>
        <v>6.8016420974062325E-2</v>
      </c>
      <c r="BQ764" s="207">
        <f t="shared" si="1178"/>
        <v>6.8415899745447428E-2</v>
      </c>
      <c r="BR764" s="204">
        <f t="shared" si="1178"/>
        <v>6.8640646029609689E-2</v>
      </c>
      <c r="BS764" s="205">
        <f t="shared" si="1178"/>
        <v>4.6969696969696967E-2</v>
      </c>
      <c r="BT764" s="206">
        <f t="shared" si="1178"/>
        <v>6.7675868210151383E-2</v>
      </c>
      <c r="BU764" s="204">
        <f t="shared" si="1178"/>
        <v>5.1248241912798878E-2</v>
      </c>
      <c r="BV764" s="208">
        <f t="shared" si="1178"/>
        <v>6.7514065430297976E-2</v>
      </c>
      <c r="BW764" s="209">
        <f t="shared" si="1178"/>
        <v>5.8941824275796029E-2</v>
      </c>
      <c r="BX764" s="204">
        <f t="shared" si="1178"/>
        <v>6.9194312796208537E-2</v>
      </c>
      <c r="BY764" s="205">
        <f t="shared" si="1178"/>
        <v>5.7586512866015974E-2</v>
      </c>
      <c r="BZ764" s="206">
        <f t="shared" si="1178"/>
        <v>7.023093957608352E-2</v>
      </c>
      <c r="CA764" s="207">
        <f t="shared" si="1178"/>
        <v>6.7986715959646588E-2</v>
      </c>
      <c r="CB764" s="204">
        <f t="shared" si="1178"/>
        <v>8.1232492997198882E-2</v>
      </c>
      <c r="CC764" s="205">
        <f t="shared" si="1178"/>
        <v>5.4345223844864739E-2</v>
      </c>
      <c r="CD764" s="206">
        <f t="shared" si="1178"/>
        <v>7.3659980269648137E-2</v>
      </c>
      <c r="CE764" s="207">
        <f t="shared" si="1178"/>
        <v>6.4325529542920853E-2</v>
      </c>
      <c r="CF764" s="204">
        <f t="shared" si="1178"/>
        <v>6.6902418044537892E-2</v>
      </c>
      <c r="CG764" s="205">
        <f t="shared" si="1178"/>
        <v>4.3628974420272533E-2</v>
      </c>
      <c r="CH764" s="206">
        <f t="shared" si="1178"/>
        <v>6.6510172143974963E-2</v>
      </c>
      <c r="CI764" s="204">
        <f t="shared" si="1178"/>
        <v>6.8122486417836733E-2</v>
      </c>
      <c r="CJ764" s="210">
        <f t="shared" si="1178"/>
        <v>6.5186390071080014E-2</v>
      </c>
      <c r="CK764" s="211">
        <f t="shared" si="1178"/>
        <v>6.1384438721473408E-2</v>
      </c>
    </row>
    <row r="765" spans="1:89" ht="13.5" thickTop="1" x14ac:dyDescent="0.2">
      <c r="A765" s="202" t="s">
        <v>36</v>
      </c>
      <c r="B765" s="235">
        <v>2109</v>
      </c>
      <c r="C765" s="223">
        <v>1757</v>
      </c>
      <c r="D765" s="224">
        <v>736</v>
      </c>
      <c r="E765" s="225">
        <v>700</v>
      </c>
      <c r="F765" s="222">
        <v>425</v>
      </c>
      <c r="G765" s="226">
        <v>213</v>
      </c>
      <c r="H765" s="224">
        <v>1607</v>
      </c>
      <c r="I765" s="225">
        <v>1977</v>
      </c>
      <c r="J765" s="222">
        <v>176</v>
      </c>
      <c r="K765" s="223">
        <v>181</v>
      </c>
      <c r="L765" s="224">
        <v>476</v>
      </c>
      <c r="M765" s="222">
        <v>687</v>
      </c>
      <c r="N765" s="227">
        <v>1235</v>
      </c>
      <c r="O765" s="236">
        <v>1242</v>
      </c>
      <c r="P765" s="222">
        <v>627</v>
      </c>
      <c r="Q765" s="223">
        <v>855</v>
      </c>
      <c r="R765" s="224">
        <v>842</v>
      </c>
      <c r="S765" s="225">
        <v>1166</v>
      </c>
      <c r="T765" s="222">
        <v>264</v>
      </c>
      <c r="U765" s="226">
        <v>220</v>
      </c>
      <c r="V765" s="224">
        <v>1180</v>
      </c>
      <c r="W765" s="237">
        <v>997</v>
      </c>
      <c r="X765" s="222">
        <v>904</v>
      </c>
      <c r="Y765" s="226">
        <v>389</v>
      </c>
      <c r="Z765" s="224">
        <v>2284</v>
      </c>
      <c r="AA765" s="222">
        <v>2059</v>
      </c>
      <c r="AB765" s="220">
        <f t="shared" si="1166"/>
        <v>12865</v>
      </c>
      <c r="AC765" s="221">
        <f t="shared" si="1161"/>
        <v>12443</v>
      </c>
      <c r="BI765" s="202" t="s">
        <v>36</v>
      </c>
      <c r="BJ765" s="204">
        <f t="shared" ref="BJ765:CK765" si="1179">B765/B777</f>
        <v>5.5083971060673337E-2</v>
      </c>
      <c r="BK765" s="205">
        <f t="shared" si="1179"/>
        <v>9.0492377420683973E-2</v>
      </c>
      <c r="BL765" s="206">
        <f t="shared" si="1179"/>
        <v>5.9311789829962124E-2</v>
      </c>
      <c r="BM765" s="207">
        <f t="shared" si="1179"/>
        <v>7.3987950533770219E-2</v>
      </c>
      <c r="BN765" s="204">
        <f t="shared" si="1179"/>
        <v>6.2243702401874636E-2</v>
      </c>
      <c r="BO765" s="205">
        <f t="shared" si="1179"/>
        <v>6.3336306868867084E-2</v>
      </c>
      <c r="BP765" s="206">
        <f t="shared" si="1179"/>
        <v>7.4967344653853324E-2</v>
      </c>
      <c r="BQ765" s="207">
        <f t="shared" si="1179"/>
        <v>7.7423144703348351E-2</v>
      </c>
      <c r="BR765" s="204">
        <f t="shared" si="1179"/>
        <v>7.8959174517720956E-2</v>
      </c>
      <c r="BS765" s="205">
        <f t="shared" si="1179"/>
        <v>5.4848484848484848E-2</v>
      </c>
      <c r="BT765" s="206">
        <f t="shared" si="1179"/>
        <v>0.10596616206589493</v>
      </c>
      <c r="BU765" s="204">
        <f t="shared" si="1179"/>
        <v>6.0390295358649787E-2</v>
      </c>
      <c r="BV765" s="208">
        <f t="shared" si="1179"/>
        <v>8.5781760088907408E-2</v>
      </c>
      <c r="BW765" s="209">
        <f t="shared" si="1179"/>
        <v>5.9468518075173567E-2</v>
      </c>
      <c r="BX765" s="204">
        <f t="shared" si="1179"/>
        <v>7.4289099526066354E-2</v>
      </c>
      <c r="BY765" s="205">
        <f t="shared" si="1179"/>
        <v>7.5865128660159722E-2</v>
      </c>
      <c r="BZ765" s="206">
        <f t="shared" si="1179"/>
        <v>6.6592850363808923E-2</v>
      </c>
      <c r="CA765" s="207">
        <f t="shared" si="1179"/>
        <v>7.3062221943730812E-2</v>
      </c>
      <c r="CB765" s="204">
        <f t="shared" si="1179"/>
        <v>0.10564225690276111</v>
      </c>
      <c r="CC765" s="205">
        <f t="shared" si="1179"/>
        <v>5.2669379937754369E-2</v>
      </c>
      <c r="CD765" s="206">
        <f t="shared" si="1179"/>
        <v>9.7007563301545544E-2</v>
      </c>
      <c r="CE765" s="207">
        <f t="shared" si="1179"/>
        <v>5.5574136008918619E-2</v>
      </c>
      <c r="CF765" s="204">
        <f t="shared" si="1179"/>
        <v>8.6399694160374657E-2</v>
      </c>
      <c r="CG765" s="205">
        <f t="shared" si="1179"/>
        <v>4.6497728902701409E-2</v>
      </c>
      <c r="CH765" s="206">
        <f t="shared" si="1179"/>
        <v>6.8737209582280009E-2</v>
      </c>
      <c r="CI765" s="204">
        <f t="shared" si="1179"/>
        <v>7.2638114725181682E-2</v>
      </c>
      <c r="CJ765" s="210">
        <f t="shared" si="1179"/>
        <v>7.1664921232647782E-2</v>
      </c>
      <c r="CK765" s="211">
        <f t="shared" si="1179"/>
        <v>6.9361294134697923E-2</v>
      </c>
    </row>
    <row r="766" spans="1:89" x14ac:dyDescent="0.2">
      <c r="A766" s="212" t="s">
        <v>37</v>
      </c>
      <c r="B766" s="238">
        <v>2160</v>
      </c>
      <c r="C766" s="214">
        <v>1662</v>
      </c>
      <c r="D766" s="215">
        <v>838</v>
      </c>
      <c r="E766" s="216">
        <v>825</v>
      </c>
      <c r="F766" s="213">
        <v>527</v>
      </c>
      <c r="G766" s="217">
        <v>286</v>
      </c>
      <c r="H766" s="215">
        <v>1646</v>
      </c>
      <c r="I766" s="216">
        <v>2270</v>
      </c>
      <c r="J766" s="213">
        <v>184</v>
      </c>
      <c r="K766" s="214">
        <v>168</v>
      </c>
      <c r="L766" s="215">
        <v>511</v>
      </c>
      <c r="M766" s="213">
        <v>587</v>
      </c>
      <c r="N766" s="218">
        <v>1170</v>
      </c>
      <c r="O766" s="239">
        <v>1307</v>
      </c>
      <c r="P766" s="213">
        <v>630</v>
      </c>
      <c r="Q766" s="214">
        <v>864</v>
      </c>
      <c r="R766" s="215">
        <v>966</v>
      </c>
      <c r="S766" s="216">
        <v>1248</v>
      </c>
      <c r="T766" s="213">
        <v>275</v>
      </c>
      <c r="U766" s="217">
        <v>172</v>
      </c>
      <c r="V766" s="215">
        <v>1242</v>
      </c>
      <c r="W766" s="240">
        <v>1071</v>
      </c>
      <c r="X766" s="213">
        <v>978</v>
      </c>
      <c r="Y766" s="217">
        <v>423</v>
      </c>
      <c r="Z766" s="215">
        <v>2623</v>
      </c>
      <c r="AA766" s="213">
        <v>2225</v>
      </c>
      <c r="AB766" s="220">
        <f t="shared" si="1166"/>
        <v>13750</v>
      </c>
      <c r="AC766" s="221">
        <f t="shared" si="1161"/>
        <v>13108</v>
      </c>
      <c r="BI766" s="212" t="s">
        <v>37</v>
      </c>
      <c r="BJ766" s="204">
        <f t="shared" ref="BJ766:CK766" si="1180">B766/B777</f>
        <v>5.641601588006373E-2</v>
      </c>
      <c r="BK766" s="205">
        <f t="shared" si="1180"/>
        <v>8.559950556242274E-2</v>
      </c>
      <c r="BL766" s="206">
        <f t="shared" si="1180"/>
        <v>6.7531630268353612E-2</v>
      </c>
      <c r="BM766" s="207">
        <f t="shared" si="1180"/>
        <v>8.720008455765775E-2</v>
      </c>
      <c r="BN766" s="204">
        <f t="shared" si="1180"/>
        <v>7.7182190978324544E-2</v>
      </c>
      <c r="BO766" s="205">
        <f t="shared" si="1180"/>
        <v>8.5043116265239374E-2</v>
      </c>
      <c r="BP766" s="206">
        <f t="shared" si="1180"/>
        <v>7.678671393916775E-2</v>
      </c>
      <c r="BQ766" s="207">
        <f t="shared" si="1180"/>
        <v>8.8897591541022128E-2</v>
      </c>
      <c r="BR766" s="204">
        <f t="shared" si="1180"/>
        <v>8.2548227904890081E-2</v>
      </c>
      <c r="BS766" s="205">
        <f t="shared" si="1180"/>
        <v>5.0909090909090911E-2</v>
      </c>
      <c r="BT766" s="206">
        <f t="shared" si="1180"/>
        <v>0.11375779162956366</v>
      </c>
      <c r="BU766" s="204">
        <f t="shared" si="1180"/>
        <v>5.1599859353023907E-2</v>
      </c>
      <c r="BV766" s="208">
        <f t="shared" si="1180"/>
        <v>8.1266930610543867E-2</v>
      </c>
      <c r="BW766" s="209">
        <f t="shared" si="1180"/>
        <v>6.258079961694997E-2</v>
      </c>
      <c r="BX766" s="204">
        <f t="shared" si="1180"/>
        <v>7.4644549763033169E-2</v>
      </c>
      <c r="BY766" s="205">
        <f t="shared" si="1180"/>
        <v>7.6663708961845614E-2</v>
      </c>
      <c r="BZ766" s="206">
        <f t="shared" si="1180"/>
        <v>7.6399873457766526E-2</v>
      </c>
      <c r="CA766" s="207">
        <f t="shared" si="1180"/>
        <v>7.8200388495519774E-2</v>
      </c>
      <c r="CB766" s="204">
        <f t="shared" si="1180"/>
        <v>0.11004401760704281</v>
      </c>
      <c r="CC766" s="205">
        <f t="shared" si="1180"/>
        <v>4.1177878860426141E-2</v>
      </c>
      <c r="CD766" s="206">
        <f t="shared" si="1180"/>
        <v>0.10210457086484709</v>
      </c>
      <c r="CE766" s="207">
        <f t="shared" si="1180"/>
        <v>5.9698996655518394E-2</v>
      </c>
      <c r="CF766" s="204">
        <f t="shared" si="1180"/>
        <v>9.3472235496511513E-2</v>
      </c>
      <c r="CG766" s="205">
        <f t="shared" si="1180"/>
        <v>5.0561797752808987E-2</v>
      </c>
      <c r="CH766" s="206">
        <f t="shared" si="1180"/>
        <v>7.8939448657758524E-2</v>
      </c>
      <c r="CI766" s="204">
        <f t="shared" si="1180"/>
        <v>7.8494320186269673E-2</v>
      </c>
      <c r="CJ766" s="210">
        <f t="shared" si="1180"/>
        <v>7.6594843913634442E-2</v>
      </c>
      <c r="CK766" s="211">
        <f t="shared" si="1180"/>
        <v>7.3068218558034276E-2</v>
      </c>
    </row>
    <row r="767" spans="1:89" x14ac:dyDescent="0.2">
      <c r="A767" s="202" t="s">
        <v>30</v>
      </c>
      <c r="B767" s="235">
        <v>2497</v>
      </c>
      <c r="C767" s="223">
        <v>2090</v>
      </c>
      <c r="D767" s="224">
        <v>795</v>
      </c>
      <c r="E767" s="225">
        <v>907</v>
      </c>
      <c r="F767" s="222">
        <v>505</v>
      </c>
      <c r="G767" s="226">
        <v>267</v>
      </c>
      <c r="H767" s="224">
        <v>1591</v>
      </c>
      <c r="I767" s="225">
        <v>2169</v>
      </c>
      <c r="J767" s="222">
        <v>188</v>
      </c>
      <c r="K767" s="223">
        <v>199</v>
      </c>
      <c r="L767" s="224">
        <v>634</v>
      </c>
      <c r="M767" s="222">
        <v>667</v>
      </c>
      <c r="N767" s="227">
        <v>1208</v>
      </c>
      <c r="O767" s="236">
        <v>1403</v>
      </c>
      <c r="P767" s="222">
        <v>585</v>
      </c>
      <c r="Q767" s="223">
        <v>877</v>
      </c>
      <c r="R767" s="224">
        <v>877</v>
      </c>
      <c r="S767" s="225">
        <v>1233</v>
      </c>
      <c r="T767" s="222">
        <v>217</v>
      </c>
      <c r="U767" s="226">
        <v>247</v>
      </c>
      <c r="V767" s="224">
        <v>1050</v>
      </c>
      <c r="W767" s="237">
        <v>1015</v>
      </c>
      <c r="X767" s="222">
        <v>877</v>
      </c>
      <c r="Y767" s="226">
        <v>479</v>
      </c>
      <c r="Z767" s="224">
        <v>2646</v>
      </c>
      <c r="AA767" s="222">
        <v>2371</v>
      </c>
      <c r="AB767" s="220">
        <f t="shared" si="1166"/>
        <v>13670</v>
      </c>
      <c r="AC767" s="221">
        <f t="shared" si="1161"/>
        <v>13924</v>
      </c>
      <c r="BI767" s="202" t="s">
        <v>30</v>
      </c>
      <c r="BJ767" s="204">
        <f t="shared" ref="BJ767:CK767" si="1181">B767/B777</f>
        <v>6.5217959098388484E-2</v>
      </c>
      <c r="BK767" s="205">
        <f t="shared" si="1181"/>
        <v>0.10764318088174701</v>
      </c>
      <c r="BL767" s="206">
        <f t="shared" si="1181"/>
        <v>6.4066403416874848E-2</v>
      </c>
      <c r="BM767" s="207">
        <f t="shared" si="1181"/>
        <v>9.5867244477327973E-2</v>
      </c>
      <c r="BN767" s="204">
        <f t="shared" si="1181"/>
        <v>7.3960164030462794E-2</v>
      </c>
      <c r="BO767" s="205">
        <f t="shared" si="1181"/>
        <v>7.9393398751115077E-2</v>
      </c>
      <c r="BP767" s="206">
        <f t="shared" si="1181"/>
        <v>7.4220936741929464E-2</v>
      </c>
      <c r="BQ767" s="207">
        <f t="shared" si="1181"/>
        <v>8.4942236146465636E-2</v>
      </c>
      <c r="BR767" s="204">
        <f t="shared" si="1181"/>
        <v>8.4342754598474651E-2</v>
      </c>
      <c r="BS767" s="205">
        <f t="shared" si="1181"/>
        <v>6.0303030303030303E-2</v>
      </c>
      <c r="BT767" s="206">
        <f t="shared" si="1181"/>
        <v>0.14113980409617097</v>
      </c>
      <c r="BU767" s="204">
        <f t="shared" si="1181"/>
        <v>5.8632208157524617E-2</v>
      </c>
      <c r="BV767" s="208">
        <f t="shared" si="1181"/>
        <v>8.390636938251024E-2</v>
      </c>
      <c r="BW767" s="209">
        <f t="shared" si="1181"/>
        <v>6.7177400047881253E-2</v>
      </c>
      <c r="BX767" s="204">
        <f t="shared" si="1181"/>
        <v>6.93127962085308E-2</v>
      </c>
      <c r="BY767" s="205">
        <f t="shared" si="1181"/>
        <v>7.7817213842058558E-2</v>
      </c>
      <c r="BZ767" s="206">
        <f t="shared" si="1181"/>
        <v>6.9360961720974376E-2</v>
      </c>
      <c r="CA767" s="207">
        <f t="shared" si="1181"/>
        <v>7.7260479979948615E-2</v>
      </c>
      <c r="CB767" s="204">
        <f t="shared" si="1181"/>
        <v>8.683473389355742E-2</v>
      </c>
      <c r="CC767" s="205">
        <f t="shared" si="1181"/>
        <v>5.9133349293751497E-2</v>
      </c>
      <c r="CD767" s="206">
        <f t="shared" si="1181"/>
        <v>8.6320289378493911E-2</v>
      </c>
      <c r="CE767" s="207">
        <f t="shared" si="1181"/>
        <v>5.6577480490523968E-2</v>
      </c>
      <c r="CF767" s="204">
        <f t="shared" si="1181"/>
        <v>8.381917232151391E-2</v>
      </c>
      <c r="CG767" s="205">
        <f t="shared" si="1181"/>
        <v>5.7255558211809707E-2</v>
      </c>
      <c r="CH767" s="206">
        <f t="shared" si="1181"/>
        <v>7.9631635969664133E-2</v>
      </c>
      <c r="CI767" s="204">
        <f t="shared" si="1181"/>
        <v>8.3644958724335E-2</v>
      </c>
      <c r="CJ767" s="210">
        <f t="shared" si="1181"/>
        <v>7.614920118540966E-2</v>
      </c>
      <c r="CK767" s="211">
        <f t="shared" si="1181"/>
        <v>7.7616865669977816E-2</v>
      </c>
    </row>
    <row r="768" spans="1:89" x14ac:dyDescent="0.2">
      <c r="A768" s="212" t="s">
        <v>32</v>
      </c>
      <c r="B768" s="238">
        <v>2502</v>
      </c>
      <c r="C768" s="214">
        <v>1779</v>
      </c>
      <c r="D768" s="215">
        <v>764</v>
      </c>
      <c r="E768" s="216">
        <v>838</v>
      </c>
      <c r="F768" s="213">
        <v>458</v>
      </c>
      <c r="G768" s="217">
        <v>269</v>
      </c>
      <c r="H768" s="215">
        <v>1479</v>
      </c>
      <c r="I768" s="216">
        <v>2121</v>
      </c>
      <c r="J768" s="213">
        <v>176</v>
      </c>
      <c r="K768" s="214">
        <v>171</v>
      </c>
      <c r="L768" s="215">
        <v>503</v>
      </c>
      <c r="M768" s="213">
        <v>537</v>
      </c>
      <c r="N768" s="218">
        <v>1102</v>
      </c>
      <c r="O768" s="239">
        <v>1185</v>
      </c>
      <c r="P768" s="213">
        <v>569</v>
      </c>
      <c r="Q768" s="214">
        <v>947</v>
      </c>
      <c r="R768" s="215">
        <v>776</v>
      </c>
      <c r="S768" s="216">
        <v>1428</v>
      </c>
      <c r="T768" s="213">
        <v>211</v>
      </c>
      <c r="U768" s="217">
        <v>258</v>
      </c>
      <c r="V768" s="215">
        <v>1123</v>
      </c>
      <c r="W768" s="240">
        <v>921</v>
      </c>
      <c r="X768" s="213">
        <v>797</v>
      </c>
      <c r="Y768" s="217">
        <v>506</v>
      </c>
      <c r="Z768" s="215">
        <v>2257</v>
      </c>
      <c r="AA768" s="213">
        <v>2053</v>
      </c>
      <c r="AB768" s="220">
        <f t="shared" si="1166"/>
        <v>12717</v>
      </c>
      <c r="AC768" s="221">
        <f t="shared" si="1161"/>
        <v>13013</v>
      </c>
      <c r="BI768" s="212" t="s">
        <v>32</v>
      </c>
      <c r="BJ768" s="204">
        <f t="shared" ref="BJ768:CK768" si="1182">B768/B777</f>
        <v>6.5348551727740484E-2</v>
      </c>
      <c r="BK768" s="205">
        <f t="shared" si="1182"/>
        <v>9.1625463535228671E-2</v>
      </c>
      <c r="BL768" s="206">
        <f t="shared" si="1182"/>
        <v>6.1568216616971552E-2</v>
      </c>
      <c r="BM768" s="207">
        <f t="shared" si="1182"/>
        <v>8.857414649614205E-2</v>
      </c>
      <c r="BN768" s="204">
        <f t="shared" si="1182"/>
        <v>6.7076742823667254E-2</v>
      </c>
      <c r="BO768" s="205">
        <f t="shared" si="1182"/>
        <v>7.9988105857865005E-2</v>
      </c>
      <c r="BP768" s="206">
        <f t="shared" si="1182"/>
        <v>6.8996081358462399E-2</v>
      </c>
      <c r="BQ768" s="207">
        <f t="shared" si="1182"/>
        <v>8.3062463285686311E-2</v>
      </c>
      <c r="BR768" s="204">
        <f t="shared" si="1182"/>
        <v>7.8959174517720956E-2</v>
      </c>
      <c r="BS768" s="205">
        <f t="shared" si="1182"/>
        <v>5.1818181818181819E-2</v>
      </c>
      <c r="BT768" s="206">
        <f t="shared" si="1182"/>
        <v>0.11197684772929653</v>
      </c>
      <c r="BU768" s="204">
        <f t="shared" si="1182"/>
        <v>4.720464135021097E-2</v>
      </c>
      <c r="BV768" s="208">
        <f t="shared" si="1182"/>
        <v>7.6543724387025072E-2</v>
      </c>
      <c r="BW768" s="209">
        <f t="shared" si="1182"/>
        <v>5.6739286569308114E-2</v>
      </c>
      <c r="BX768" s="204">
        <f t="shared" si="1182"/>
        <v>6.741706161137441E-2</v>
      </c>
      <c r="BY768" s="205">
        <f t="shared" si="1182"/>
        <v>8.4028393966282158E-2</v>
      </c>
      <c r="BZ768" s="206">
        <f t="shared" si="1182"/>
        <v>6.1372983233154065E-2</v>
      </c>
      <c r="CA768" s="207">
        <f t="shared" si="1182"/>
        <v>8.9479290682373577E-2</v>
      </c>
      <c r="CB768" s="204">
        <f t="shared" si="1182"/>
        <v>8.4433773509403759E-2</v>
      </c>
      <c r="CC768" s="205">
        <f t="shared" si="1182"/>
        <v>6.1766818290639215E-2</v>
      </c>
      <c r="CD768" s="206">
        <f t="shared" si="1182"/>
        <v>9.2321604735284446E-2</v>
      </c>
      <c r="CE768" s="207">
        <f t="shared" si="1182"/>
        <v>5.1337792642140466E-2</v>
      </c>
      <c r="CF768" s="204">
        <f t="shared" si="1182"/>
        <v>7.6173181687852434E-2</v>
      </c>
      <c r="CG768" s="205">
        <f t="shared" si="1182"/>
        <v>6.0482907004542195E-2</v>
      </c>
      <c r="CH768" s="206">
        <f t="shared" si="1182"/>
        <v>6.7924641868303839E-2</v>
      </c>
      <c r="CI768" s="204">
        <f t="shared" si="1182"/>
        <v>7.2426444648274885E-2</v>
      </c>
      <c r="CJ768" s="210">
        <f t="shared" si="1182"/>
        <v>7.0840482185431944E-2</v>
      </c>
      <c r="CK768" s="211">
        <f t="shared" si="1182"/>
        <v>7.2538657926129083E-2</v>
      </c>
    </row>
    <row r="769" spans="1:89" x14ac:dyDescent="0.2">
      <c r="A769" s="202" t="s">
        <v>34</v>
      </c>
      <c r="B769" s="235">
        <v>2706</v>
      </c>
      <c r="C769" s="223">
        <v>1471</v>
      </c>
      <c r="D769" s="224">
        <v>752</v>
      </c>
      <c r="E769" s="225">
        <v>834</v>
      </c>
      <c r="F769" s="222">
        <v>484</v>
      </c>
      <c r="G769" s="226">
        <v>285</v>
      </c>
      <c r="H769" s="224">
        <v>1454</v>
      </c>
      <c r="I769" s="225">
        <v>2036</v>
      </c>
      <c r="J769" s="222">
        <v>146</v>
      </c>
      <c r="K769" s="223">
        <v>115</v>
      </c>
      <c r="L769" s="224">
        <v>379</v>
      </c>
      <c r="M769" s="222">
        <v>506</v>
      </c>
      <c r="N769" s="227">
        <v>990</v>
      </c>
      <c r="O769" s="236">
        <v>1389</v>
      </c>
      <c r="P769" s="222">
        <v>495</v>
      </c>
      <c r="Q769" s="223">
        <v>989</v>
      </c>
      <c r="R769" s="224">
        <v>628</v>
      </c>
      <c r="S769" s="225">
        <v>1268</v>
      </c>
      <c r="T769" s="222">
        <v>170</v>
      </c>
      <c r="U769" s="226">
        <v>260</v>
      </c>
      <c r="V769" s="224">
        <v>1164</v>
      </c>
      <c r="W769" s="237">
        <v>1121</v>
      </c>
      <c r="X769" s="222">
        <v>786</v>
      </c>
      <c r="Y769" s="226">
        <v>611</v>
      </c>
      <c r="Z769" s="224">
        <v>2197</v>
      </c>
      <c r="AA769" s="222">
        <v>1961</v>
      </c>
      <c r="AB769" s="220">
        <f t="shared" si="1166"/>
        <v>12351</v>
      </c>
      <c r="AC769" s="221">
        <f t="shared" si="1161"/>
        <v>12846</v>
      </c>
      <c r="BI769" s="202" t="s">
        <v>34</v>
      </c>
      <c r="BJ769" s="204">
        <f t="shared" ref="BJ769:CK769" si="1183">B769/B777</f>
        <v>7.0676731005302057E-2</v>
      </c>
      <c r="BK769" s="205">
        <f t="shared" si="1183"/>
        <v>7.5762257931602808E-2</v>
      </c>
      <c r="BL769" s="206">
        <f t="shared" si="1183"/>
        <v>6.0601176565396084E-2</v>
      </c>
      <c r="BM769" s="207">
        <f t="shared" si="1183"/>
        <v>8.8151358207377656E-2</v>
      </c>
      <c r="BN769" s="204">
        <f t="shared" si="1183"/>
        <v>7.0884592852958409E-2</v>
      </c>
      <c r="BO769" s="205">
        <f t="shared" si="1183"/>
        <v>8.4745762711864403E-2</v>
      </c>
      <c r="BP769" s="206">
        <f t="shared" si="1183"/>
        <v>6.7829818996081356E-2</v>
      </c>
      <c r="BQ769" s="207">
        <f t="shared" si="1183"/>
        <v>7.9733698844722936E-2</v>
      </c>
      <c r="BR769" s="204">
        <f t="shared" si="1183"/>
        <v>6.55002243158367E-2</v>
      </c>
      <c r="BS769" s="205">
        <f t="shared" si="1183"/>
        <v>3.4848484848484851E-2</v>
      </c>
      <c r="BT769" s="206">
        <f t="shared" si="1183"/>
        <v>8.4372217275155828E-2</v>
      </c>
      <c r="BU769" s="204">
        <f t="shared" si="1183"/>
        <v>4.4479606188466948E-2</v>
      </c>
      <c r="BV769" s="208">
        <f t="shared" si="1183"/>
        <v>6.8764325901229426E-2</v>
      </c>
      <c r="BW769" s="209">
        <f t="shared" si="1183"/>
        <v>6.6507062485037113E-2</v>
      </c>
      <c r="BX769" s="204">
        <f t="shared" si="1183"/>
        <v>5.8649289099526068E-2</v>
      </c>
      <c r="BY769" s="205">
        <f t="shared" si="1183"/>
        <v>8.7755102040816324E-2</v>
      </c>
      <c r="BZ769" s="206">
        <f t="shared" si="1183"/>
        <v>4.9667826637140144E-2</v>
      </c>
      <c r="CA769" s="207">
        <f t="shared" si="1183"/>
        <v>7.9453599849614642E-2</v>
      </c>
      <c r="CB769" s="204">
        <f t="shared" si="1183"/>
        <v>6.8027210884353748E-2</v>
      </c>
      <c r="CC769" s="205">
        <f t="shared" si="1183"/>
        <v>6.2245630835527893E-2</v>
      </c>
      <c r="CD769" s="206">
        <f t="shared" si="1183"/>
        <v>9.5692206511016106E-2</v>
      </c>
      <c r="CE769" s="207">
        <f t="shared" si="1183"/>
        <v>6.2486064659977705E-2</v>
      </c>
      <c r="CF769" s="204">
        <f t="shared" si="1183"/>
        <v>7.5121857975723974E-2</v>
      </c>
      <c r="CG769" s="205">
        <f t="shared" si="1183"/>
        <v>7.3033707865168537E-2</v>
      </c>
      <c r="CH769" s="206">
        <f t="shared" si="1183"/>
        <v>6.6118935837245693E-2</v>
      </c>
      <c r="CI769" s="204">
        <f t="shared" si="1183"/>
        <v>6.9180836802370707E-2</v>
      </c>
      <c r="CJ769" s="210">
        <f t="shared" si="1183"/>
        <v>6.8801666703803555E-2</v>
      </c>
      <c r="CK769" s="211">
        <f t="shared" si="1183"/>
        <v>7.1607746078464166E-2</v>
      </c>
    </row>
    <row r="770" spans="1:89" x14ac:dyDescent="0.2">
      <c r="A770" s="212" t="s">
        <v>38</v>
      </c>
      <c r="B770" s="238">
        <v>2807</v>
      </c>
      <c r="C770" s="214">
        <v>1209</v>
      </c>
      <c r="D770" s="215">
        <v>635</v>
      </c>
      <c r="E770" s="216">
        <v>554</v>
      </c>
      <c r="F770" s="213">
        <v>441</v>
      </c>
      <c r="G770" s="217">
        <v>199</v>
      </c>
      <c r="H770" s="215">
        <v>1261</v>
      </c>
      <c r="I770" s="216">
        <v>1655</v>
      </c>
      <c r="J770" s="213">
        <v>177</v>
      </c>
      <c r="K770" s="214">
        <v>95</v>
      </c>
      <c r="L770" s="215">
        <v>281</v>
      </c>
      <c r="M770" s="213">
        <v>537</v>
      </c>
      <c r="N770" s="218">
        <v>858</v>
      </c>
      <c r="O770" s="239">
        <v>1239</v>
      </c>
      <c r="P770" s="213">
        <v>516</v>
      </c>
      <c r="Q770" s="214">
        <v>1047</v>
      </c>
      <c r="R770" s="215">
        <v>562</v>
      </c>
      <c r="S770" s="216">
        <v>1175</v>
      </c>
      <c r="T770" s="213">
        <v>119</v>
      </c>
      <c r="U770" s="217">
        <v>345</v>
      </c>
      <c r="V770" s="215">
        <v>1146</v>
      </c>
      <c r="W770" s="240">
        <v>1171</v>
      </c>
      <c r="X770" s="213">
        <v>664</v>
      </c>
      <c r="Y770" s="217">
        <v>671</v>
      </c>
      <c r="Z770" s="215">
        <v>1959</v>
      </c>
      <c r="AA770" s="213">
        <v>1978</v>
      </c>
      <c r="AB770" s="220">
        <f t="shared" si="1166"/>
        <v>11426</v>
      </c>
      <c r="AC770" s="221">
        <f t="shared" si="1161"/>
        <v>11875</v>
      </c>
      <c r="BI770" s="212" t="s">
        <v>38</v>
      </c>
      <c r="BJ770" s="204">
        <f t="shared" ref="BJ770:CK770" si="1184">B770/B777</f>
        <v>7.3314702118212449E-2</v>
      </c>
      <c r="BK770" s="205">
        <f t="shared" si="1184"/>
        <v>6.2268232385661308E-2</v>
      </c>
      <c r="BL770" s="206">
        <f t="shared" si="1184"/>
        <v>5.1172536062535259E-2</v>
      </c>
      <c r="BM770" s="207">
        <f t="shared" si="1184"/>
        <v>5.8556177993869571E-2</v>
      </c>
      <c r="BN770" s="204">
        <f t="shared" si="1184"/>
        <v>6.4586994727592273E-2</v>
      </c>
      <c r="BO770" s="205">
        <f t="shared" si="1184"/>
        <v>5.9173357121617601E-2</v>
      </c>
      <c r="BP770" s="206">
        <f t="shared" si="1184"/>
        <v>5.8826273558499717E-2</v>
      </c>
      <c r="BQ770" s="207">
        <f t="shared" si="1184"/>
        <v>6.4813001762287062E-2</v>
      </c>
      <c r="BR770" s="204">
        <f t="shared" si="1184"/>
        <v>7.9407806191117092E-2</v>
      </c>
      <c r="BS770" s="205">
        <f t="shared" si="1184"/>
        <v>2.8787878787878789E-2</v>
      </c>
      <c r="BT770" s="206">
        <f t="shared" si="1184"/>
        <v>6.2555654496883342E-2</v>
      </c>
      <c r="BU770" s="204">
        <f t="shared" si="1184"/>
        <v>4.720464135021097E-2</v>
      </c>
      <c r="BV770" s="208">
        <f t="shared" si="1184"/>
        <v>5.9595749114398834E-2</v>
      </c>
      <c r="BW770" s="209">
        <f t="shared" si="1184"/>
        <v>5.9324874311706965E-2</v>
      </c>
      <c r="BX770" s="204">
        <f t="shared" si="1184"/>
        <v>6.1137440758293839E-2</v>
      </c>
      <c r="BY770" s="205">
        <f t="shared" si="1184"/>
        <v>9.290150842945874E-2</v>
      </c>
      <c r="BZ770" s="206">
        <f t="shared" si="1184"/>
        <v>4.4447959506485286E-2</v>
      </c>
      <c r="CA770" s="207">
        <f t="shared" si="1184"/>
        <v>7.3626167053073496E-2</v>
      </c>
      <c r="CB770" s="204">
        <f t="shared" si="1184"/>
        <v>4.7619047619047616E-2</v>
      </c>
      <c r="CC770" s="205">
        <f t="shared" si="1184"/>
        <v>8.2595163993296625E-2</v>
      </c>
      <c r="CD770" s="206">
        <f t="shared" si="1184"/>
        <v>9.4212430121670507E-2</v>
      </c>
      <c r="CE770" s="207">
        <f t="shared" si="1184"/>
        <v>6.5273132664437017E-2</v>
      </c>
      <c r="CF770" s="204">
        <f t="shared" si="1184"/>
        <v>6.346172225939023E-2</v>
      </c>
      <c r="CG770" s="205">
        <f t="shared" si="1184"/>
        <v>8.0205594071240741E-2</v>
      </c>
      <c r="CH770" s="206">
        <f t="shared" si="1184"/>
        <v>5.8956301914048395E-2</v>
      </c>
      <c r="CI770" s="204">
        <f t="shared" si="1184"/>
        <v>6.9780568686939951E-2</v>
      </c>
      <c r="CJ770" s="210">
        <f t="shared" si="1184"/>
        <v>6.3648922658704518E-2</v>
      </c>
      <c r="CK770" s="211">
        <f t="shared" si="1184"/>
        <v>6.6195078988148984E-2</v>
      </c>
    </row>
    <row r="771" spans="1:89" x14ac:dyDescent="0.2">
      <c r="A771" s="202" t="s">
        <v>39</v>
      </c>
      <c r="B771" s="235">
        <v>546</v>
      </c>
      <c r="C771" s="223">
        <v>1085</v>
      </c>
      <c r="D771" s="224">
        <v>137</v>
      </c>
      <c r="E771" s="225">
        <v>588</v>
      </c>
      <c r="F771" s="222">
        <v>119</v>
      </c>
      <c r="G771" s="226">
        <v>189</v>
      </c>
      <c r="H771" s="224">
        <v>481</v>
      </c>
      <c r="I771" s="225">
        <v>1435</v>
      </c>
      <c r="J771" s="222">
        <v>108</v>
      </c>
      <c r="K771" s="223">
        <v>81</v>
      </c>
      <c r="L771" s="224">
        <v>155</v>
      </c>
      <c r="M771" s="222">
        <v>415</v>
      </c>
      <c r="N771" s="227">
        <v>658</v>
      </c>
      <c r="O771" s="236">
        <v>987</v>
      </c>
      <c r="P771" s="222">
        <v>396</v>
      </c>
      <c r="Q771" s="223">
        <v>720</v>
      </c>
      <c r="R771" s="224">
        <v>374</v>
      </c>
      <c r="S771" s="225">
        <v>881</v>
      </c>
      <c r="T771" s="222">
        <v>108</v>
      </c>
      <c r="U771" s="226">
        <v>284</v>
      </c>
      <c r="V771" s="224">
        <v>1234</v>
      </c>
      <c r="W771" s="237">
        <v>847</v>
      </c>
      <c r="X771" s="222">
        <v>555</v>
      </c>
      <c r="Y771" s="226">
        <v>588</v>
      </c>
      <c r="Z771" s="224">
        <v>1397</v>
      </c>
      <c r="AA771" s="222">
        <v>1570</v>
      </c>
      <c r="AB771" s="220">
        <f t="shared" si="1166"/>
        <v>6268</v>
      </c>
      <c r="AC771" s="221">
        <f t="shared" si="1161"/>
        <v>9670</v>
      </c>
      <c r="BI771" s="202" t="s">
        <v>39</v>
      </c>
      <c r="BJ771" s="204">
        <f t="shared" ref="BJ771:CK771" si="1185">B771/B777</f>
        <v>1.4260715125238332E-2</v>
      </c>
      <c r="BK771" s="205">
        <f t="shared" si="1185"/>
        <v>5.5881747012772973E-2</v>
      </c>
      <c r="BL771" s="206">
        <f t="shared" si="1185"/>
        <v>1.1040373922153277E-2</v>
      </c>
      <c r="BM771" s="207">
        <f t="shared" si="1185"/>
        <v>6.2149878448366981E-2</v>
      </c>
      <c r="BN771" s="204">
        <f t="shared" si="1185"/>
        <v>1.7428236672524897E-2</v>
      </c>
      <c r="BO771" s="205">
        <f t="shared" si="1185"/>
        <v>5.6199821587867974E-2</v>
      </c>
      <c r="BP771" s="206">
        <f t="shared" si="1185"/>
        <v>2.2438887852211233E-2</v>
      </c>
      <c r="BQ771" s="207">
        <f t="shared" si="1185"/>
        <v>5.6197376150381832E-2</v>
      </c>
      <c r="BR771" s="204">
        <f t="shared" si="1185"/>
        <v>4.8452220726783311E-2</v>
      </c>
      <c r="BS771" s="205">
        <f t="shared" si="1185"/>
        <v>2.4545454545454544E-2</v>
      </c>
      <c r="BT771" s="206">
        <f t="shared" si="1185"/>
        <v>3.4505788067675867E-2</v>
      </c>
      <c r="BU771" s="204">
        <f t="shared" si="1185"/>
        <v>3.6480309423347401E-2</v>
      </c>
      <c r="BV771" s="208">
        <f t="shared" si="1185"/>
        <v>4.5703966104049455E-2</v>
      </c>
      <c r="BW771" s="209">
        <f t="shared" si="1185"/>
        <v>4.7258798180512332E-2</v>
      </c>
      <c r="BX771" s="204">
        <f t="shared" si="1185"/>
        <v>4.6919431279620852E-2</v>
      </c>
      <c r="BY771" s="205">
        <f t="shared" si="1185"/>
        <v>6.3886424134871334E-2</v>
      </c>
      <c r="BZ771" s="206">
        <f t="shared" si="1185"/>
        <v>2.9579247073710849E-2</v>
      </c>
      <c r="CA771" s="207">
        <f t="shared" si="1185"/>
        <v>5.5203960147878942E-2</v>
      </c>
      <c r="CB771" s="204">
        <f t="shared" si="1185"/>
        <v>4.3217286914765909E-2</v>
      </c>
      <c r="CC771" s="205">
        <f t="shared" si="1185"/>
        <v>6.7991381374192E-2</v>
      </c>
      <c r="CD771" s="206">
        <f t="shared" si="1185"/>
        <v>0.10144689246958237</v>
      </c>
      <c r="CE771" s="207">
        <f t="shared" si="1185"/>
        <v>4.7212931995540691E-2</v>
      </c>
      <c r="CF771" s="204">
        <f t="shared" si="1185"/>
        <v>5.3044060021026476E-2</v>
      </c>
      <c r="CG771" s="205">
        <f t="shared" si="1185"/>
        <v>7.0284484819507526E-2</v>
      </c>
      <c r="CH771" s="206">
        <f t="shared" si="1185"/>
        <v>4.2042855423137113E-2</v>
      </c>
      <c r="CI771" s="204">
        <f t="shared" si="1185"/>
        <v>5.5387003457277921E-2</v>
      </c>
      <c r="CJ771" s="210">
        <f t="shared" si="1185"/>
        <v>3.4916107756411685E-2</v>
      </c>
      <c r="CK771" s="211">
        <f t="shared" si="1185"/>
        <v>5.3903698005507428E-2</v>
      </c>
    </row>
    <row r="772" spans="1:89" x14ac:dyDescent="0.2">
      <c r="A772" s="212" t="s">
        <v>40</v>
      </c>
      <c r="B772" s="238">
        <v>0</v>
      </c>
      <c r="C772" s="214">
        <v>682</v>
      </c>
      <c r="D772" s="215">
        <v>2</v>
      </c>
      <c r="E772" s="216">
        <v>238</v>
      </c>
      <c r="F772" s="213">
        <v>3</v>
      </c>
      <c r="G772" s="217">
        <v>82</v>
      </c>
      <c r="H772" s="215">
        <v>5</v>
      </c>
      <c r="I772" s="216">
        <v>507</v>
      </c>
      <c r="J772" s="213">
        <v>13</v>
      </c>
      <c r="K772" s="214">
        <v>38</v>
      </c>
      <c r="L772" s="215">
        <v>45</v>
      </c>
      <c r="M772" s="213">
        <v>81</v>
      </c>
      <c r="N772" s="218">
        <v>74</v>
      </c>
      <c r="O772" s="239">
        <v>225</v>
      </c>
      <c r="P772" s="213">
        <v>83</v>
      </c>
      <c r="Q772" s="214">
        <v>115</v>
      </c>
      <c r="R772" s="215">
        <v>67</v>
      </c>
      <c r="S772" s="216">
        <v>69</v>
      </c>
      <c r="T772" s="213">
        <v>13</v>
      </c>
      <c r="U772" s="217">
        <v>7</v>
      </c>
      <c r="V772" s="215">
        <v>39</v>
      </c>
      <c r="W772" s="240">
        <v>66</v>
      </c>
      <c r="X772" s="213">
        <v>66</v>
      </c>
      <c r="Y772" s="217">
        <v>104</v>
      </c>
      <c r="Z772" s="215">
        <v>60</v>
      </c>
      <c r="AA772" s="213">
        <v>212</v>
      </c>
      <c r="AB772" s="220">
        <f t="shared" si="1166"/>
        <v>470</v>
      </c>
      <c r="AC772" s="221">
        <f t="shared" si="1161"/>
        <v>2426</v>
      </c>
      <c r="BI772" s="212" t="s">
        <v>40</v>
      </c>
      <c r="BJ772" s="204">
        <f t="shared" ref="BJ772:CK772" si="1186">B772/B777</f>
        <v>0</v>
      </c>
      <c r="BK772" s="205">
        <f t="shared" si="1186"/>
        <v>3.512566955088587E-2</v>
      </c>
      <c r="BL772" s="206">
        <f t="shared" si="1186"/>
        <v>1.611733419292449E-4</v>
      </c>
      <c r="BM772" s="207">
        <f t="shared" si="1186"/>
        <v>2.5155903181481871E-2</v>
      </c>
      <c r="BN772" s="204">
        <f t="shared" si="1186"/>
        <v>4.3936731107205621E-4</v>
      </c>
      <c r="BO772" s="205">
        <f t="shared" si="1186"/>
        <v>2.4382991376746953E-2</v>
      </c>
      <c r="BP772" s="206">
        <f t="shared" si="1186"/>
        <v>2.3325247247620826E-4</v>
      </c>
      <c r="BQ772" s="207">
        <f t="shared" si="1186"/>
        <v>1.9855100841981593E-2</v>
      </c>
      <c r="BR772" s="204">
        <f t="shared" si="1186"/>
        <v>5.8322117541498427E-3</v>
      </c>
      <c r="BS772" s="205">
        <f t="shared" si="1186"/>
        <v>1.1515151515151515E-2</v>
      </c>
      <c r="BT772" s="206">
        <f t="shared" si="1186"/>
        <v>1.0017809439002672E-2</v>
      </c>
      <c r="BU772" s="204">
        <f t="shared" si="1186"/>
        <v>7.1202531645569618E-3</v>
      </c>
      <c r="BV772" s="208">
        <f t="shared" si="1186"/>
        <v>5.1399597138292704E-3</v>
      </c>
      <c r="BW772" s="209">
        <f t="shared" si="1186"/>
        <v>1.0773282259995211E-2</v>
      </c>
      <c r="BX772" s="204">
        <f t="shared" si="1186"/>
        <v>9.8341232227488144E-3</v>
      </c>
      <c r="BY772" s="205">
        <f t="shared" si="1186"/>
        <v>1.020408163265306E-2</v>
      </c>
      <c r="BZ772" s="206">
        <f t="shared" si="1186"/>
        <v>5.2989560265738686E-3</v>
      </c>
      <c r="CA772" s="207">
        <f t="shared" si="1186"/>
        <v>4.323579171627295E-3</v>
      </c>
      <c r="CB772" s="204">
        <f t="shared" si="1186"/>
        <v>5.202080832332933E-3</v>
      </c>
      <c r="CC772" s="205">
        <f t="shared" si="1186"/>
        <v>1.6758439071103662E-3</v>
      </c>
      <c r="CD772" s="206">
        <f t="shared" si="1186"/>
        <v>3.2061821769154885E-3</v>
      </c>
      <c r="CE772" s="207">
        <f t="shared" si="1186"/>
        <v>3.6789297658862876E-3</v>
      </c>
      <c r="CF772" s="204">
        <f t="shared" si="1186"/>
        <v>6.3079422727707161E-3</v>
      </c>
      <c r="CG772" s="205">
        <f t="shared" si="1186"/>
        <v>1.2431269423858474E-2</v>
      </c>
      <c r="CH772" s="206">
        <f t="shared" si="1186"/>
        <v>1.8057060310581437E-3</v>
      </c>
      <c r="CI772" s="204">
        <f t="shared" si="1186"/>
        <v>7.4790093840400758E-3</v>
      </c>
      <c r="CJ772" s="210">
        <f t="shared" si="1186"/>
        <v>2.6181510283205954E-3</v>
      </c>
      <c r="CK772" s="211">
        <f t="shared" si="1186"/>
        <v>1.3523306242126269E-2</v>
      </c>
    </row>
    <row r="773" spans="1:89" x14ac:dyDescent="0.2">
      <c r="A773" s="202" t="s">
        <v>41</v>
      </c>
      <c r="B773" s="235"/>
      <c r="C773" s="223"/>
      <c r="D773" s="224"/>
      <c r="E773" s="225"/>
      <c r="F773" s="222"/>
      <c r="G773" s="226"/>
      <c r="H773" s="224"/>
      <c r="I773" s="225"/>
      <c r="J773" s="222"/>
      <c r="K773" s="226"/>
      <c r="L773" s="224"/>
      <c r="M773" s="222"/>
      <c r="N773" s="227"/>
      <c r="O773" s="236"/>
      <c r="P773" s="222"/>
      <c r="Q773" s="226"/>
      <c r="R773" s="224"/>
      <c r="S773" s="225"/>
      <c r="T773" s="222"/>
      <c r="U773" s="226"/>
      <c r="V773" s="224"/>
      <c r="W773" s="225"/>
      <c r="X773" s="222"/>
      <c r="Y773" s="226"/>
      <c r="Z773" s="224"/>
      <c r="AA773" s="222"/>
      <c r="AB773" s="220">
        <f t="shared" si="1166"/>
        <v>0</v>
      </c>
      <c r="AC773" s="221">
        <f t="shared" si="1161"/>
        <v>0</v>
      </c>
      <c r="BI773" s="202" t="s">
        <v>41</v>
      </c>
      <c r="BJ773" s="204">
        <f t="shared" ref="BJ773:CK773" si="1187">B773/B777</f>
        <v>0</v>
      </c>
      <c r="BK773" s="205">
        <f t="shared" si="1187"/>
        <v>0</v>
      </c>
      <c r="BL773" s="206">
        <f t="shared" si="1187"/>
        <v>0</v>
      </c>
      <c r="BM773" s="207">
        <f t="shared" si="1187"/>
        <v>0</v>
      </c>
      <c r="BN773" s="204">
        <f t="shared" si="1187"/>
        <v>0</v>
      </c>
      <c r="BO773" s="205">
        <f t="shared" si="1187"/>
        <v>0</v>
      </c>
      <c r="BP773" s="206">
        <f t="shared" si="1187"/>
        <v>0</v>
      </c>
      <c r="BQ773" s="207">
        <f t="shared" si="1187"/>
        <v>0</v>
      </c>
      <c r="BR773" s="204">
        <f t="shared" si="1187"/>
        <v>0</v>
      </c>
      <c r="BS773" s="205">
        <f t="shared" si="1187"/>
        <v>0</v>
      </c>
      <c r="BT773" s="206">
        <f t="shared" si="1187"/>
        <v>0</v>
      </c>
      <c r="BU773" s="204">
        <f t="shared" si="1187"/>
        <v>0</v>
      </c>
      <c r="BV773" s="208">
        <f t="shared" si="1187"/>
        <v>0</v>
      </c>
      <c r="BW773" s="209">
        <f t="shared" si="1187"/>
        <v>0</v>
      </c>
      <c r="BX773" s="204">
        <f t="shared" si="1187"/>
        <v>0</v>
      </c>
      <c r="BY773" s="205">
        <f t="shared" si="1187"/>
        <v>0</v>
      </c>
      <c r="BZ773" s="206">
        <f t="shared" si="1187"/>
        <v>0</v>
      </c>
      <c r="CA773" s="207">
        <f t="shared" si="1187"/>
        <v>0</v>
      </c>
      <c r="CB773" s="204">
        <f t="shared" si="1187"/>
        <v>0</v>
      </c>
      <c r="CC773" s="205">
        <f t="shared" si="1187"/>
        <v>0</v>
      </c>
      <c r="CD773" s="206">
        <f t="shared" si="1187"/>
        <v>0</v>
      </c>
      <c r="CE773" s="207">
        <f t="shared" si="1187"/>
        <v>0</v>
      </c>
      <c r="CF773" s="204">
        <f t="shared" si="1187"/>
        <v>0</v>
      </c>
      <c r="CG773" s="205">
        <f t="shared" si="1187"/>
        <v>0</v>
      </c>
      <c r="CH773" s="206">
        <f t="shared" si="1187"/>
        <v>0</v>
      </c>
      <c r="CI773" s="204">
        <f t="shared" si="1187"/>
        <v>0</v>
      </c>
      <c r="CJ773" s="210">
        <f t="shared" si="1187"/>
        <v>0</v>
      </c>
      <c r="CK773" s="211">
        <f t="shared" si="1187"/>
        <v>0</v>
      </c>
    </row>
    <row r="774" spans="1:89" x14ac:dyDescent="0.2">
      <c r="A774" s="212" t="s">
        <v>42</v>
      </c>
      <c r="B774" s="238"/>
      <c r="C774" s="214"/>
      <c r="D774" s="215"/>
      <c r="E774" s="216"/>
      <c r="F774" s="213"/>
      <c r="G774" s="217"/>
      <c r="H774" s="215"/>
      <c r="I774" s="216"/>
      <c r="J774" s="213"/>
      <c r="K774" s="217"/>
      <c r="L774" s="215"/>
      <c r="M774" s="213"/>
      <c r="N774" s="218"/>
      <c r="O774" s="219"/>
      <c r="P774" s="213"/>
      <c r="Q774" s="217"/>
      <c r="R774" s="215"/>
      <c r="S774" s="216"/>
      <c r="T774" s="213"/>
      <c r="U774" s="217"/>
      <c r="V774" s="215"/>
      <c r="W774" s="216"/>
      <c r="X774" s="213"/>
      <c r="Y774" s="217"/>
      <c r="Z774" s="215"/>
      <c r="AA774" s="213"/>
      <c r="AB774" s="220"/>
      <c r="AC774" s="221"/>
      <c r="BI774" s="212" t="s">
        <v>42</v>
      </c>
      <c r="BJ774" s="204">
        <f t="shared" ref="BJ774:CK774" si="1188">B774/B777</f>
        <v>0</v>
      </c>
      <c r="BK774" s="205">
        <f t="shared" si="1188"/>
        <v>0</v>
      </c>
      <c r="BL774" s="206">
        <f t="shared" si="1188"/>
        <v>0</v>
      </c>
      <c r="BM774" s="207">
        <f t="shared" si="1188"/>
        <v>0</v>
      </c>
      <c r="BN774" s="204">
        <f t="shared" si="1188"/>
        <v>0</v>
      </c>
      <c r="BO774" s="205">
        <f t="shared" si="1188"/>
        <v>0</v>
      </c>
      <c r="BP774" s="206">
        <f t="shared" si="1188"/>
        <v>0</v>
      </c>
      <c r="BQ774" s="207">
        <f t="shared" si="1188"/>
        <v>0</v>
      </c>
      <c r="BR774" s="204">
        <f t="shared" si="1188"/>
        <v>0</v>
      </c>
      <c r="BS774" s="205">
        <f t="shared" si="1188"/>
        <v>0</v>
      </c>
      <c r="BT774" s="206">
        <f t="shared" si="1188"/>
        <v>0</v>
      </c>
      <c r="BU774" s="204">
        <f t="shared" si="1188"/>
        <v>0</v>
      </c>
      <c r="BV774" s="208">
        <f t="shared" si="1188"/>
        <v>0</v>
      </c>
      <c r="BW774" s="209">
        <f t="shared" si="1188"/>
        <v>0</v>
      </c>
      <c r="BX774" s="204">
        <f t="shared" si="1188"/>
        <v>0</v>
      </c>
      <c r="BY774" s="205">
        <f t="shared" si="1188"/>
        <v>0</v>
      </c>
      <c r="BZ774" s="206">
        <f t="shared" si="1188"/>
        <v>0</v>
      </c>
      <c r="CA774" s="207">
        <f t="shared" si="1188"/>
        <v>0</v>
      </c>
      <c r="CB774" s="204">
        <f t="shared" si="1188"/>
        <v>0</v>
      </c>
      <c r="CC774" s="205">
        <f t="shared" si="1188"/>
        <v>0</v>
      </c>
      <c r="CD774" s="206">
        <f t="shared" si="1188"/>
        <v>0</v>
      </c>
      <c r="CE774" s="207">
        <f t="shared" si="1188"/>
        <v>0</v>
      </c>
      <c r="CF774" s="204">
        <f t="shared" si="1188"/>
        <v>0</v>
      </c>
      <c r="CG774" s="205">
        <f t="shared" si="1188"/>
        <v>0</v>
      </c>
      <c r="CH774" s="206">
        <f t="shared" si="1188"/>
        <v>0</v>
      </c>
      <c r="CI774" s="204">
        <f t="shared" si="1188"/>
        <v>0</v>
      </c>
      <c r="CJ774" s="210">
        <f t="shared" si="1188"/>
        <v>0</v>
      </c>
      <c r="CK774" s="211">
        <f t="shared" si="1188"/>
        <v>0</v>
      </c>
    </row>
    <row r="775" spans="1:89" x14ac:dyDescent="0.2">
      <c r="A775" s="202" t="s">
        <v>43</v>
      </c>
      <c r="B775" s="235"/>
      <c r="C775" s="223"/>
      <c r="D775" s="224"/>
      <c r="E775" s="225"/>
      <c r="F775" s="222"/>
      <c r="G775" s="226"/>
      <c r="H775" s="224"/>
      <c r="I775" s="225"/>
      <c r="J775" s="222"/>
      <c r="K775" s="226"/>
      <c r="L775" s="224"/>
      <c r="M775" s="222"/>
      <c r="N775" s="227"/>
      <c r="O775" s="228"/>
      <c r="P775" s="222"/>
      <c r="Q775" s="226"/>
      <c r="R775" s="224"/>
      <c r="S775" s="225"/>
      <c r="T775" s="222"/>
      <c r="U775" s="226"/>
      <c r="V775" s="224"/>
      <c r="W775" s="225"/>
      <c r="X775" s="222"/>
      <c r="Y775" s="226"/>
      <c r="Z775" s="224"/>
      <c r="AA775" s="222"/>
      <c r="AB775" s="220"/>
      <c r="AC775" s="221"/>
      <c r="BI775" s="202" t="s">
        <v>43</v>
      </c>
      <c r="BJ775" s="204">
        <f t="shared" ref="BJ775:CK775" si="1189">B775/B777</f>
        <v>0</v>
      </c>
      <c r="BK775" s="205">
        <f t="shared" si="1189"/>
        <v>0</v>
      </c>
      <c r="BL775" s="206">
        <f t="shared" si="1189"/>
        <v>0</v>
      </c>
      <c r="BM775" s="207">
        <f t="shared" si="1189"/>
        <v>0</v>
      </c>
      <c r="BN775" s="204">
        <f t="shared" si="1189"/>
        <v>0</v>
      </c>
      <c r="BO775" s="205">
        <f t="shared" si="1189"/>
        <v>0</v>
      </c>
      <c r="BP775" s="206">
        <f t="shared" si="1189"/>
        <v>0</v>
      </c>
      <c r="BQ775" s="207">
        <f t="shared" si="1189"/>
        <v>0</v>
      </c>
      <c r="BR775" s="204">
        <f t="shared" si="1189"/>
        <v>0</v>
      </c>
      <c r="BS775" s="205">
        <f t="shared" si="1189"/>
        <v>0</v>
      </c>
      <c r="BT775" s="206">
        <f t="shared" si="1189"/>
        <v>0</v>
      </c>
      <c r="BU775" s="204">
        <f t="shared" si="1189"/>
        <v>0</v>
      </c>
      <c r="BV775" s="208">
        <f t="shared" si="1189"/>
        <v>0</v>
      </c>
      <c r="BW775" s="209">
        <f t="shared" si="1189"/>
        <v>0</v>
      </c>
      <c r="BX775" s="204">
        <f t="shared" si="1189"/>
        <v>0</v>
      </c>
      <c r="BY775" s="205">
        <f t="shared" si="1189"/>
        <v>0</v>
      </c>
      <c r="BZ775" s="206">
        <f t="shared" si="1189"/>
        <v>0</v>
      </c>
      <c r="CA775" s="207">
        <f t="shared" si="1189"/>
        <v>0</v>
      </c>
      <c r="CB775" s="204">
        <f t="shared" si="1189"/>
        <v>0</v>
      </c>
      <c r="CC775" s="205">
        <f t="shared" si="1189"/>
        <v>0</v>
      </c>
      <c r="CD775" s="206">
        <f t="shared" si="1189"/>
        <v>0</v>
      </c>
      <c r="CE775" s="207">
        <f t="shared" si="1189"/>
        <v>0</v>
      </c>
      <c r="CF775" s="204">
        <f t="shared" si="1189"/>
        <v>0</v>
      </c>
      <c r="CG775" s="205">
        <f t="shared" si="1189"/>
        <v>0</v>
      </c>
      <c r="CH775" s="206">
        <f t="shared" si="1189"/>
        <v>0</v>
      </c>
      <c r="CI775" s="204">
        <f t="shared" si="1189"/>
        <v>0</v>
      </c>
      <c r="CJ775" s="210">
        <f t="shared" si="1189"/>
        <v>0</v>
      </c>
      <c r="CK775" s="211">
        <f t="shared" si="1189"/>
        <v>0</v>
      </c>
    </row>
    <row r="776" spans="1:89" ht="13.5" thickBot="1" x14ac:dyDescent="0.25">
      <c r="A776" s="212" t="s">
        <v>44</v>
      </c>
      <c r="B776" s="238"/>
      <c r="C776" s="214"/>
      <c r="D776" s="215"/>
      <c r="E776" s="216"/>
      <c r="F776" s="213"/>
      <c r="G776" s="217"/>
      <c r="H776" s="215"/>
      <c r="I776" s="216"/>
      <c r="J776" s="213"/>
      <c r="K776" s="217"/>
      <c r="L776" s="215"/>
      <c r="M776" s="213"/>
      <c r="N776" s="218"/>
      <c r="O776" s="219"/>
      <c r="P776" s="213"/>
      <c r="Q776" s="217"/>
      <c r="R776" s="215"/>
      <c r="S776" s="216"/>
      <c r="T776" s="213"/>
      <c r="U776" s="217"/>
      <c r="V776" s="215"/>
      <c r="W776" s="216"/>
      <c r="X776" s="213"/>
      <c r="Y776" s="217"/>
      <c r="Z776" s="215"/>
      <c r="AA776" s="213"/>
      <c r="AB776" s="220"/>
      <c r="AC776" s="221"/>
      <c r="BI776" s="212" t="s">
        <v>44</v>
      </c>
      <c r="BJ776" s="204">
        <f t="shared" ref="BJ776:CK776" si="1190">B776/B777</f>
        <v>0</v>
      </c>
      <c r="BK776" s="205">
        <f t="shared" si="1190"/>
        <v>0</v>
      </c>
      <c r="BL776" s="206">
        <f t="shared" si="1190"/>
        <v>0</v>
      </c>
      <c r="BM776" s="207">
        <f t="shared" si="1190"/>
        <v>0</v>
      </c>
      <c r="BN776" s="204">
        <f t="shared" si="1190"/>
        <v>0</v>
      </c>
      <c r="BO776" s="205">
        <f t="shared" si="1190"/>
        <v>0</v>
      </c>
      <c r="BP776" s="206">
        <f t="shared" si="1190"/>
        <v>0</v>
      </c>
      <c r="BQ776" s="207">
        <f t="shared" si="1190"/>
        <v>0</v>
      </c>
      <c r="BR776" s="204">
        <f t="shared" si="1190"/>
        <v>0</v>
      </c>
      <c r="BS776" s="205">
        <f t="shared" si="1190"/>
        <v>0</v>
      </c>
      <c r="BT776" s="206">
        <f t="shared" si="1190"/>
        <v>0</v>
      </c>
      <c r="BU776" s="204">
        <f t="shared" si="1190"/>
        <v>0</v>
      </c>
      <c r="BV776" s="208">
        <f t="shared" si="1190"/>
        <v>0</v>
      </c>
      <c r="BW776" s="209">
        <f t="shared" si="1190"/>
        <v>0</v>
      </c>
      <c r="BX776" s="204">
        <f t="shared" si="1190"/>
        <v>0</v>
      </c>
      <c r="BY776" s="205">
        <f t="shared" si="1190"/>
        <v>0</v>
      </c>
      <c r="BZ776" s="206">
        <f t="shared" si="1190"/>
        <v>0</v>
      </c>
      <c r="CA776" s="207">
        <f t="shared" si="1190"/>
        <v>0</v>
      </c>
      <c r="CB776" s="204">
        <f t="shared" si="1190"/>
        <v>0</v>
      </c>
      <c r="CC776" s="205">
        <f t="shared" si="1190"/>
        <v>0</v>
      </c>
      <c r="CD776" s="206">
        <f t="shared" si="1190"/>
        <v>0</v>
      </c>
      <c r="CE776" s="207">
        <f t="shared" si="1190"/>
        <v>0</v>
      </c>
      <c r="CF776" s="204">
        <f t="shared" si="1190"/>
        <v>0</v>
      </c>
      <c r="CG776" s="205">
        <f t="shared" si="1190"/>
        <v>0</v>
      </c>
      <c r="CH776" s="206">
        <f t="shared" si="1190"/>
        <v>0</v>
      </c>
      <c r="CI776" s="204">
        <f t="shared" si="1190"/>
        <v>0</v>
      </c>
      <c r="CJ776" s="210">
        <f t="shared" si="1190"/>
        <v>0</v>
      </c>
      <c r="CK776" s="211">
        <f t="shared" si="1190"/>
        <v>0</v>
      </c>
    </row>
    <row r="777" spans="1:89" ht="14.25" thickTop="1" thickBot="1" x14ac:dyDescent="0.25">
      <c r="A777" s="229" t="s">
        <v>26</v>
      </c>
      <c r="B777" s="144">
        <f>SUM(B753:B776)</f>
        <v>38287</v>
      </c>
      <c r="C777" s="145">
        <f t="shared" ref="C777" si="1191">SUM(C753:C776)</f>
        <v>19416</v>
      </c>
      <c r="D777" s="230">
        <f t="shared" ref="D777" si="1192">SUM(D753:D776)</f>
        <v>12409</v>
      </c>
      <c r="E777" s="248">
        <f t="shared" ref="E777" si="1193">SUM(E753:E776)</f>
        <v>9461</v>
      </c>
      <c r="F777" s="249">
        <f t="shared" ref="F777" si="1194">SUM(F753:F776)</f>
        <v>6828</v>
      </c>
      <c r="G777" s="250">
        <f t="shared" ref="G777" si="1195">SUM(G753:G776)</f>
        <v>3363</v>
      </c>
      <c r="H777" s="230">
        <f t="shared" ref="H777" si="1196">SUM(H753:H776)</f>
        <v>21436</v>
      </c>
      <c r="I777" s="248">
        <f t="shared" ref="I777" si="1197">SUM(I753:I776)</f>
        <v>25535</v>
      </c>
      <c r="J777" s="249">
        <f t="shared" ref="J777" si="1198">SUM(J753:J776)</f>
        <v>2229</v>
      </c>
      <c r="K777" s="250">
        <f t="shared" ref="K777" si="1199">SUM(K753:K776)</f>
        <v>3300</v>
      </c>
      <c r="L777" s="230">
        <f t="shared" ref="L777" si="1200">SUM(L753:L776)</f>
        <v>4492</v>
      </c>
      <c r="M777" s="249">
        <f t="shared" ref="M777" si="1201">SUM(M753:M776)</f>
        <v>11376</v>
      </c>
      <c r="N777" s="251">
        <f t="shared" ref="N777" si="1202">SUM(N753:N776)</f>
        <v>14397</v>
      </c>
      <c r="O777" s="231">
        <f t="shared" ref="O777" si="1203">SUM(O753:O776)</f>
        <v>20885</v>
      </c>
      <c r="P777" s="249">
        <f t="shared" ref="P777" si="1204">SUM(P753:P776)</f>
        <v>8440</v>
      </c>
      <c r="Q777" s="250">
        <f t="shared" ref="Q777" si="1205">SUM(Q753:Q776)</f>
        <v>11270</v>
      </c>
      <c r="R777" s="230">
        <f t="shared" ref="R777" si="1206">SUM(R753:R776)</f>
        <v>12644</v>
      </c>
      <c r="S777" s="248">
        <f t="shared" ref="S777" si="1207">SUM(S753:S776)</f>
        <v>15959</v>
      </c>
      <c r="T777" s="249">
        <f t="shared" ref="T777" si="1208">SUM(T753:T776)</f>
        <v>2499</v>
      </c>
      <c r="U777" s="250">
        <f t="shared" ref="U777" si="1209">SUM(U753:U776)</f>
        <v>4177</v>
      </c>
      <c r="V777" s="230">
        <f t="shared" ref="V777" si="1210">SUM(V753:V776)</f>
        <v>12164</v>
      </c>
      <c r="W777" s="248">
        <f t="shared" ref="W777" si="1211">SUM(W753:W776)</f>
        <v>17940</v>
      </c>
      <c r="X777" s="249">
        <f t="shared" ref="X777" si="1212">SUM(X753:X776)</f>
        <v>10463</v>
      </c>
      <c r="Y777" s="250">
        <f t="shared" ref="Y777" si="1213">SUM(Y753:Y776)</f>
        <v>8366</v>
      </c>
      <c r="Z777" s="230">
        <f t="shared" ref="Z777" si="1214">SUM(Z753:Z776)</f>
        <v>33228</v>
      </c>
      <c r="AA777" s="248">
        <f t="shared" ref="AA777" si="1215">SUM(AA753:AA776)</f>
        <v>28346</v>
      </c>
      <c r="AB777" s="232">
        <f>SUM(AB753:AB776)</f>
        <v>179516</v>
      </c>
      <c r="AC777" s="233">
        <f>SUM(AC753:AC776)</f>
        <v>179394</v>
      </c>
      <c r="BI777" s="229" t="s">
        <v>26</v>
      </c>
      <c r="BJ777" s="241">
        <f>SUM(BJ753:BJ776)</f>
        <v>0.99999999999999989</v>
      </c>
      <c r="BK777" s="242">
        <f t="shared" ref="BK777:CK777" si="1216">SUM(BK753:BK776)</f>
        <v>1</v>
      </c>
      <c r="BL777" s="241">
        <f t="shared" si="1216"/>
        <v>1</v>
      </c>
      <c r="BM777" s="242">
        <f t="shared" si="1216"/>
        <v>0.99999999999999989</v>
      </c>
      <c r="BN777" s="241">
        <f t="shared" si="1216"/>
        <v>1.0000000000000002</v>
      </c>
      <c r="BO777" s="242">
        <f t="shared" si="1216"/>
        <v>1</v>
      </c>
      <c r="BP777" s="241">
        <f t="shared" si="1216"/>
        <v>0.99999999999999978</v>
      </c>
      <c r="BQ777" s="242">
        <f t="shared" si="1216"/>
        <v>1</v>
      </c>
      <c r="BR777" s="241">
        <f t="shared" si="1216"/>
        <v>0.99999999999999989</v>
      </c>
      <c r="BS777" s="242">
        <f t="shared" si="1216"/>
        <v>0.99999999999999989</v>
      </c>
      <c r="BT777" s="241">
        <f t="shared" si="1216"/>
        <v>1.0000000000000002</v>
      </c>
      <c r="BU777" s="242">
        <f t="shared" si="1216"/>
        <v>0.99999999999999989</v>
      </c>
      <c r="BV777" s="241">
        <f t="shared" si="1216"/>
        <v>1</v>
      </c>
      <c r="BW777" s="242">
        <f t="shared" si="1216"/>
        <v>1.0000000000000002</v>
      </c>
      <c r="BX777" s="241">
        <f t="shared" si="1216"/>
        <v>0.99999999999999989</v>
      </c>
      <c r="BY777" s="242">
        <f t="shared" si="1216"/>
        <v>1</v>
      </c>
      <c r="BZ777" s="241">
        <f t="shared" si="1216"/>
        <v>0.99999999999999989</v>
      </c>
      <c r="CA777" s="242">
        <f t="shared" si="1216"/>
        <v>1.0000000000000002</v>
      </c>
      <c r="CB777" s="241">
        <f t="shared" si="1216"/>
        <v>1</v>
      </c>
      <c r="CC777" s="242">
        <f t="shared" si="1216"/>
        <v>1</v>
      </c>
      <c r="CD777" s="241">
        <f t="shared" si="1216"/>
        <v>1</v>
      </c>
      <c r="CE777" s="242">
        <f t="shared" si="1216"/>
        <v>0.99999999999999989</v>
      </c>
      <c r="CF777" s="241">
        <f t="shared" si="1216"/>
        <v>1.0000000000000002</v>
      </c>
      <c r="CG777" s="242">
        <f t="shared" si="1216"/>
        <v>1</v>
      </c>
      <c r="CH777" s="241">
        <f t="shared" si="1216"/>
        <v>1</v>
      </c>
      <c r="CI777" s="242">
        <f t="shared" si="1216"/>
        <v>1</v>
      </c>
      <c r="CJ777" s="241">
        <f t="shared" si="1216"/>
        <v>1</v>
      </c>
      <c r="CK777" s="242">
        <f t="shared" si="1216"/>
        <v>1</v>
      </c>
    </row>
    <row r="778" spans="1:89" ht="13.5" thickTop="1" x14ac:dyDescent="0.2">
      <c r="A778" s="244"/>
    </row>
    <row r="780" spans="1:89" x14ac:dyDescent="0.2">
      <c r="A780" s="172">
        <f>+A749+1</f>
        <v>43522</v>
      </c>
      <c r="B780" s="172"/>
      <c r="C780" s="172"/>
      <c r="D780" s="172"/>
      <c r="BI780" s="174">
        <f>+BI718+2</f>
        <v>43522</v>
      </c>
      <c r="BJ780" s="174"/>
      <c r="BK780" s="174"/>
      <c r="BL780" s="174"/>
    </row>
    <row r="781" spans="1:89" ht="13.5" thickBot="1" x14ac:dyDescent="0.25">
      <c r="AE781" s="175" t="s">
        <v>1</v>
      </c>
    </row>
    <row r="782" spans="1:89" ht="14.25" thickTop="1" thickBot="1" x14ac:dyDescent="0.25">
      <c r="A782" s="176" t="s">
        <v>2</v>
      </c>
      <c r="B782" s="177" t="s">
        <v>3</v>
      </c>
      <c r="C782" s="178"/>
      <c r="D782" s="177" t="s">
        <v>4</v>
      </c>
      <c r="E782" s="178"/>
      <c r="F782" s="177" t="s">
        <v>5</v>
      </c>
      <c r="G782" s="178"/>
      <c r="H782" s="177" t="s">
        <v>6</v>
      </c>
      <c r="I782" s="178"/>
      <c r="J782" s="177" t="s">
        <v>7</v>
      </c>
      <c r="K782" s="178"/>
      <c r="L782" s="177" t="s">
        <v>8</v>
      </c>
      <c r="M782" s="178"/>
      <c r="N782" s="177" t="s">
        <v>9</v>
      </c>
      <c r="O782" s="178"/>
      <c r="P782" s="177" t="s">
        <v>10</v>
      </c>
      <c r="Q782" s="178"/>
      <c r="R782" s="177" t="s">
        <v>11</v>
      </c>
      <c r="S782" s="178"/>
      <c r="T782" s="177" t="s">
        <v>12</v>
      </c>
      <c r="U782" s="178"/>
      <c r="V782" s="177" t="s">
        <v>13</v>
      </c>
      <c r="W782" s="178"/>
      <c r="X782" s="177" t="s">
        <v>14</v>
      </c>
      <c r="Y782" s="178"/>
      <c r="Z782" s="177" t="s">
        <v>15</v>
      </c>
      <c r="AA782" s="178"/>
      <c r="AB782" s="179" t="s">
        <v>16</v>
      </c>
      <c r="AC782" s="180"/>
      <c r="AE782" s="176" t="s">
        <v>2</v>
      </c>
      <c r="AF782" s="177" t="s">
        <v>3</v>
      </c>
      <c r="AG782" s="178"/>
      <c r="AH782" s="177" t="s">
        <v>4</v>
      </c>
      <c r="AI782" s="178"/>
      <c r="AJ782" s="177" t="s">
        <v>5</v>
      </c>
      <c r="AK782" s="178"/>
      <c r="AL782" s="177" t="s">
        <v>6</v>
      </c>
      <c r="AM782" s="178"/>
      <c r="AN782" s="177" t="s">
        <v>7</v>
      </c>
      <c r="AO782" s="178"/>
      <c r="AP782" s="177" t="s">
        <v>8</v>
      </c>
      <c r="AQ782" s="178"/>
      <c r="AR782" s="177" t="s">
        <v>9</v>
      </c>
      <c r="AS782" s="178"/>
      <c r="AT782" s="177" t="s">
        <v>10</v>
      </c>
      <c r="AU782" s="178"/>
      <c r="AV782" s="177" t="s">
        <v>11</v>
      </c>
      <c r="AW782" s="178"/>
      <c r="AX782" s="177" t="s">
        <v>12</v>
      </c>
      <c r="AY782" s="178"/>
      <c r="AZ782" s="177" t="s">
        <v>13</v>
      </c>
      <c r="BA782" s="178"/>
      <c r="BB782" s="177" t="s">
        <v>14</v>
      </c>
      <c r="BC782" s="178"/>
      <c r="BD782" s="177" t="s">
        <v>15</v>
      </c>
      <c r="BE782" s="178"/>
      <c r="BF782" s="179" t="s">
        <v>16</v>
      </c>
      <c r="BG782" s="180"/>
      <c r="BI782" s="176" t="s">
        <v>2</v>
      </c>
      <c r="BJ782" s="177" t="s">
        <v>3</v>
      </c>
      <c r="BK782" s="178"/>
      <c r="BL782" s="177" t="s">
        <v>4</v>
      </c>
      <c r="BM782" s="178"/>
      <c r="BN782" s="177" t="s">
        <v>5</v>
      </c>
      <c r="BO782" s="178"/>
      <c r="BP782" s="177" t="s">
        <v>6</v>
      </c>
      <c r="BQ782" s="178"/>
      <c r="BR782" s="177" t="s">
        <v>7</v>
      </c>
      <c r="BS782" s="178"/>
      <c r="BT782" s="177" t="s">
        <v>8</v>
      </c>
      <c r="BU782" s="178"/>
      <c r="BV782" s="177" t="s">
        <v>9</v>
      </c>
      <c r="BW782" s="178"/>
      <c r="BX782" s="177" t="s">
        <v>10</v>
      </c>
      <c r="BY782" s="178"/>
      <c r="BZ782" s="177" t="s">
        <v>11</v>
      </c>
      <c r="CA782" s="178"/>
      <c r="CB782" s="177" t="s">
        <v>12</v>
      </c>
      <c r="CC782" s="178"/>
      <c r="CD782" s="177" t="s">
        <v>13</v>
      </c>
      <c r="CE782" s="178"/>
      <c r="CF782" s="177" t="s">
        <v>14</v>
      </c>
      <c r="CG782" s="178"/>
      <c r="CH782" s="177" t="s">
        <v>15</v>
      </c>
      <c r="CI782" s="178"/>
      <c r="CJ782" s="177" t="s">
        <v>16</v>
      </c>
      <c r="CK782" s="178"/>
    </row>
    <row r="783" spans="1:89" ht="15" thickTop="1" thickBot="1" x14ac:dyDescent="0.3">
      <c r="A783" s="182"/>
      <c r="B783" s="183" t="s">
        <v>17</v>
      </c>
      <c r="C783" s="184" t="s">
        <v>18</v>
      </c>
      <c r="D783" s="185" t="s">
        <v>17</v>
      </c>
      <c r="E783" s="186" t="s">
        <v>18</v>
      </c>
      <c r="F783" s="183" t="s">
        <v>17</v>
      </c>
      <c r="G783" s="184" t="s">
        <v>18</v>
      </c>
      <c r="H783" s="185" t="s">
        <v>17</v>
      </c>
      <c r="I783" s="186" t="s">
        <v>18</v>
      </c>
      <c r="J783" s="183" t="s">
        <v>17</v>
      </c>
      <c r="K783" s="184" t="s">
        <v>18</v>
      </c>
      <c r="L783" s="185" t="s">
        <v>17</v>
      </c>
      <c r="M783" s="183" t="s">
        <v>18</v>
      </c>
      <c r="N783" s="187" t="s">
        <v>17</v>
      </c>
      <c r="O783" s="188" t="s">
        <v>18</v>
      </c>
      <c r="P783" s="183" t="s">
        <v>17</v>
      </c>
      <c r="Q783" s="184" t="s">
        <v>18</v>
      </c>
      <c r="R783" s="185" t="s">
        <v>17</v>
      </c>
      <c r="S783" s="186" t="s">
        <v>18</v>
      </c>
      <c r="T783" s="183" t="s">
        <v>17</v>
      </c>
      <c r="U783" s="184" t="s">
        <v>18</v>
      </c>
      <c r="V783" s="185" t="s">
        <v>17</v>
      </c>
      <c r="W783" s="186" t="s">
        <v>18</v>
      </c>
      <c r="X783" s="183" t="s">
        <v>17</v>
      </c>
      <c r="Y783" s="184" t="s">
        <v>18</v>
      </c>
      <c r="Z783" s="185" t="s">
        <v>17</v>
      </c>
      <c r="AA783" s="183" t="s">
        <v>18</v>
      </c>
      <c r="AB783" s="189" t="s">
        <v>17</v>
      </c>
      <c r="AC783" s="190" t="s">
        <v>18</v>
      </c>
      <c r="AE783" s="182"/>
      <c r="AF783" s="183" t="s">
        <v>17</v>
      </c>
      <c r="AG783" s="184" t="s">
        <v>18</v>
      </c>
      <c r="AH783" s="185" t="s">
        <v>17</v>
      </c>
      <c r="AI783" s="186" t="s">
        <v>18</v>
      </c>
      <c r="AJ783" s="183" t="s">
        <v>17</v>
      </c>
      <c r="AK783" s="184" t="s">
        <v>18</v>
      </c>
      <c r="AL783" s="185" t="s">
        <v>17</v>
      </c>
      <c r="AM783" s="186" t="s">
        <v>18</v>
      </c>
      <c r="AN783" s="183" t="s">
        <v>17</v>
      </c>
      <c r="AO783" s="184" t="s">
        <v>18</v>
      </c>
      <c r="AP783" s="185" t="s">
        <v>17</v>
      </c>
      <c r="AQ783" s="183" t="s">
        <v>18</v>
      </c>
      <c r="AR783" s="187" t="s">
        <v>17</v>
      </c>
      <c r="AS783" s="188" t="s">
        <v>18</v>
      </c>
      <c r="AT783" s="183" t="s">
        <v>17</v>
      </c>
      <c r="AU783" s="184" t="s">
        <v>18</v>
      </c>
      <c r="AV783" s="185" t="s">
        <v>17</v>
      </c>
      <c r="AW783" s="186" t="s">
        <v>18</v>
      </c>
      <c r="AX783" s="183" t="s">
        <v>17</v>
      </c>
      <c r="AY783" s="184" t="s">
        <v>18</v>
      </c>
      <c r="AZ783" s="185" t="s">
        <v>17</v>
      </c>
      <c r="BA783" s="186" t="s">
        <v>18</v>
      </c>
      <c r="BB783" s="183" t="s">
        <v>17</v>
      </c>
      <c r="BC783" s="184" t="s">
        <v>18</v>
      </c>
      <c r="BD783" s="185" t="s">
        <v>17</v>
      </c>
      <c r="BE783" s="183" t="s">
        <v>18</v>
      </c>
      <c r="BF783" s="189" t="s">
        <v>17</v>
      </c>
      <c r="BG783" s="190" t="s">
        <v>18</v>
      </c>
      <c r="BI783" s="182"/>
      <c r="BJ783" s="183" t="s">
        <v>17</v>
      </c>
      <c r="BK783" s="184" t="s">
        <v>18</v>
      </c>
      <c r="BL783" s="185" t="s">
        <v>17</v>
      </c>
      <c r="BM783" s="186" t="s">
        <v>18</v>
      </c>
      <c r="BN783" s="183" t="s">
        <v>17</v>
      </c>
      <c r="BO783" s="184" t="s">
        <v>18</v>
      </c>
      <c r="BP783" s="185" t="s">
        <v>17</v>
      </c>
      <c r="BQ783" s="186" t="s">
        <v>18</v>
      </c>
      <c r="BR783" s="183" t="s">
        <v>17</v>
      </c>
      <c r="BS783" s="184" t="s">
        <v>18</v>
      </c>
      <c r="BT783" s="185" t="s">
        <v>17</v>
      </c>
      <c r="BU783" s="183" t="s">
        <v>18</v>
      </c>
      <c r="BV783" s="187" t="s">
        <v>17</v>
      </c>
      <c r="BW783" s="188" t="s">
        <v>18</v>
      </c>
      <c r="BX783" s="183" t="s">
        <v>17</v>
      </c>
      <c r="BY783" s="184" t="s">
        <v>18</v>
      </c>
      <c r="BZ783" s="185" t="s">
        <v>17</v>
      </c>
      <c r="CA783" s="186" t="s">
        <v>18</v>
      </c>
      <c r="CB783" s="183" t="s">
        <v>17</v>
      </c>
      <c r="CC783" s="184" t="s">
        <v>18</v>
      </c>
      <c r="CD783" s="185" t="s">
        <v>17</v>
      </c>
      <c r="CE783" s="186" t="s">
        <v>18</v>
      </c>
      <c r="CF783" s="183" t="s">
        <v>17</v>
      </c>
      <c r="CG783" s="184" t="s">
        <v>18</v>
      </c>
      <c r="CH783" s="185" t="s">
        <v>17</v>
      </c>
      <c r="CI783" s="183" t="s">
        <v>18</v>
      </c>
      <c r="CJ783" s="187" t="s">
        <v>17</v>
      </c>
      <c r="CK783" s="188" t="s">
        <v>18</v>
      </c>
    </row>
    <row r="784" spans="1:89" ht="13.5" thickTop="1" x14ac:dyDescent="0.2">
      <c r="A784" s="192" t="s">
        <v>19</v>
      </c>
      <c r="B784" s="193"/>
      <c r="C784" s="194"/>
      <c r="D784" s="195"/>
      <c r="E784" s="196"/>
      <c r="F784" s="193"/>
      <c r="G784" s="197"/>
      <c r="H784" s="195"/>
      <c r="I784" s="196"/>
      <c r="J784" s="193"/>
      <c r="K784" s="197"/>
      <c r="L784" s="195"/>
      <c r="M784" s="193"/>
      <c r="N784" s="198"/>
      <c r="O784" s="199"/>
      <c r="P784" s="193"/>
      <c r="Q784" s="197"/>
      <c r="R784" s="195"/>
      <c r="S784" s="196"/>
      <c r="T784" s="193"/>
      <c r="U784" s="197"/>
      <c r="V784" s="195"/>
      <c r="W784" s="196"/>
      <c r="X784" s="193"/>
      <c r="Y784" s="197"/>
      <c r="Z784" s="195"/>
      <c r="AA784" s="193"/>
      <c r="AB784" s="200">
        <f>B784+D784+F784+H784+J784+L784+N784+P784+R784+T784+V784+X784+Z784</f>
        <v>0</v>
      </c>
      <c r="AC784" s="201">
        <f>C784+E784+G784+I784+K784+M784+O784+Q784+S784+U784+W784+Y784+AA784</f>
        <v>0</v>
      </c>
      <c r="AE784" s="202" t="str">
        <f>$AE$9</f>
        <v>07:00 - 07:59</v>
      </c>
      <c r="AF784" s="193">
        <f>SUMIF($A$9:$A$32,$AE784,B$784:B$807)</f>
        <v>6252</v>
      </c>
      <c r="AG784" s="194">
        <f t="shared" ref="AG784:BE786" si="1217">SUMIF($A$9:$A$32,$AE784,C$784:C$807)</f>
        <v>963</v>
      </c>
      <c r="AH784" s="195">
        <f t="shared" si="1217"/>
        <v>1936</v>
      </c>
      <c r="AI784" s="196">
        <f t="shared" si="1217"/>
        <v>1450</v>
      </c>
      <c r="AJ784" s="193">
        <f t="shared" si="1217"/>
        <v>1232</v>
      </c>
      <c r="AK784" s="197">
        <f t="shared" si="1217"/>
        <v>604</v>
      </c>
      <c r="AL784" s="195">
        <f t="shared" si="1217"/>
        <v>1464</v>
      </c>
      <c r="AM784" s="196">
        <f t="shared" si="1217"/>
        <v>1627</v>
      </c>
      <c r="AN784" s="193">
        <f t="shared" si="1217"/>
        <v>535</v>
      </c>
      <c r="AO784" s="197">
        <f t="shared" si="1217"/>
        <v>923</v>
      </c>
      <c r="AP784" s="195">
        <f t="shared" si="1217"/>
        <v>540</v>
      </c>
      <c r="AQ784" s="193">
        <f t="shared" si="1217"/>
        <v>2124</v>
      </c>
      <c r="AR784" s="198">
        <f t="shared" si="1217"/>
        <v>1882</v>
      </c>
      <c r="AS784" s="199">
        <f t="shared" si="1217"/>
        <v>2953</v>
      </c>
      <c r="AT784" s="193">
        <f t="shared" si="1217"/>
        <v>1731</v>
      </c>
      <c r="AU784" s="197">
        <f t="shared" si="1217"/>
        <v>1571</v>
      </c>
      <c r="AV784" s="195">
        <f t="shared" si="1217"/>
        <v>2029</v>
      </c>
      <c r="AW784" s="196">
        <f t="shared" si="1217"/>
        <v>1635</v>
      </c>
      <c r="AX784" s="193">
        <f t="shared" si="1217"/>
        <v>365</v>
      </c>
      <c r="AY784" s="197">
        <f t="shared" si="1217"/>
        <v>1683</v>
      </c>
      <c r="AZ784" s="195">
        <f t="shared" si="1217"/>
        <v>1149</v>
      </c>
      <c r="BA784" s="196">
        <f t="shared" si="1217"/>
        <v>2763</v>
      </c>
      <c r="BB784" s="193">
        <f t="shared" si="1217"/>
        <v>1485</v>
      </c>
      <c r="BC784" s="197">
        <f t="shared" si="1217"/>
        <v>1604</v>
      </c>
      <c r="BD784" s="195">
        <f t="shared" si="1217"/>
        <v>5239</v>
      </c>
      <c r="BE784" s="193">
        <f t="shared" si="1217"/>
        <v>2407</v>
      </c>
      <c r="BF784" s="200">
        <f>AF784+AH784+AJ784+AL784+AN784+AP784+AR784+AT784+AV784+AX784+AZ784+BB784+BD784</f>
        <v>25839</v>
      </c>
      <c r="BG784" s="201">
        <f>AG784+AI784+AK784+AM784+AO784+AQ784+AS784+AU784+AW784+AY784+BA784+BC784+BE784</f>
        <v>22307</v>
      </c>
      <c r="BI784" s="192" t="s">
        <v>19</v>
      </c>
      <c r="BJ784" s="204">
        <f t="shared" ref="BJ784:CK784" si="1218">B784/B808</f>
        <v>0</v>
      </c>
      <c r="BK784" s="205">
        <f t="shared" si="1218"/>
        <v>0</v>
      </c>
      <c r="BL784" s="206">
        <f t="shared" si="1218"/>
        <v>0</v>
      </c>
      <c r="BM784" s="207">
        <f t="shared" si="1218"/>
        <v>0</v>
      </c>
      <c r="BN784" s="204">
        <f t="shared" si="1218"/>
        <v>0</v>
      </c>
      <c r="BO784" s="205">
        <f t="shared" si="1218"/>
        <v>0</v>
      </c>
      <c r="BP784" s="206">
        <f t="shared" si="1218"/>
        <v>0</v>
      </c>
      <c r="BQ784" s="207">
        <f t="shared" si="1218"/>
        <v>0</v>
      </c>
      <c r="BR784" s="204">
        <f t="shared" si="1218"/>
        <v>0</v>
      </c>
      <c r="BS784" s="205">
        <f t="shared" si="1218"/>
        <v>0</v>
      </c>
      <c r="BT784" s="206">
        <f t="shared" si="1218"/>
        <v>0</v>
      </c>
      <c r="BU784" s="204">
        <f t="shared" si="1218"/>
        <v>0</v>
      </c>
      <c r="BV784" s="208">
        <f t="shared" si="1218"/>
        <v>0</v>
      </c>
      <c r="BW784" s="209">
        <f t="shared" si="1218"/>
        <v>0</v>
      </c>
      <c r="BX784" s="204">
        <f t="shared" si="1218"/>
        <v>0</v>
      </c>
      <c r="BY784" s="205">
        <f t="shared" si="1218"/>
        <v>0</v>
      </c>
      <c r="BZ784" s="206">
        <f t="shared" si="1218"/>
        <v>0</v>
      </c>
      <c r="CA784" s="207">
        <f t="shared" si="1218"/>
        <v>0</v>
      </c>
      <c r="CB784" s="204">
        <f t="shared" si="1218"/>
        <v>0</v>
      </c>
      <c r="CC784" s="205">
        <f t="shared" si="1218"/>
        <v>0</v>
      </c>
      <c r="CD784" s="206">
        <f t="shared" si="1218"/>
        <v>0</v>
      </c>
      <c r="CE784" s="207">
        <f t="shared" si="1218"/>
        <v>0</v>
      </c>
      <c r="CF784" s="204">
        <f t="shared" si="1218"/>
        <v>0</v>
      </c>
      <c r="CG784" s="205">
        <f t="shared" si="1218"/>
        <v>0</v>
      </c>
      <c r="CH784" s="206">
        <f t="shared" si="1218"/>
        <v>0</v>
      </c>
      <c r="CI784" s="204">
        <f t="shared" si="1218"/>
        <v>0</v>
      </c>
      <c r="CJ784" s="210">
        <f t="shared" si="1218"/>
        <v>0</v>
      </c>
      <c r="CK784" s="211">
        <f t="shared" si="1218"/>
        <v>0</v>
      </c>
    </row>
    <row r="785" spans="1:89" x14ac:dyDescent="0.2">
      <c r="A785" s="212" t="s">
        <v>21</v>
      </c>
      <c r="B785" s="213">
        <v>616</v>
      </c>
      <c r="C785" s="214">
        <v>0</v>
      </c>
      <c r="D785" s="215">
        <v>262</v>
      </c>
      <c r="E785" s="216">
        <v>1</v>
      </c>
      <c r="F785" s="213">
        <v>102</v>
      </c>
      <c r="G785" s="217">
        <v>0</v>
      </c>
      <c r="H785" s="215">
        <v>372</v>
      </c>
      <c r="I785" s="216">
        <v>7</v>
      </c>
      <c r="J785" s="213">
        <v>12</v>
      </c>
      <c r="K785" s="217">
        <v>3</v>
      </c>
      <c r="L785" s="215">
        <v>12</v>
      </c>
      <c r="M785" s="213">
        <v>26</v>
      </c>
      <c r="N785" s="218">
        <v>90</v>
      </c>
      <c r="O785" s="219">
        <v>9</v>
      </c>
      <c r="P785" s="213">
        <v>16</v>
      </c>
      <c r="Q785" s="217">
        <v>9</v>
      </c>
      <c r="R785" s="215">
        <v>16</v>
      </c>
      <c r="S785" s="216">
        <v>13</v>
      </c>
      <c r="T785" s="213">
        <v>1</v>
      </c>
      <c r="U785" s="217">
        <v>0</v>
      </c>
      <c r="V785" s="215">
        <v>2</v>
      </c>
      <c r="W785" s="216">
        <v>0</v>
      </c>
      <c r="X785" s="213">
        <v>0</v>
      </c>
      <c r="Y785" s="217">
        <v>0</v>
      </c>
      <c r="Z785" s="215">
        <v>0</v>
      </c>
      <c r="AA785" s="213">
        <v>0</v>
      </c>
      <c r="AB785" s="220">
        <f>B785+D785+F785+H785+J785+L785+N785+P785+R785+T785+V785+X785+Z785</f>
        <v>1501</v>
      </c>
      <c r="AC785" s="221">
        <f t="shared" ref="AC785:AC804" si="1219">C785+E785+G785+I785+K785+M785+O785+Q785+S785+U785+W785+Y785+AA785</f>
        <v>68</v>
      </c>
      <c r="AE785" s="212" t="str">
        <f>$AE$10</f>
        <v>08:00 - 08:59</v>
      </c>
      <c r="AF785" s="193">
        <f>SUMIF($A$9:$A$32,$AE785,B$784:B$807)</f>
        <v>4518</v>
      </c>
      <c r="AG785" s="214">
        <f t="shared" si="1217"/>
        <v>1130</v>
      </c>
      <c r="AH785" s="215">
        <f t="shared" si="1217"/>
        <v>1736</v>
      </c>
      <c r="AI785" s="216">
        <f t="shared" si="1217"/>
        <v>1148</v>
      </c>
      <c r="AJ785" s="213">
        <f t="shared" si="1217"/>
        <v>1151</v>
      </c>
      <c r="AK785" s="217">
        <f t="shared" si="1217"/>
        <v>526</v>
      </c>
      <c r="AL785" s="215">
        <f t="shared" si="1217"/>
        <v>1166</v>
      </c>
      <c r="AM785" s="216">
        <f t="shared" si="1217"/>
        <v>1780</v>
      </c>
      <c r="AN785" s="213">
        <f t="shared" si="1217"/>
        <v>450</v>
      </c>
      <c r="AO785" s="217">
        <f t="shared" si="1217"/>
        <v>940</v>
      </c>
      <c r="AP785" s="215">
        <f t="shared" si="1217"/>
        <v>596</v>
      </c>
      <c r="AQ785" s="213">
        <f t="shared" si="1217"/>
        <v>2625</v>
      </c>
      <c r="AR785" s="218">
        <f t="shared" si="1217"/>
        <v>1643</v>
      </c>
      <c r="AS785" s="219">
        <f t="shared" si="1217"/>
        <v>3162</v>
      </c>
      <c r="AT785" s="213">
        <f t="shared" si="1217"/>
        <v>1345</v>
      </c>
      <c r="AU785" s="217">
        <f t="shared" si="1217"/>
        <v>1522</v>
      </c>
      <c r="AV785" s="215">
        <f t="shared" si="1217"/>
        <v>1606</v>
      </c>
      <c r="AW785" s="216">
        <f t="shared" si="1217"/>
        <v>1423</v>
      </c>
      <c r="AX785" s="213">
        <f t="shared" si="1217"/>
        <v>319</v>
      </c>
      <c r="AY785" s="217">
        <f t="shared" si="1217"/>
        <v>1616</v>
      </c>
      <c r="AZ785" s="215">
        <f t="shared" si="1217"/>
        <v>940</v>
      </c>
      <c r="BA785" s="216">
        <f t="shared" si="1217"/>
        <v>2427</v>
      </c>
      <c r="BB785" s="213">
        <f t="shared" si="1217"/>
        <v>1296</v>
      </c>
      <c r="BC785" s="217">
        <f t="shared" si="1217"/>
        <v>1773</v>
      </c>
      <c r="BD785" s="215">
        <f t="shared" si="1217"/>
        <v>4677</v>
      </c>
      <c r="BE785" s="213">
        <f t="shared" si="1217"/>
        <v>2479</v>
      </c>
      <c r="BF785" s="220">
        <f>SUM(AF785,AH785,AJ785,AL785,AN785,AP785,AR785,AT785,AV785,AX785,AZ785,BB785,BD785)</f>
        <v>21443</v>
      </c>
      <c r="BG785" s="221">
        <f>SUM(AG785,AI785,AK785,AM785,AO785,AQ785,AS785,AU785,AW785,AY785,BA785,BC785,BE785)</f>
        <v>22551</v>
      </c>
      <c r="BI785" s="212" t="s">
        <v>21</v>
      </c>
      <c r="BJ785" s="204">
        <f t="shared" ref="BJ785:CK785" si="1220">B785/B808</f>
        <v>1.0439262472885033E-2</v>
      </c>
      <c r="BK785" s="205">
        <f t="shared" si="1220"/>
        <v>0</v>
      </c>
      <c r="BL785" s="206">
        <f t="shared" si="1220"/>
        <v>1.0170412639260898E-2</v>
      </c>
      <c r="BM785" s="207">
        <f t="shared" si="1220"/>
        <v>4.6796761664092844E-5</v>
      </c>
      <c r="BN785" s="204">
        <f t="shared" si="1220"/>
        <v>6.6160731659856004E-3</v>
      </c>
      <c r="BO785" s="205">
        <f t="shared" si="1220"/>
        <v>0</v>
      </c>
      <c r="BP785" s="206">
        <f t="shared" si="1220"/>
        <v>1.2547643943737984E-2</v>
      </c>
      <c r="BQ785" s="207">
        <f t="shared" si="1220"/>
        <v>1.6315114788486191E-4</v>
      </c>
      <c r="BR785" s="204">
        <f t="shared" si="1220"/>
        <v>1.6844469399213925E-3</v>
      </c>
      <c r="BS785" s="205">
        <f t="shared" si="1220"/>
        <v>3.4242666362287411E-4</v>
      </c>
      <c r="BT785" s="206">
        <f t="shared" si="1220"/>
        <v>9.3392481905206633E-4</v>
      </c>
      <c r="BU785" s="204">
        <f t="shared" si="1220"/>
        <v>1.0894615545778336E-3</v>
      </c>
      <c r="BV785" s="208">
        <f t="shared" si="1220"/>
        <v>3.2139413634253472E-3</v>
      </c>
      <c r="BW785" s="209">
        <f t="shared" si="1220"/>
        <v>2.3372373854104448E-4</v>
      </c>
      <c r="BX785" s="204">
        <f t="shared" si="1220"/>
        <v>9.1517474117714347E-4</v>
      </c>
      <c r="BY785" s="205">
        <f t="shared" si="1220"/>
        <v>4.0698200235145157E-4</v>
      </c>
      <c r="BZ785" s="206">
        <f t="shared" si="1220"/>
        <v>7.1784288213917182E-4</v>
      </c>
      <c r="CA785" s="207">
        <f t="shared" si="1220"/>
        <v>5.0974395169195777E-4</v>
      </c>
      <c r="CB785" s="204">
        <f t="shared" si="1220"/>
        <v>9.8863074641621353E-5</v>
      </c>
      <c r="CC785" s="205">
        <f t="shared" si="1220"/>
        <v>0</v>
      </c>
      <c r="CD785" s="206">
        <f t="shared" si="1220"/>
        <v>7.5190796646490464E-5</v>
      </c>
      <c r="CE785" s="207">
        <f t="shared" si="1220"/>
        <v>0</v>
      </c>
      <c r="CF785" s="204">
        <f t="shared" si="1220"/>
        <v>0</v>
      </c>
      <c r="CG785" s="205">
        <f t="shared" si="1220"/>
        <v>0</v>
      </c>
      <c r="CH785" s="206">
        <f t="shared" si="1220"/>
        <v>0</v>
      </c>
      <c r="CI785" s="204">
        <f t="shared" si="1220"/>
        <v>0</v>
      </c>
      <c r="CJ785" s="210">
        <f t="shared" si="1220"/>
        <v>4.4050019222360154E-3</v>
      </c>
      <c r="CK785" s="211">
        <f t="shared" si="1220"/>
        <v>1.9984482637011263E-4</v>
      </c>
    </row>
    <row r="786" spans="1:89" ht="13.5" thickBot="1" x14ac:dyDescent="0.25">
      <c r="A786" s="202" t="s">
        <v>23</v>
      </c>
      <c r="B786" s="222">
        <v>3430</v>
      </c>
      <c r="C786" s="223">
        <v>0</v>
      </c>
      <c r="D786" s="224">
        <v>1473</v>
      </c>
      <c r="E786" s="225">
        <v>80</v>
      </c>
      <c r="F786" s="222">
        <v>729</v>
      </c>
      <c r="G786" s="226">
        <v>38</v>
      </c>
      <c r="H786" s="224">
        <v>1466</v>
      </c>
      <c r="I786" s="225">
        <v>318</v>
      </c>
      <c r="J786" s="222">
        <v>84</v>
      </c>
      <c r="K786" s="226">
        <v>80</v>
      </c>
      <c r="L786" s="224">
        <v>98</v>
      </c>
      <c r="M786" s="222">
        <v>496</v>
      </c>
      <c r="N786" s="227">
        <v>586</v>
      </c>
      <c r="O786" s="228">
        <v>791</v>
      </c>
      <c r="P786" s="222">
        <v>307</v>
      </c>
      <c r="Q786" s="226">
        <v>449</v>
      </c>
      <c r="R786" s="224">
        <v>504</v>
      </c>
      <c r="S786" s="225">
        <v>628</v>
      </c>
      <c r="T786" s="222">
        <v>84</v>
      </c>
      <c r="U786" s="226">
        <v>437</v>
      </c>
      <c r="V786" s="224">
        <v>217</v>
      </c>
      <c r="W786" s="225">
        <v>990</v>
      </c>
      <c r="X786" s="222">
        <v>463</v>
      </c>
      <c r="Y786" s="226">
        <v>623</v>
      </c>
      <c r="Z786" s="224">
        <v>1633</v>
      </c>
      <c r="AA786" s="222">
        <v>815</v>
      </c>
      <c r="AB786" s="220">
        <f>B786+D786+F786+H786+J786+L786+N786+P786+R786+T786+V786+X786+Z786</f>
        <v>11074</v>
      </c>
      <c r="AC786" s="221">
        <f t="shared" si="1219"/>
        <v>5745</v>
      </c>
      <c r="AE786" s="202" t="str">
        <f>$AE$11</f>
        <v>09:00 - 09:59</v>
      </c>
      <c r="AF786" s="193">
        <f>SUMIF($A$9:$A$32,$AE786,B$784:B$807)</f>
        <v>4378</v>
      </c>
      <c r="AG786" s="223">
        <f t="shared" si="1217"/>
        <v>1264</v>
      </c>
      <c r="AH786" s="224">
        <f t="shared" si="1217"/>
        <v>1508</v>
      </c>
      <c r="AI786" s="225">
        <f t="shared" si="1217"/>
        <v>1404</v>
      </c>
      <c r="AJ786" s="222">
        <f t="shared" si="1217"/>
        <v>1146</v>
      </c>
      <c r="AK786" s="226">
        <f t="shared" si="1217"/>
        <v>782</v>
      </c>
      <c r="AL786" s="224">
        <f t="shared" si="1217"/>
        <v>1450</v>
      </c>
      <c r="AM786" s="225">
        <f t="shared" si="1217"/>
        <v>2072</v>
      </c>
      <c r="AN786" s="222">
        <f t="shared" si="1217"/>
        <v>390</v>
      </c>
      <c r="AO786" s="226">
        <f t="shared" si="1217"/>
        <v>1006</v>
      </c>
      <c r="AP786" s="224">
        <f t="shared" si="1217"/>
        <v>520</v>
      </c>
      <c r="AQ786" s="222">
        <f t="shared" si="1217"/>
        <v>2339</v>
      </c>
      <c r="AR786" s="227">
        <f t="shared" si="1217"/>
        <v>1516</v>
      </c>
      <c r="AS786" s="228">
        <f t="shared" si="1217"/>
        <v>2998</v>
      </c>
      <c r="AT786" s="222">
        <f t="shared" si="1217"/>
        <v>973</v>
      </c>
      <c r="AU786" s="226">
        <f t="shared" si="1217"/>
        <v>1419</v>
      </c>
      <c r="AV786" s="224">
        <f t="shared" si="1217"/>
        <v>1669</v>
      </c>
      <c r="AW786" s="225">
        <f t="shared" si="1217"/>
        <v>1407</v>
      </c>
      <c r="AX786" s="222">
        <f t="shared" si="1217"/>
        <v>336</v>
      </c>
      <c r="AY786" s="226">
        <f t="shared" si="1217"/>
        <v>1386</v>
      </c>
      <c r="AZ786" s="224">
        <f t="shared" si="1217"/>
        <v>907</v>
      </c>
      <c r="BA786" s="225">
        <f t="shared" si="1217"/>
        <v>2889</v>
      </c>
      <c r="BB786" s="222">
        <f t="shared" si="1217"/>
        <v>1368</v>
      </c>
      <c r="BC786" s="226">
        <f t="shared" si="1217"/>
        <v>1585</v>
      </c>
      <c r="BD786" s="224">
        <f t="shared" si="1217"/>
        <v>4457</v>
      </c>
      <c r="BE786" s="222">
        <f t="shared" si="1217"/>
        <v>2283</v>
      </c>
      <c r="BF786" s="220">
        <f>SUM(AF786,AH786,AJ786,AL786,AN786,AP786,AR786,AT786,AV786,AX786,AZ786,BB786,BD786)</f>
        <v>20618</v>
      </c>
      <c r="BG786" s="221">
        <f>SUM(AG786,AI786,AK786,AM786,AO786,AQ786,AS786,AU786,AW786,AY786,BA786,BC786,BE786)</f>
        <v>22834</v>
      </c>
      <c r="BI786" s="202" t="s">
        <v>23</v>
      </c>
      <c r="BJ786" s="204">
        <f t="shared" ref="BJ786:CK786" si="1221">B786/B808</f>
        <v>5.8127711496746205E-2</v>
      </c>
      <c r="BK786" s="205">
        <f t="shared" si="1221"/>
        <v>0</v>
      </c>
      <c r="BL786" s="206">
        <f t="shared" si="1221"/>
        <v>5.7179457319203444E-2</v>
      </c>
      <c r="BM786" s="207">
        <f t="shared" si="1221"/>
        <v>3.7437409331274275E-3</v>
      </c>
      <c r="BN786" s="204">
        <f t="shared" si="1221"/>
        <v>4.7285464098073555E-2</v>
      </c>
      <c r="BO786" s="205">
        <f t="shared" si="1221"/>
        <v>4.3783846065214883E-3</v>
      </c>
      <c r="BP786" s="206">
        <f t="shared" si="1221"/>
        <v>4.9448510810537326E-2</v>
      </c>
      <c r="BQ786" s="207">
        <f t="shared" si="1221"/>
        <v>7.411723575340869E-3</v>
      </c>
      <c r="BR786" s="204">
        <f t="shared" si="1221"/>
        <v>1.1791128579449747E-2</v>
      </c>
      <c r="BS786" s="205">
        <f t="shared" si="1221"/>
        <v>9.1313776966099758E-3</v>
      </c>
      <c r="BT786" s="206">
        <f t="shared" si="1221"/>
        <v>7.6270526889252082E-3</v>
      </c>
      <c r="BU786" s="204">
        <f t="shared" si="1221"/>
        <v>2.0783574271946364E-2</v>
      </c>
      <c r="BV786" s="208">
        <f t="shared" si="1221"/>
        <v>2.0926329321858374E-2</v>
      </c>
      <c r="BW786" s="209">
        <f t="shared" si="1221"/>
        <v>2.0541719687329575E-2</v>
      </c>
      <c r="BX786" s="204">
        <f t="shared" si="1221"/>
        <v>1.7559915346336441E-2</v>
      </c>
      <c r="BY786" s="205">
        <f t="shared" si="1221"/>
        <v>2.0303879895089083E-2</v>
      </c>
      <c r="BZ786" s="206">
        <f t="shared" si="1221"/>
        <v>2.261205078738391E-2</v>
      </c>
      <c r="CA786" s="207">
        <f t="shared" si="1221"/>
        <v>2.4624553974042271E-2</v>
      </c>
      <c r="CB786" s="204">
        <f t="shared" si="1221"/>
        <v>8.3044982698961944E-3</v>
      </c>
      <c r="CC786" s="205">
        <f t="shared" si="1221"/>
        <v>3.2993582483956209E-2</v>
      </c>
      <c r="CD786" s="206">
        <f t="shared" si="1221"/>
        <v>8.1582014361442166E-3</v>
      </c>
      <c r="CE786" s="207">
        <f t="shared" si="1221"/>
        <v>3.1584992343032157E-2</v>
      </c>
      <c r="CF786" s="204">
        <f t="shared" si="1221"/>
        <v>1.758717617564385E-2</v>
      </c>
      <c r="CG786" s="205">
        <f t="shared" si="1221"/>
        <v>3.6318059927713656E-2</v>
      </c>
      <c r="CH786" s="206">
        <f t="shared" si="1221"/>
        <v>2.7158728046833423E-2</v>
      </c>
      <c r="CI786" s="204">
        <f t="shared" si="1221"/>
        <v>1.6033207428391566E-2</v>
      </c>
      <c r="CJ786" s="210">
        <f t="shared" si="1221"/>
        <v>3.2498994861320206E-2</v>
      </c>
      <c r="CK786" s="211">
        <f t="shared" si="1221"/>
        <v>1.6883948933769072E-2</v>
      </c>
    </row>
    <row r="787" spans="1:89" ht="14.25" thickTop="1" thickBot="1" x14ac:dyDescent="0.25">
      <c r="A787" s="212" t="s">
        <v>25</v>
      </c>
      <c r="B787" s="213">
        <v>6258</v>
      </c>
      <c r="C787" s="214">
        <v>759</v>
      </c>
      <c r="D787" s="215">
        <v>2543</v>
      </c>
      <c r="E787" s="216">
        <v>757</v>
      </c>
      <c r="F787" s="213">
        <v>1153</v>
      </c>
      <c r="G787" s="217">
        <v>396</v>
      </c>
      <c r="H787" s="215">
        <v>1304</v>
      </c>
      <c r="I787" s="216">
        <v>1311</v>
      </c>
      <c r="J787" s="213">
        <v>255</v>
      </c>
      <c r="K787" s="217">
        <v>434</v>
      </c>
      <c r="L787" s="215">
        <v>337</v>
      </c>
      <c r="M787" s="213">
        <v>1180</v>
      </c>
      <c r="N787" s="218">
        <v>1298</v>
      </c>
      <c r="O787" s="219">
        <v>2049</v>
      </c>
      <c r="P787" s="213">
        <v>1125</v>
      </c>
      <c r="Q787" s="217">
        <v>1035</v>
      </c>
      <c r="R787" s="215">
        <v>1412</v>
      </c>
      <c r="S787" s="216">
        <v>1437</v>
      </c>
      <c r="T787" s="213">
        <v>273</v>
      </c>
      <c r="U787" s="217">
        <v>1131</v>
      </c>
      <c r="V787" s="215">
        <v>730</v>
      </c>
      <c r="W787" s="216">
        <v>2028</v>
      </c>
      <c r="X787" s="213">
        <v>1224</v>
      </c>
      <c r="Y787" s="217">
        <v>1313</v>
      </c>
      <c r="Z787" s="215">
        <v>3377</v>
      </c>
      <c r="AA787" s="213">
        <v>2224</v>
      </c>
      <c r="AB787" s="220">
        <f>B787+D787+F787+H787+J787+L787+N787+P787+R787+T787+V787+X787+Z787</f>
        <v>21289</v>
      </c>
      <c r="AC787" s="221">
        <f t="shared" si="1219"/>
        <v>16054</v>
      </c>
      <c r="AE787" s="229" t="s">
        <v>26</v>
      </c>
      <c r="AF787" s="230">
        <f t="shared" ref="AF787:BG787" si="1222">SUM(AF784:AF786)</f>
        <v>15148</v>
      </c>
      <c r="AG787" s="231">
        <f t="shared" si="1222"/>
        <v>3357</v>
      </c>
      <c r="AH787" s="230">
        <f t="shared" si="1222"/>
        <v>5180</v>
      </c>
      <c r="AI787" s="231">
        <f t="shared" si="1222"/>
        <v>4002</v>
      </c>
      <c r="AJ787" s="230">
        <f t="shared" si="1222"/>
        <v>3529</v>
      </c>
      <c r="AK787" s="231">
        <f t="shared" si="1222"/>
        <v>1912</v>
      </c>
      <c r="AL787" s="230">
        <f t="shared" si="1222"/>
        <v>4080</v>
      </c>
      <c r="AM787" s="231">
        <f t="shared" si="1222"/>
        <v>5479</v>
      </c>
      <c r="AN787" s="230">
        <f t="shared" si="1222"/>
        <v>1375</v>
      </c>
      <c r="AO787" s="231">
        <f t="shared" si="1222"/>
        <v>2869</v>
      </c>
      <c r="AP787" s="230">
        <f t="shared" si="1222"/>
        <v>1656</v>
      </c>
      <c r="AQ787" s="231">
        <f t="shared" si="1222"/>
        <v>7088</v>
      </c>
      <c r="AR787" s="230">
        <f t="shared" si="1222"/>
        <v>5041</v>
      </c>
      <c r="AS787" s="231">
        <f t="shared" si="1222"/>
        <v>9113</v>
      </c>
      <c r="AT787" s="230">
        <f t="shared" si="1222"/>
        <v>4049</v>
      </c>
      <c r="AU787" s="231">
        <f t="shared" si="1222"/>
        <v>4512</v>
      </c>
      <c r="AV787" s="230">
        <f t="shared" si="1222"/>
        <v>5304</v>
      </c>
      <c r="AW787" s="231">
        <f t="shared" si="1222"/>
        <v>4465</v>
      </c>
      <c r="AX787" s="230">
        <f t="shared" si="1222"/>
        <v>1020</v>
      </c>
      <c r="AY787" s="231">
        <f t="shared" si="1222"/>
        <v>4685</v>
      </c>
      <c r="AZ787" s="230">
        <f t="shared" si="1222"/>
        <v>2996</v>
      </c>
      <c r="BA787" s="231">
        <f t="shared" si="1222"/>
        <v>8079</v>
      </c>
      <c r="BB787" s="230">
        <f t="shared" si="1222"/>
        <v>4149</v>
      </c>
      <c r="BC787" s="231">
        <f t="shared" si="1222"/>
        <v>4962</v>
      </c>
      <c r="BD787" s="230">
        <f t="shared" si="1222"/>
        <v>14373</v>
      </c>
      <c r="BE787" s="231">
        <f t="shared" si="1222"/>
        <v>7169</v>
      </c>
      <c r="BF787" s="232">
        <f t="shared" si="1222"/>
        <v>67900</v>
      </c>
      <c r="BG787" s="233">
        <f t="shared" si="1222"/>
        <v>67692</v>
      </c>
      <c r="BI787" s="212" t="s">
        <v>25</v>
      </c>
      <c r="BJ787" s="204">
        <f t="shared" ref="BJ787:CK787" si="1223">B787/B808</f>
        <v>0.10605341648590022</v>
      </c>
      <c r="BK787" s="205">
        <f t="shared" si="1223"/>
        <v>2.1091535597176681E-2</v>
      </c>
      <c r="BL787" s="206">
        <f t="shared" si="1223"/>
        <v>9.8715111990994142E-2</v>
      </c>
      <c r="BM787" s="207">
        <f t="shared" si="1223"/>
        <v>3.5425148579718284E-2</v>
      </c>
      <c r="BN787" s="204">
        <f t="shared" si="1223"/>
        <v>7.4787572160601931E-2</v>
      </c>
      <c r="BO787" s="205">
        <f t="shared" si="1223"/>
        <v>4.5627376425855515E-2</v>
      </c>
      <c r="BP787" s="206">
        <f t="shared" si="1223"/>
        <v>4.3984214254393361E-2</v>
      </c>
      <c r="BQ787" s="207">
        <f t="shared" si="1223"/>
        <v>3.0555879268150565E-2</v>
      </c>
      <c r="BR787" s="204">
        <f t="shared" si="1223"/>
        <v>3.5794497473329592E-2</v>
      </c>
      <c r="BS787" s="205">
        <f t="shared" si="1223"/>
        <v>4.9537724004109121E-2</v>
      </c>
      <c r="BT787" s="206">
        <f t="shared" si="1223"/>
        <v>2.6227722001712195E-2</v>
      </c>
      <c r="BU787" s="204">
        <f t="shared" si="1223"/>
        <v>4.9444793630840145E-2</v>
      </c>
      <c r="BV787" s="208">
        <f t="shared" si="1223"/>
        <v>4.6352176552512232E-2</v>
      </c>
      <c r="BW787" s="209">
        <f t="shared" si="1223"/>
        <v>5.3211104474511127E-2</v>
      </c>
      <c r="BX787" s="204">
        <f t="shared" si="1223"/>
        <v>6.4348223989017905E-2</v>
      </c>
      <c r="BY787" s="205">
        <f t="shared" si="1223"/>
        <v>4.6802930270416931E-2</v>
      </c>
      <c r="BZ787" s="206">
        <f t="shared" si="1223"/>
        <v>6.3349634348781908E-2</v>
      </c>
      <c r="CA787" s="207">
        <f t="shared" si="1223"/>
        <v>5.6346312198564875E-2</v>
      </c>
      <c r="CB787" s="204">
        <f t="shared" si="1223"/>
        <v>2.698961937716263E-2</v>
      </c>
      <c r="CC787" s="205">
        <f t="shared" si="1223"/>
        <v>8.5390713476783689E-2</v>
      </c>
      <c r="CD787" s="206">
        <f t="shared" si="1223"/>
        <v>2.7444640775969021E-2</v>
      </c>
      <c r="CE787" s="207">
        <f t="shared" si="1223"/>
        <v>6.4701378254211336E-2</v>
      </c>
      <c r="CF787" s="204">
        <f t="shared" si="1223"/>
        <v>4.6493960343386764E-2</v>
      </c>
      <c r="CG787" s="205">
        <f t="shared" si="1223"/>
        <v>7.6541914422292176E-2</v>
      </c>
      <c r="CH787" s="206">
        <f t="shared" si="1223"/>
        <v>5.6163517828632249E-2</v>
      </c>
      <c r="CI787" s="204">
        <f t="shared" si="1223"/>
        <v>4.3751967264715141E-2</v>
      </c>
      <c r="CJ787" s="210">
        <f t="shared" si="1223"/>
        <v>6.2477072566610614E-2</v>
      </c>
      <c r="CK787" s="211">
        <f t="shared" si="1223"/>
        <v>4.7181012390379237E-2</v>
      </c>
    </row>
    <row r="788" spans="1:89" ht="13.5" thickTop="1" x14ac:dyDescent="0.2">
      <c r="A788" s="202" t="s">
        <v>20</v>
      </c>
      <c r="B788" s="222">
        <v>6252</v>
      </c>
      <c r="C788" s="223">
        <v>963</v>
      </c>
      <c r="D788" s="224">
        <v>1936</v>
      </c>
      <c r="E788" s="225">
        <v>1450</v>
      </c>
      <c r="F788" s="222">
        <v>1232</v>
      </c>
      <c r="G788" s="226">
        <v>604</v>
      </c>
      <c r="H788" s="224">
        <v>1464</v>
      </c>
      <c r="I788" s="225">
        <v>1627</v>
      </c>
      <c r="J788" s="222">
        <v>535</v>
      </c>
      <c r="K788" s="226">
        <v>923</v>
      </c>
      <c r="L788" s="224">
        <v>540</v>
      </c>
      <c r="M788" s="222">
        <v>2124</v>
      </c>
      <c r="N788" s="227">
        <v>1882</v>
      </c>
      <c r="O788" s="228">
        <v>2953</v>
      </c>
      <c r="P788" s="222">
        <v>1731</v>
      </c>
      <c r="Q788" s="226">
        <v>1571</v>
      </c>
      <c r="R788" s="224">
        <v>2029</v>
      </c>
      <c r="S788" s="225">
        <v>1635</v>
      </c>
      <c r="T788" s="222">
        <v>365</v>
      </c>
      <c r="U788" s="226">
        <v>1683</v>
      </c>
      <c r="V788" s="224">
        <v>1149</v>
      </c>
      <c r="W788" s="225">
        <v>2763</v>
      </c>
      <c r="X788" s="222">
        <v>1485</v>
      </c>
      <c r="Y788" s="226">
        <v>1604</v>
      </c>
      <c r="Z788" s="224">
        <v>5239</v>
      </c>
      <c r="AA788" s="222">
        <v>2407</v>
      </c>
      <c r="AB788" s="220">
        <f t="shared" ref="AB788:AB804" si="1224">B788+D788+F788+H788+J788+L788+N788+P788+R788+T788+V788+X788+Z788</f>
        <v>25839</v>
      </c>
      <c r="AC788" s="221">
        <f t="shared" si="1219"/>
        <v>22307</v>
      </c>
      <c r="BI788" s="202" t="s">
        <v>20</v>
      </c>
      <c r="BJ788" s="204">
        <f t="shared" ref="BJ788:CK788" si="1225">B788/B808</f>
        <v>0.10595173535791758</v>
      </c>
      <c r="BK788" s="205">
        <f t="shared" si="1225"/>
        <v>2.6760406824876341E-2</v>
      </c>
      <c r="BL788" s="206">
        <f t="shared" si="1225"/>
        <v>7.5152362097744646E-2</v>
      </c>
      <c r="BM788" s="207">
        <f t="shared" si="1225"/>
        <v>6.7855304412934622E-2</v>
      </c>
      <c r="BN788" s="204">
        <f t="shared" si="1225"/>
        <v>7.9911785691120188E-2</v>
      </c>
      <c r="BO788" s="205">
        <f t="shared" si="1225"/>
        <v>6.9593271114183661E-2</v>
      </c>
      <c r="BP788" s="206">
        <f t="shared" si="1225"/>
        <v>4.9381050359226901E-2</v>
      </c>
      <c r="BQ788" s="207">
        <f t="shared" si="1225"/>
        <v>3.7920988229810049E-2</v>
      </c>
      <c r="BR788" s="204">
        <f t="shared" si="1225"/>
        <v>7.5098259404828754E-2</v>
      </c>
      <c r="BS788" s="205">
        <f t="shared" si="1225"/>
        <v>0.10535327017463759</v>
      </c>
      <c r="BT788" s="206">
        <f t="shared" si="1225"/>
        <v>4.2026616857342984E-2</v>
      </c>
      <c r="BU788" s="204">
        <f t="shared" si="1225"/>
        <v>8.9000628535512258E-2</v>
      </c>
      <c r="BV788" s="208">
        <f t="shared" si="1225"/>
        <v>6.7207084955183377E-2</v>
      </c>
      <c r="BW788" s="209">
        <f t="shared" si="1225"/>
        <v>7.6687355545744934E-2</v>
      </c>
      <c r="BX788" s="204">
        <f t="shared" si="1225"/>
        <v>9.9010467311102218E-2</v>
      </c>
      <c r="BY788" s="205">
        <f t="shared" si="1225"/>
        <v>7.1040969521570047E-2</v>
      </c>
      <c r="BZ788" s="206">
        <f t="shared" si="1225"/>
        <v>9.1031450491273716E-2</v>
      </c>
      <c r="CA788" s="207">
        <f t="shared" si="1225"/>
        <v>6.4110104693565456E-2</v>
      </c>
      <c r="CB788" s="204">
        <f t="shared" si="1225"/>
        <v>3.6085022244191793E-2</v>
      </c>
      <c r="CC788" s="205">
        <f t="shared" si="1225"/>
        <v>0.12706681766704417</v>
      </c>
      <c r="CD788" s="206">
        <f t="shared" si="1225"/>
        <v>4.3197112673408776E-2</v>
      </c>
      <c r="CE788" s="207">
        <f t="shared" si="1225"/>
        <v>8.8150842266462484E-2</v>
      </c>
      <c r="CF788" s="204">
        <f t="shared" si="1225"/>
        <v>5.6408113651903062E-2</v>
      </c>
      <c r="CG788" s="205">
        <f t="shared" si="1225"/>
        <v>9.350588783957095E-2</v>
      </c>
      <c r="CH788" s="206">
        <f t="shared" si="1225"/>
        <v>8.7130787653006914E-2</v>
      </c>
      <c r="CI788" s="204">
        <f t="shared" si="1225"/>
        <v>4.7352061693421467E-2</v>
      </c>
      <c r="CJ788" s="210">
        <f t="shared" si="1225"/>
        <v>7.5830009772589205E-2</v>
      </c>
      <c r="CK788" s="211">
        <f t="shared" si="1225"/>
        <v>6.5557919732913264E-2</v>
      </c>
    </row>
    <row r="789" spans="1:89" ht="13.5" thickBot="1" x14ac:dyDescent="0.25">
      <c r="A789" s="212" t="s">
        <v>22</v>
      </c>
      <c r="B789" s="213">
        <v>4518</v>
      </c>
      <c r="C789" s="214">
        <v>1130</v>
      </c>
      <c r="D789" s="215">
        <v>1736</v>
      </c>
      <c r="E789" s="216">
        <v>1148</v>
      </c>
      <c r="F789" s="213">
        <v>1151</v>
      </c>
      <c r="G789" s="217">
        <v>526</v>
      </c>
      <c r="H789" s="215">
        <v>1166</v>
      </c>
      <c r="I789" s="216">
        <v>1780</v>
      </c>
      <c r="J789" s="213">
        <v>450</v>
      </c>
      <c r="K789" s="217">
        <v>940</v>
      </c>
      <c r="L789" s="215">
        <v>596</v>
      </c>
      <c r="M789" s="213">
        <v>2625</v>
      </c>
      <c r="N789" s="218">
        <v>1643</v>
      </c>
      <c r="O789" s="219">
        <v>3162</v>
      </c>
      <c r="P789" s="213">
        <v>1345</v>
      </c>
      <c r="Q789" s="217">
        <v>1522</v>
      </c>
      <c r="R789" s="215">
        <v>1606</v>
      </c>
      <c r="S789" s="216">
        <v>1423</v>
      </c>
      <c r="T789" s="213">
        <v>319</v>
      </c>
      <c r="U789" s="217">
        <v>1616</v>
      </c>
      <c r="V789" s="215">
        <v>940</v>
      </c>
      <c r="W789" s="216">
        <v>2427</v>
      </c>
      <c r="X789" s="213">
        <v>1296</v>
      </c>
      <c r="Y789" s="217">
        <v>1773</v>
      </c>
      <c r="Z789" s="215">
        <v>4677</v>
      </c>
      <c r="AA789" s="213">
        <v>2479</v>
      </c>
      <c r="AB789" s="220">
        <f t="shared" si="1224"/>
        <v>21443</v>
      </c>
      <c r="AC789" s="221">
        <f t="shared" si="1219"/>
        <v>22551</v>
      </c>
      <c r="AE789" s="175" t="s">
        <v>27</v>
      </c>
      <c r="BI789" s="212" t="s">
        <v>22</v>
      </c>
      <c r="BJ789" s="204">
        <f t="shared" ref="BJ789:CK789" si="1226">B789/B808</f>
        <v>7.6565889370932755E-2</v>
      </c>
      <c r="BK789" s="205">
        <f t="shared" si="1226"/>
        <v>3.1401100427944202E-2</v>
      </c>
      <c r="BL789" s="206">
        <f t="shared" si="1226"/>
        <v>6.7388688327316482E-2</v>
      </c>
      <c r="BM789" s="207">
        <f t="shared" si="1226"/>
        <v>5.3722682390378584E-2</v>
      </c>
      <c r="BN789" s="204">
        <f t="shared" si="1226"/>
        <v>7.4657845235778689E-2</v>
      </c>
      <c r="BO789" s="205">
        <f t="shared" si="1226"/>
        <v>6.0606060606060608E-2</v>
      </c>
      <c r="BP789" s="206">
        <f t="shared" si="1226"/>
        <v>3.9329443113974433E-2</v>
      </c>
      <c r="BQ789" s="207">
        <f t="shared" si="1226"/>
        <v>4.148700617643631E-2</v>
      </c>
      <c r="BR789" s="204">
        <f t="shared" si="1226"/>
        <v>6.3166760247052214E-2</v>
      </c>
      <c r="BS789" s="205">
        <f t="shared" si="1226"/>
        <v>0.10729368793516722</v>
      </c>
      <c r="BT789" s="206">
        <f t="shared" si="1226"/>
        <v>4.6384932679585961E-2</v>
      </c>
      <c r="BU789" s="204">
        <f t="shared" si="1226"/>
        <v>0.10999371464487744</v>
      </c>
      <c r="BV789" s="208">
        <f t="shared" si="1226"/>
        <v>5.8672285112309396E-2</v>
      </c>
      <c r="BW789" s="209">
        <f t="shared" si="1226"/>
        <v>8.2114940140753628E-2</v>
      </c>
      <c r="BX789" s="204">
        <f t="shared" si="1226"/>
        <v>7.6931876680203626E-2</v>
      </c>
      <c r="BY789" s="205">
        <f t="shared" si="1226"/>
        <v>6.8825178619878816E-2</v>
      </c>
      <c r="BZ789" s="206">
        <f t="shared" si="1226"/>
        <v>7.2053479294719364E-2</v>
      </c>
      <c r="CA789" s="207">
        <f t="shared" si="1226"/>
        <v>5.5797357173665844E-2</v>
      </c>
      <c r="CB789" s="204">
        <f t="shared" si="1226"/>
        <v>3.1537320810677213E-2</v>
      </c>
      <c r="CC789" s="205">
        <f t="shared" si="1226"/>
        <v>0.12200830502076256</v>
      </c>
      <c r="CD789" s="206">
        <f t="shared" si="1226"/>
        <v>3.5339674423850519E-2</v>
      </c>
      <c r="CE789" s="207">
        <f t="shared" si="1226"/>
        <v>7.743108728943339E-2</v>
      </c>
      <c r="CF789" s="204">
        <f t="shared" si="1226"/>
        <v>4.9228899187115399E-2</v>
      </c>
      <c r="CG789" s="205">
        <f t="shared" si="1226"/>
        <v>0.10335781741867786</v>
      </c>
      <c r="CH789" s="206">
        <f t="shared" si="1226"/>
        <v>7.7784060670569449E-2</v>
      </c>
      <c r="CI789" s="204">
        <f t="shared" si="1226"/>
        <v>4.8768492288322314E-2</v>
      </c>
      <c r="CJ789" s="210">
        <f t="shared" si="1226"/>
        <v>6.292901813358219E-2</v>
      </c>
      <c r="CK789" s="211">
        <f t="shared" si="1226"/>
        <v>6.6275009992241313E-2</v>
      </c>
    </row>
    <row r="790" spans="1:89" ht="14.25" thickTop="1" thickBot="1" x14ac:dyDescent="0.25">
      <c r="A790" s="202" t="s">
        <v>24</v>
      </c>
      <c r="B790" s="222">
        <v>4378</v>
      </c>
      <c r="C790" s="223">
        <v>1264</v>
      </c>
      <c r="D790" s="224">
        <v>1508</v>
      </c>
      <c r="E790" s="225">
        <v>1404</v>
      </c>
      <c r="F790" s="222">
        <v>1146</v>
      </c>
      <c r="G790" s="226">
        <v>782</v>
      </c>
      <c r="H790" s="224">
        <v>1450</v>
      </c>
      <c r="I790" s="225">
        <v>2072</v>
      </c>
      <c r="J790" s="222">
        <v>390</v>
      </c>
      <c r="K790" s="226">
        <v>1006</v>
      </c>
      <c r="L790" s="224">
        <v>520</v>
      </c>
      <c r="M790" s="222">
        <v>2339</v>
      </c>
      <c r="N790" s="227">
        <v>1516</v>
      </c>
      <c r="O790" s="228">
        <v>2998</v>
      </c>
      <c r="P790" s="222">
        <v>973</v>
      </c>
      <c r="Q790" s="226">
        <v>1419</v>
      </c>
      <c r="R790" s="224">
        <v>1669</v>
      </c>
      <c r="S790" s="225">
        <v>1407</v>
      </c>
      <c r="T790" s="222">
        <v>336</v>
      </c>
      <c r="U790" s="226">
        <v>1386</v>
      </c>
      <c r="V790" s="224">
        <v>907</v>
      </c>
      <c r="W790" s="225">
        <v>2889</v>
      </c>
      <c r="X790" s="222">
        <v>1368</v>
      </c>
      <c r="Y790" s="226">
        <v>1585</v>
      </c>
      <c r="Z790" s="224">
        <v>4457</v>
      </c>
      <c r="AA790" s="222">
        <v>2283</v>
      </c>
      <c r="AB790" s="220">
        <f t="shared" si="1224"/>
        <v>20618</v>
      </c>
      <c r="AC790" s="221">
        <f t="shared" si="1219"/>
        <v>22834</v>
      </c>
      <c r="AE790" s="176" t="s">
        <v>2</v>
      </c>
      <c r="AF790" s="177" t="s">
        <v>3</v>
      </c>
      <c r="AG790" s="178"/>
      <c r="AH790" s="177" t="s">
        <v>4</v>
      </c>
      <c r="AI790" s="178"/>
      <c r="AJ790" s="177" t="s">
        <v>5</v>
      </c>
      <c r="AK790" s="178"/>
      <c r="AL790" s="177" t="s">
        <v>6</v>
      </c>
      <c r="AM790" s="178"/>
      <c r="AN790" s="177" t="s">
        <v>7</v>
      </c>
      <c r="AO790" s="178"/>
      <c r="AP790" s="177" t="s">
        <v>8</v>
      </c>
      <c r="AQ790" s="178"/>
      <c r="AR790" s="177" t="s">
        <v>9</v>
      </c>
      <c r="AS790" s="178"/>
      <c r="AT790" s="177" t="s">
        <v>10</v>
      </c>
      <c r="AU790" s="178"/>
      <c r="AV790" s="177" t="s">
        <v>11</v>
      </c>
      <c r="AW790" s="178"/>
      <c r="AX790" s="177" t="s">
        <v>12</v>
      </c>
      <c r="AY790" s="178"/>
      <c r="AZ790" s="177" t="s">
        <v>13</v>
      </c>
      <c r="BA790" s="178"/>
      <c r="BB790" s="177" t="s">
        <v>14</v>
      </c>
      <c r="BC790" s="178"/>
      <c r="BD790" s="177" t="s">
        <v>15</v>
      </c>
      <c r="BE790" s="178"/>
      <c r="BF790" s="179" t="s">
        <v>16</v>
      </c>
      <c r="BG790" s="180"/>
      <c r="BI790" s="202" t="s">
        <v>24</v>
      </c>
      <c r="BJ790" s="204">
        <f t="shared" ref="BJ790:CK790" si="1227">B790/B808</f>
        <v>7.4193329718004339E-2</v>
      </c>
      <c r="BK790" s="205">
        <f t="shared" si="1227"/>
        <v>3.5124770744178295E-2</v>
      </c>
      <c r="BL790" s="206">
        <f t="shared" si="1227"/>
        <v>5.8538100229028375E-2</v>
      </c>
      <c r="BM790" s="207">
        <f t="shared" si="1227"/>
        <v>6.5702653376386352E-2</v>
      </c>
      <c r="BN790" s="204">
        <f t="shared" si="1227"/>
        <v>7.4333527923720569E-2</v>
      </c>
      <c r="BO790" s="205">
        <f t="shared" si="1227"/>
        <v>9.0102546376310641E-2</v>
      </c>
      <c r="BP790" s="206">
        <f t="shared" si="1227"/>
        <v>4.8908827200053968E-2</v>
      </c>
      <c r="BQ790" s="207">
        <f t="shared" si="1227"/>
        <v>4.8292739773919124E-2</v>
      </c>
      <c r="BR790" s="204">
        <f t="shared" si="1227"/>
        <v>5.4744525547445258E-2</v>
      </c>
      <c r="BS790" s="205">
        <f t="shared" si="1227"/>
        <v>0.11482707453487045</v>
      </c>
      <c r="BT790" s="206">
        <f t="shared" si="1227"/>
        <v>4.0470075492256209E-2</v>
      </c>
      <c r="BU790" s="204">
        <f t="shared" si="1227"/>
        <v>9.8009637544521272E-2</v>
      </c>
      <c r="BV790" s="208">
        <f t="shared" si="1227"/>
        <v>5.4137056743920296E-2</v>
      </c>
      <c r="BW790" s="209">
        <f t="shared" si="1227"/>
        <v>7.7855974238450157E-2</v>
      </c>
      <c r="BX790" s="204">
        <f t="shared" si="1227"/>
        <v>5.5654063947835036E-2</v>
      </c>
      <c r="BY790" s="205">
        <f t="shared" si="1227"/>
        <v>6.416749570407887E-2</v>
      </c>
      <c r="BZ790" s="206">
        <f t="shared" si="1227"/>
        <v>7.4879985643142355E-2</v>
      </c>
      <c r="CA790" s="207">
        <f t="shared" si="1227"/>
        <v>5.5169980002352667E-2</v>
      </c>
      <c r="CB790" s="204">
        <f t="shared" si="1227"/>
        <v>3.3217993079584777E-2</v>
      </c>
      <c r="CC790" s="205">
        <f t="shared" si="1227"/>
        <v>0.10464326160815401</v>
      </c>
      <c r="CD790" s="206">
        <f t="shared" si="1227"/>
        <v>3.4099026279183431E-2</v>
      </c>
      <c r="CE790" s="207">
        <f t="shared" si="1227"/>
        <v>9.2170750382848388E-2</v>
      </c>
      <c r="CF790" s="204">
        <f t="shared" si="1227"/>
        <v>5.1963838030844034E-2</v>
      </c>
      <c r="CG790" s="205">
        <f t="shared" si="1227"/>
        <v>9.2398274454937618E-2</v>
      </c>
      <c r="CH790" s="206">
        <f t="shared" si="1227"/>
        <v>7.4125199574241615E-2</v>
      </c>
      <c r="CI790" s="204">
        <f t="shared" si="1227"/>
        <v>4.4912653446647778E-2</v>
      </c>
      <c r="CJ790" s="210">
        <f t="shared" si="1227"/>
        <v>6.0507881167663001E-2</v>
      </c>
      <c r="CK790" s="211">
        <f t="shared" si="1227"/>
        <v>6.7106717137281641E-2</v>
      </c>
    </row>
    <row r="791" spans="1:89" ht="15" thickTop="1" thickBot="1" x14ac:dyDescent="0.3">
      <c r="A791" s="212" t="s">
        <v>28</v>
      </c>
      <c r="B791" s="213">
        <v>4900</v>
      </c>
      <c r="C791" s="214">
        <v>1090</v>
      </c>
      <c r="D791" s="215">
        <v>1893</v>
      </c>
      <c r="E791" s="216">
        <v>934</v>
      </c>
      <c r="F791" s="213">
        <v>1330</v>
      </c>
      <c r="G791" s="217">
        <v>553</v>
      </c>
      <c r="H791" s="215">
        <v>1637</v>
      </c>
      <c r="I791" s="216">
        <v>2007</v>
      </c>
      <c r="J791" s="213">
        <v>346</v>
      </c>
      <c r="K791" s="217">
        <v>1234</v>
      </c>
      <c r="L791" s="215">
        <v>484</v>
      </c>
      <c r="M791" s="213">
        <v>2371</v>
      </c>
      <c r="N791" s="218">
        <v>1492</v>
      </c>
      <c r="O791" s="219">
        <v>3133</v>
      </c>
      <c r="P791" s="213">
        <v>836</v>
      </c>
      <c r="Q791" s="217">
        <v>1587</v>
      </c>
      <c r="R791" s="215">
        <v>1418</v>
      </c>
      <c r="S791" s="216">
        <v>1505</v>
      </c>
      <c r="T791" s="213">
        <v>397</v>
      </c>
      <c r="U791" s="217">
        <v>1001</v>
      </c>
      <c r="V791" s="215">
        <v>895</v>
      </c>
      <c r="W791" s="216">
        <v>2267</v>
      </c>
      <c r="X791" s="213">
        <v>1145</v>
      </c>
      <c r="Y791" s="217">
        <v>1237</v>
      </c>
      <c r="Z791" s="215">
        <v>3693</v>
      </c>
      <c r="AA791" s="213">
        <v>2690</v>
      </c>
      <c r="AB791" s="220">
        <f t="shared" si="1224"/>
        <v>20466</v>
      </c>
      <c r="AC791" s="221">
        <f t="shared" si="1219"/>
        <v>21609</v>
      </c>
      <c r="AE791" s="182"/>
      <c r="AF791" s="183" t="s">
        <v>17</v>
      </c>
      <c r="AG791" s="184" t="s">
        <v>18</v>
      </c>
      <c r="AH791" s="185" t="s">
        <v>17</v>
      </c>
      <c r="AI791" s="186" t="s">
        <v>18</v>
      </c>
      <c r="AJ791" s="183" t="s">
        <v>17</v>
      </c>
      <c r="AK791" s="184" t="s">
        <v>18</v>
      </c>
      <c r="AL791" s="185" t="s">
        <v>17</v>
      </c>
      <c r="AM791" s="186" t="s">
        <v>18</v>
      </c>
      <c r="AN791" s="183" t="s">
        <v>17</v>
      </c>
      <c r="AO791" s="184" t="s">
        <v>18</v>
      </c>
      <c r="AP791" s="185" t="s">
        <v>17</v>
      </c>
      <c r="AQ791" s="183" t="s">
        <v>18</v>
      </c>
      <c r="AR791" s="187" t="s">
        <v>17</v>
      </c>
      <c r="AS791" s="188" t="s">
        <v>18</v>
      </c>
      <c r="AT791" s="183" t="s">
        <v>17</v>
      </c>
      <c r="AU791" s="184" t="s">
        <v>18</v>
      </c>
      <c r="AV791" s="185" t="s">
        <v>17</v>
      </c>
      <c r="AW791" s="186" t="s">
        <v>18</v>
      </c>
      <c r="AX791" s="183" t="s">
        <v>17</v>
      </c>
      <c r="AY791" s="184" t="s">
        <v>18</v>
      </c>
      <c r="AZ791" s="185" t="s">
        <v>17</v>
      </c>
      <c r="BA791" s="186" t="s">
        <v>18</v>
      </c>
      <c r="BB791" s="183" t="s">
        <v>17</v>
      </c>
      <c r="BC791" s="184" t="s">
        <v>18</v>
      </c>
      <c r="BD791" s="185" t="s">
        <v>17</v>
      </c>
      <c r="BE791" s="183" t="s">
        <v>18</v>
      </c>
      <c r="BF791" s="189" t="s">
        <v>17</v>
      </c>
      <c r="BG791" s="190" t="s">
        <v>18</v>
      </c>
      <c r="BI791" s="212" t="s">
        <v>28</v>
      </c>
      <c r="BJ791" s="204">
        <f t="shared" ref="BJ791:CK791" si="1228">B791/B808</f>
        <v>8.3039587852494573E-2</v>
      </c>
      <c r="BK791" s="205">
        <f t="shared" si="1228"/>
        <v>3.0289557049963875E-2</v>
      </c>
      <c r="BL791" s="206">
        <f t="shared" si="1228"/>
        <v>7.3483172237102601E-2</v>
      </c>
      <c r="BM791" s="207">
        <f t="shared" si="1228"/>
        <v>4.3708175394262715E-2</v>
      </c>
      <c r="BN791" s="204">
        <f t="shared" si="1228"/>
        <v>8.6268405007459303E-2</v>
      </c>
      <c r="BO791" s="205">
        <f t="shared" si="1228"/>
        <v>6.3717018089641669E-2</v>
      </c>
      <c r="BP791" s="206">
        <f t="shared" si="1228"/>
        <v>5.5216379397578168E-2</v>
      </c>
      <c r="BQ791" s="207">
        <f t="shared" si="1228"/>
        <v>4.6777764829273975E-2</v>
      </c>
      <c r="BR791" s="204">
        <f t="shared" si="1228"/>
        <v>4.8568220101066817E-2</v>
      </c>
      <c r="BS791" s="205">
        <f t="shared" si="1228"/>
        <v>0.14085150097020888</v>
      </c>
      <c r="BT791" s="206">
        <f t="shared" si="1228"/>
        <v>3.7668301035100007E-2</v>
      </c>
      <c r="BU791" s="204">
        <f t="shared" si="1228"/>
        <v>9.9350513304001672E-2</v>
      </c>
      <c r="BV791" s="208">
        <f t="shared" si="1228"/>
        <v>5.3280005713673535E-2</v>
      </c>
      <c r="BW791" s="209">
        <f t="shared" si="1228"/>
        <v>8.1361830316565825E-2</v>
      </c>
      <c r="BX791" s="204">
        <f t="shared" si="1228"/>
        <v>4.7817880226505752E-2</v>
      </c>
      <c r="BY791" s="205">
        <f t="shared" si="1228"/>
        <v>7.1764493081305961E-2</v>
      </c>
      <c r="BZ791" s="206">
        <f t="shared" si="1228"/>
        <v>6.3618825429584094E-2</v>
      </c>
      <c r="CA791" s="207">
        <f t="shared" si="1228"/>
        <v>5.9012665176645884E-2</v>
      </c>
      <c r="CB791" s="204">
        <f t="shared" si="1228"/>
        <v>3.924864063272368E-2</v>
      </c>
      <c r="CC791" s="205">
        <f t="shared" si="1228"/>
        <v>7.5575688939222355E-2</v>
      </c>
      <c r="CD791" s="206">
        <f t="shared" si="1228"/>
        <v>3.3647881499304484E-2</v>
      </c>
      <c r="CE791" s="207">
        <f t="shared" si="1228"/>
        <v>7.2326442062276675E-2</v>
      </c>
      <c r="CF791" s="204">
        <f t="shared" si="1228"/>
        <v>4.349312466762896E-2</v>
      </c>
      <c r="CG791" s="205">
        <f t="shared" si="1228"/>
        <v>7.2111460883758888E-2</v>
      </c>
      <c r="CH791" s="206">
        <f t="shared" si="1228"/>
        <v>6.141897285790314E-2</v>
      </c>
      <c r="CI791" s="204">
        <f t="shared" si="1228"/>
        <v>5.2919420837267861E-2</v>
      </c>
      <c r="CJ791" s="210">
        <f t="shared" si="1228"/>
        <v>6.00618050236391E-2</v>
      </c>
      <c r="CK791" s="211">
        <f t="shared" si="1228"/>
        <v>6.3506571368114176E-2</v>
      </c>
    </row>
    <row r="792" spans="1:89" ht="13.5" thickTop="1" x14ac:dyDescent="0.2">
      <c r="A792" s="202" t="s">
        <v>29</v>
      </c>
      <c r="B792" s="235">
        <v>3568</v>
      </c>
      <c r="C792" s="223">
        <v>1578</v>
      </c>
      <c r="D792" s="224">
        <v>1634</v>
      </c>
      <c r="E792" s="225">
        <v>1013</v>
      </c>
      <c r="F792" s="222">
        <v>1212</v>
      </c>
      <c r="G792" s="226">
        <v>511</v>
      </c>
      <c r="H792" s="224">
        <v>2020</v>
      </c>
      <c r="I792" s="225">
        <v>2182</v>
      </c>
      <c r="J792" s="222">
        <v>447</v>
      </c>
      <c r="K792" s="226">
        <v>729</v>
      </c>
      <c r="L792" s="224">
        <v>559</v>
      </c>
      <c r="M792" s="222">
        <v>1587</v>
      </c>
      <c r="N792" s="227">
        <v>1500</v>
      </c>
      <c r="O792" s="236">
        <v>2649</v>
      </c>
      <c r="P792" s="222">
        <v>923</v>
      </c>
      <c r="Q792" s="226">
        <v>1168</v>
      </c>
      <c r="R792" s="224">
        <v>1257</v>
      </c>
      <c r="S792" s="225">
        <v>1547</v>
      </c>
      <c r="T792" s="222">
        <v>463</v>
      </c>
      <c r="U792" s="226">
        <v>908</v>
      </c>
      <c r="V792" s="224">
        <v>888</v>
      </c>
      <c r="W792" s="237">
        <v>2597</v>
      </c>
      <c r="X792" s="222">
        <v>1166</v>
      </c>
      <c r="Y792" s="226">
        <v>1158</v>
      </c>
      <c r="Z792" s="224">
        <v>3416</v>
      </c>
      <c r="AA792" s="222">
        <v>2614</v>
      </c>
      <c r="AB792" s="220">
        <f t="shared" si="1224"/>
        <v>19053</v>
      </c>
      <c r="AC792" s="221">
        <f t="shared" si="1219"/>
        <v>20241</v>
      </c>
      <c r="AE792" s="202" t="str">
        <f>$AE$17</f>
        <v>17:00 - 17:59</v>
      </c>
      <c r="AF792" s="193">
        <f t="shared" ref="AF792:AO794" si="1229">SUMIF($A$9:$A$32,$AE792,B$784:B$807)</f>
        <v>2594</v>
      </c>
      <c r="AG792" s="194">
        <f t="shared" si="1229"/>
        <v>3896</v>
      </c>
      <c r="AH792" s="195">
        <f t="shared" si="1229"/>
        <v>1808</v>
      </c>
      <c r="AI792" s="196">
        <f t="shared" si="1229"/>
        <v>1760</v>
      </c>
      <c r="AJ792" s="193">
        <f t="shared" si="1229"/>
        <v>1122</v>
      </c>
      <c r="AK792" s="197">
        <f t="shared" si="1229"/>
        <v>594</v>
      </c>
      <c r="AL792" s="195">
        <f t="shared" si="1229"/>
        <v>2202</v>
      </c>
      <c r="AM792" s="196">
        <f t="shared" si="1229"/>
        <v>4192</v>
      </c>
      <c r="AN792" s="193">
        <f t="shared" si="1229"/>
        <v>807</v>
      </c>
      <c r="AO792" s="197">
        <f t="shared" si="1229"/>
        <v>300</v>
      </c>
      <c r="AP792" s="195">
        <f t="shared" ref="AP792:AY794" si="1230">SUMIF($A$9:$A$32,$AE792,L$784:L$807)</f>
        <v>1503</v>
      </c>
      <c r="AQ792" s="193">
        <f t="shared" si="1230"/>
        <v>1225</v>
      </c>
      <c r="AR792" s="198">
        <f t="shared" si="1230"/>
        <v>2312</v>
      </c>
      <c r="AS792" s="199">
        <f t="shared" si="1230"/>
        <v>2196</v>
      </c>
      <c r="AT792" s="193">
        <f t="shared" si="1230"/>
        <v>1437</v>
      </c>
      <c r="AU792" s="197">
        <f t="shared" si="1230"/>
        <v>1328</v>
      </c>
      <c r="AV792" s="195">
        <f t="shared" si="1230"/>
        <v>1532</v>
      </c>
      <c r="AW792" s="196">
        <f t="shared" si="1230"/>
        <v>1879</v>
      </c>
      <c r="AX792" s="193">
        <f t="shared" si="1230"/>
        <v>1031</v>
      </c>
      <c r="AY792" s="197">
        <f t="shared" si="1230"/>
        <v>379</v>
      </c>
      <c r="AZ792" s="195">
        <f t="shared" ref="AZ792:BE794" si="1231">SUMIF($A$9:$A$32,$AE792,V$784:V$807)</f>
        <v>2508</v>
      </c>
      <c r="BA792" s="196">
        <f t="shared" si="1231"/>
        <v>1294</v>
      </c>
      <c r="BB792" s="193">
        <f t="shared" si="1231"/>
        <v>3075</v>
      </c>
      <c r="BC792" s="197">
        <f t="shared" si="1231"/>
        <v>663</v>
      </c>
      <c r="BD792" s="195">
        <f t="shared" si="1231"/>
        <v>4531</v>
      </c>
      <c r="BE792" s="193">
        <f t="shared" si="1231"/>
        <v>3850</v>
      </c>
      <c r="BF792" s="200">
        <f>AF792+AH792+AJ792+AL792+AN792+AP792+AR792+AT792+AV792+AX792+AZ792+BB792+BD792</f>
        <v>26462</v>
      </c>
      <c r="BG792" s="201">
        <f>AG792+AI792+AK792+AM792+AO792+AQ792+AS792+AU792+AW792+AY792+BA792+BC792+BE792</f>
        <v>23556</v>
      </c>
      <c r="BI792" s="202" t="s">
        <v>29</v>
      </c>
      <c r="BJ792" s="204">
        <f t="shared" ref="BJ792:CK792" si="1232">B792/B808</f>
        <v>6.0466377440347073E-2</v>
      </c>
      <c r="BK792" s="205">
        <f t="shared" si="1232"/>
        <v>4.385038626132385E-2</v>
      </c>
      <c r="BL792" s="206">
        <f t="shared" si="1232"/>
        <v>6.3429214704398121E-2</v>
      </c>
      <c r="BM792" s="207">
        <f t="shared" si="1232"/>
        <v>4.7405119565726052E-2</v>
      </c>
      <c r="BN792" s="204">
        <f t="shared" si="1232"/>
        <v>7.8614516442887722E-2</v>
      </c>
      <c r="BO792" s="205">
        <f t="shared" si="1232"/>
        <v>5.8877750892960018E-2</v>
      </c>
      <c r="BP792" s="206">
        <f t="shared" si="1232"/>
        <v>6.8135055823523458E-2</v>
      </c>
      <c r="BQ792" s="207">
        <f t="shared" si="1232"/>
        <v>5.0856543526395528E-2</v>
      </c>
      <c r="BR792" s="204">
        <f t="shared" si="1232"/>
        <v>6.2745648512071872E-2</v>
      </c>
      <c r="BS792" s="205">
        <f t="shared" si="1232"/>
        <v>8.320967926035841E-2</v>
      </c>
      <c r="BT792" s="206">
        <f t="shared" si="1232"/>
        <v>4.3505331154175424E-2</v>
      </c>
      <c r="BU792" s="204">
        <f t="shared" si="1232"/>
        <v>6.6499057196731617E-2</v>
      </c>
      <c r="BV792" s="208">
        <f t="shared" si="1232"/>
        <v>5.3565689390422458E-2</v>
      </c>
      <c r="BW792" s="209">
        <f t="shared" si="1232"/>
        <v>6.87926870439141E-2</v>
      </c>
      <c r="BX792" s="204">
        <f t="shared" si="1232"/>
        <v>5.2794142881656465E-2</v>
      </c>
      <c r="BY792" s="205">
        <f t="shared" si="1232"/>
        <v>5.2817219860721715E-2</v>
      </c>
      <c r="BZ792" s="206">
        <f t="shared" si="1232"/>
        <v>5.6395531428058684E-2</v>
      </c>
      <c r="CA792" s="207">
        <f t="shared" si="1232"/>
        <v>6.0659530251342977E-2</v>
      </c>
      <c r="CB792" s="204">
        <f t="shared" si="1232"/>
        <v>4.5773603559070689E-2</v>
      </c>
      <c r="CC792" s="205">
        <f t="shared" si="1232"/>
        <v>6.8554171385428464E-2</v>
      </c>
      <c r="CD792" s="206">
        <f t="shared" si="1232"/>
        <v>3.338471371104177E-2</v>
      </c>
      <c r="CE792" s="207">
        <f t="shared" si="1232"/>
        <v>8.2854772843287391E-2</v>
      </c>
      <c r="CF792" s="204">
        <f t="shared" si="1232"/>
        <v>4.4290815163716475E-2</v>
      </c>
      <c r="CG792" s="205">
        <f t="shared" si="1232"/>
        <v>6.750612102133613E-2</v>
      </c>
      <c r="CH792" s="206">
        <f t="shared" si="1232"/>
        <v>5.681213411389037E-2</v>
      </c>
      <c r="CI792" s="204">
        <f t="shared" si="1232"/>
        <v>5.1424299653761413E-2</v>
      </c>
      <c r="CJ792" s="210">
        <f t="shared" si="1232"/>
        <v>5.5915057711101133E-2</v>
      </c>
      <c r="CK792" s="211">
        <f t="shared" si="1232"/>
        <v>5.9486163684668372E-2</v>
      </c>
    </row>
    <row r="793" spans="1:89" x14ac:dyDescent="0.2">
      <c r="A793" s="212" t="s">
        <v>31</v>
      </c>
      <c r="B793" s="238">
        <v>4074</v>
      </c>
      <c r="C793" s="214">
        <v>1563</v>
      </c>
      <c r="D793" s="215">
        <v>1685</v>
      </c>
      <c r="E793" s="216">
        <v>933</v>
      </c>
      <c r="F793" s="213">
        <v>948</v>
      </c>
      <c r="G793" s="217">
        <v>475</v>
      </c>
      <c r="H793" s="215">
        <v>2106</v>
      </c>
      <c r="I793" s="216">
        <v>2279</v>
      </c>
      <c r="J793" s="213">
        <v>381</v>
      </c>
      <c r="K793" s="214">
        <v>520</v>
      </c>
      <c r="L793" s="215">
        <v>683</v>
      </c>
      <c r="M793" s="213">
        <v>1946</v>
      </c>
      <c r="N793" s="218">
        <v>1467</v>
      </c>
      <c r="O793" s="239">
        <v>2446</v>
      </c>
      <c r="P793" s="213">
        <v>865</v>
      </c>
      <c r="Q793" s="214">
        <v>1273</v>
      </c>
      <c r="R793" s="215">
        <v>1240</v>
      </c>
      <c r="S793" s="216">
        <v>1418</v>
      </c>
      <c r="T793" s="224">
        <v>500</v>
      </c>
      <c r="U793" s="213">
        <v>801</v>
      </c>
      <c r="V793" s="215">
        <v>1005</v>
      </c>
      <c r="W793" s="240">
        <v>2183</v>
      </c>
      <c r="X793" s="213">
        <v>1167</v>
      </c>
      <c r="Y793" s="217">
        <v>954</v>
      </c>
      <c r="Z793" s="215">
        <v>3284</v>
      </c>
      <c r="AA793" s="213">
        <v>3213</v>
      </c>
      <c r="AB793" s="220">
        <f t="shared" si="1224"/>
        <v>19405</v>
      </c>
      <c r="AC793" s="221">
        <f t="shared" si="1219"/>
        <v>20004</v>
      </c>
      <c r="AE793" s="212" t="str">
        <f>$AE$18</f>
        <v>18:00 - 18:59</v>
      </c>
      <c r="AF793" s="193">
        <f t="shared" si="1229"/>
        <v>2438</v>
      </c>
      <c r="AG793" s="214">
        <f t="shared" si="1229"/>
        <v>4026</v>
      </c>
      <c r="AH793" s="215">
        <f t="shared" si="1229"/>
        <v>1657</v>
      </c>
      <c r="AI793" s="216">
        <f t="shared" si="1229"/>
        <v>1551</v>
      </c>
      <c r="AJ793" s="213">
        <f t="shared" si="1229"/>
        <v>895</v>
      </c>
      <c r="AK793" s="217">
        <f t="shared" si="1229"/>
        <v>543</v>
      </c>
      <c r="AL793" s="215">
        <f t="shared" si="1229"/>
        <v>2297</v>
      </c>
      <c r="AM793" s="216">
        <f t="shared" si="1229"/>
        <v>4171</v>
      </c>
      <c r="AN793" s="213">
        <f t="shared" si="1229"/>
        <v>695</v>
      </c>
      <c r="AO793" s="217">
        <f t="shared" si="1229"/>
        <v>265</v>
      </c>
      <c r="AP793" s="215">
        <f t="shared" si="1230"/>
        <v>1680</v>
      </c>
      <c r="AQ793" s="213">
        <f t="shared" si="1230"/>
        <v>870</v>
      </c>
      <c r="AR793" s="218">
        <f t="shared" si="1230"/>
        <v>2594</v>
      </c>
      <c r="AS793" s="219">
        <f t="shared" si="1230"/>
        <v>2312</v>
      </c>
      <c r="AT793" s="213">
        <f t="shared" si="1230"/>
        <v>1291</v>
      </c>
      <c r="AU793" s="217">
        <f t="shared" si="1230"/>
        <v>1646</v>
      </c>
      <c r="AV793" s="215">
        <f t="shared" si="1230"/>
        <v>1388</v>
      </c>
      <c r="AW793" s="216">
        <f t="shared" si="1230"/>
        <v>2235</v>
      </c>
      <c r="AX793" s="213">
        <f t="shared" si="1230"/>
        <v>1134</v>
      </c>
      <c r="AY793" s="217">
        <f t="shared" si="1230"/>
        <v>505</v>
      </c>
      <c r="AZ793" s="215">
        <f t="shared" si="1231"/>
        <v>2905</v>
      </c>
      <c r="BA793" s="216">
        <f t="shared" si="1231"/>
        <v>1608</v>
      </c>
      <c r="BB793" s="213">
        <f t="shared" si="1231"/>
        <v>2889</v>
      </c>
      <c r="BC793" s="217">
        <f t="shared" si="1231"/>
        <v>913</v>
      </c>
      <c r="BD793" s="215">
        <f t="shared" si="1231"/>
        <v>3992</v>
      </c>
      <c r="BE793" s="213">
        <f t="shared" si="1231"/>
        <v>5400</v>
      </c>
      <c r="BF793" s="220">
        <f>SUM(AF793,AH793,AJ793,AL793,AN793,AP793,AR793,AT793,AV793,AX793,AZ793,BB793,BD793)</f>
        <v>25855</v>
      </c>
      <c r="BG793" s="221">
        <f>SUM(AG793,AI793,AK793,AM793,AO793,AQ793,AS793,AU793,AW793,AY793,BA793,BC793,BE793)</f>
        <v>26045</v>
      </c>
      <c r="BI793" s="212" t="s">
        <v>31</v>
      </c>
      <c r="BJ793" s="204">
        <f t="shared" ref="BJ793:CK793" si="1233">B793/B808</f>
        <v>6.9041485900216915E-2</v>
      </c>
      <c r="BK793" s="205">
        <f t="shared" si="1233"/>
        <v>4.3433557494581228E-2</v>
      </c>
      <c r="BL793" s="206">
        <f t="shared" si="1233"/>
        <v>6.5408951515857308E-2</v>
      </c>
      <c r="BM793" s="207">
        <f t="shared" si="1233"/>
        <v>4.3661378632598627E-2</v>
      </c>
      <c r="BN793" s="204">
        <f t="shared" si="1233"/>
        <v>6.1490562366219109E-2</v>
      </c>
      <c r="BO793" s="205">
        <f t="shared" si="1233"/>
        <v>5.4729807581518609E-2</v>
      </c>
      <c r="BP793" s="206">
        <f t="shared" si="1233"/>
        <v>7.1035855229871492E-2</v>
      </c>
      <c r="BQ793" s="207">
        <f t="shared" si="1233"/>
        <v>5.3117352289942896E-2</v>
      </c>
      <c r="BR793" s="204">
        <f t="shared" si="1233"/>
        <v>5.348119034250421E-2</v>
      </c>
      <c r="BS793" s="205">
        <f t="shared" si="1233"/>
        <v>5.9353955027964846E-2</v>
      </c>
      <c r="BT793" s="206">
        <f t="shared" si="1233"/>
        <v>5.3155887617713442E-2</v>
      </c>
      <c r="BU793" s="204">
        <f t="shared" si="1233"/>
        <v>8.1542007123402468E-2</v>
      </c>
      <c r="BV793" s="208">
        <f t="shared" si="1233"/>
        <v>5.238724422383316E-2</v>
      </c>
      <c r="BW793" s="209">
        <f t="shared" si="1233"/>
        <v>6.3520918274599422E-2</v>
      </c>
      <c r="BX793" s="204">
        <f t="shared" si="1233"/>
        <v>4.9476634444889318E-2</v>
      </c>
      <c r="BY793" s="205">
        <f t="shared" si="1233"/>
        <v>5.7565343221488652E-2</v>
      </c>
      <c r="BZ793" s="206">
        <f t="shared" si="1233"/>
        <v>5.5632823365785816E-2</v>
      </c>
      <c r="CA793" s="207">
        <f t="shared" si="1233"/>
        <v>5.5601301807630475E-2</v>
      </c>
      <c r="CB793" s="204">
        <f t="shared" si="1233"/>
        <v>4.9431537320810674E-2</v>
      </c>
      <c r="CC793" s="205">
        <f t="shared" si="1233"/>
        <v>6.0475651189127975E-2</v>
      </c>
      <c r="CD793" s="206">
        <f t="shared" si="1233"/>
        <v>3.7783375314861464E-2</v>
      </c>
      <c r="CE793" s="207">
        <f t="shared" si="1233"/>
        <v>6.9646503318019401E-2</v>
      </c>
      <c r="CF793" s="204">
        <f t="shared" si="1233"/>
        <v>4.4328800425434932E-2</v>
      </c>
      <c r="CG793" s="205">
        <f t="shared" si="1233"/>
        <v>5.5613850996852045E-2</v>
      </c>
      <c r="CH793" s="206">
        <f t="shared" si="1233"/>
        <v>5.4616817456093668E-2</v>
      </c>
      <c r="CI793" s="204">
        <f t="shared" si="1233"/>
        <v>6.3208215297450424E-2</v>
      </c>
      <c r="CJ793" s="210">
        <f t="shared" si="1233"/>
        <v>5.694807614989332E-2</v>
      </c>
      <c r="CK793" s="211">
        <f t="shared" si="1233"/>
        <v>5.8789645686878424E-2</v>
      </c>
    </row>
    <row r="794" spans="1:89" ht="13.5" thickBot="1" x14ac:dyDescent="0.25">
      <c r="A794" s="202" t="s">
        <v>33</v>
      </c>
      <c r="B794" s="235">
        <v>3407</v>
      </c>
      <c r="C794" s="223">
        <v>1418</v>
      </c>
      <c r="D794" s="224">
        <v>1227</v>
      </c>
      <c r="E794" s="225">
        <v>1116</v>
      </c>
      <c r="F794" s="222">
        <v>778</v>
      </c>
      <c r="G794" s="226">
        <v>519</v>
      </c>
      <c r="H794" s="224">
        <v>2126</v>
      </c>
      <c r="I794" s="225">
        <v>2058</v>
      </c>
      <c r="J794" s="222">
        <v>409</v>
      </c>
      <c r="K794" s="223">
        <v>469</v>
      </c>
      <c r="L794" s="224">
        <v>592</v>
      </c>
      <c r="M794" s="222">
        <v>1596</v>
      </c>
      <c r="N794" s="227">
        <v>1472</v>
      </c>
      <c r="O794" s="236">
        <v>2462</v>
      </c>
      <c r="P794" s="222">
        <v>829</v>
      </c>
      <c r="Q794" s="223">
        <v>1159</v>
      </c>
      <c r="R794" s="224">
        <v>1276</v>
      </c>
      <c r="S794" s="225">
        <v>1473</v>
      </c>
      <c r="T794" s="222">
        <v>509</v>
      </c>
      <c r="U794" s="226">
        <v>785</v>
      </c>
      <c r="V794" s="224">
        <v>1077</v>
      </c>
      <c r="W794" s="237">
        <v>1991</v>
      </c>
      <c r="X794" s="222">
        <v>1138</v>
      </c>
      <c r="Y794" s="226">
        <v>901</v>
      </c>
      <c r="Z794" s="224">
        <v>3261</v>
      </c>
      <c r="AA794" s="222">
        <v>2767</v>
      </c>
      <c r="AB794" s="220">
        <f t="shared" si="1224"/>
        <v>18101</v>
      </c>
      <c r="AC794" s="221">
        <f t="shared" si="1219"/>
        <v>18714</v>
      </c>
      <c r="AE794" s="202" t="str">
        <f>$AE$19</f>
        <v>19:00 - 19:59</v>
      </c>
      <c r="AF794" s="193">
        <f t="shared" si="1229"/>
        <v>2615</v>
      </c>
      <c r="AG794" s="223">
        <f t="shared" si="1229"/>
        <v>4597</v>
      </c>
      <c r="AH794" s="224">
        <f t="shared" si="1229"/>
        <v>1312</v>
      </c>
      <c r="AI794" s="225">
        <f t="shared" si="1229"/>
        <v>2164</v>
      </c>
      <c r="AJ794" s="222">
        <f t="shared" si="1229"/>
        <v>694</v>
      </c>
      <c r="AK794" s="226">
        <f t="shared" si="1229"/>
        <v>633</v>
      </c>
      <c r="AL794" s="224">
        <f t="shared" si="1229"/>
        <v>1982</v>
      </c>
      <c r="AM794" s="225">
        <f t="shared" si="1229"/>
        <v>3773</v>
      </c>
      <c r="AN794" s="222">
        <f t="shared" si="1229"/>
        <v>413</v>
      </c>
      <c r="AO794" s="226">
        <f t="shared" si="1229"/>
        <v>269</v>
      </c>
      <c r="AP794" s="224">
        <f t="shared" si="1230"/>
        <v>1117</v>
      </c>
      <c r="AQ794" s="222">
        <f t="shared" si="1230"/>
        <v>834</v>
      </c>
      <c r="AR794" s="227">
        <f t="shared" si="1230"/>
        <v>1910</v>
      </c>
      <c r="AS794" s="228">
        <f t="shared" si="1230"/>
        <v>1969</v>
      </c>
      <c r="AT794" s="222">
        <f t="shared" si="1230"/>
        <v>1194</v>
      </c>
      <c r="AU794" s="226">
        <f t="shared" si="1230"/>
        <v>1571</v>
      </c>
      <c r="AV794" s="224">
        <f t="shared" si="1230"/>
        <v>1254</v>
      </c>
      <c r="AW794" s="225">
        <f t="shared" si="1230"/>
        <v>1628</v>
      </c>
      <c r="AX794" s="222">
        <f t="shared" si="1230"/>
        <v>934</v>
      </c>
      <c r="AY794" s="226">
        <f t="shared" si="1230"/>
        <v>385</v>
      </c>
      <c r="AZ794" s="224">
        <f t="shared" si="1231"/>
        <v>2554</v>
      </c>
      <c r="BA794" s="225">
        <f t="shared" si="1231"/>
        <v>1189</v>
      </c>
      <c r="BB794" s="222">
        <f t="shared" si="1231"/>
        <v>2125</v>
      </c>
      <c r="BC794" s="226">
        <f t="shared" si="1231"/>
        <v>707</v>
      </c>
      <c r="BD794" s="224">
        <f t="shared" si="1231"/>
        <v>3486</v>
      </c>
      <c r="BE794" s="222">
        <f t="shared" si="1231"/>
        <v>3639</v>
      </c>
      <c r="BF794" s="220">
        <f>SUM(AF794,AH794,AJ794,AL794,AN794,AP794,AR794,AT794,AV794,AX794,AZ794,BB794,BD794)</f>
        <v>21590</v>
      </c>
      <c r="BG794" s="221">
        <f>SUM(AG794,AI794,AK794,AM794,AO794,AQ794,AS794,AU794,AW794,AY794,BA794,BC794,BE794)</f>
        <v>23358</v>
      </c>
      <c r="BI794" s="202" t="s">
        <v>33</v>
      </c>
      <c r="BJ794" s="204">
        <f t="shared" ref="BJ794:CK794" si="1234">B794/B808</f>
        <v>5.7737933839479394E-2</v>
      </c>
      <c r="BK794" s="205">
        <f t="shared" si="1234"/>
        <v>3.9404212749402548E-2</v>
      </c>
      <c r="BL794" s="206">
        <f t="shared" si="1234"/>
        <v>4.7630138581576803E-2</v>
      </c>
      <c r="BM794" s="207">
        <f t="shared" si="1234"/>
        <v>5.2225186017127612E-2</v>
      </c>
      <c r="BN794" s="204">
        <f t="shared" si="1234"/>
        <v>5.0463773756243106E-2</v>
      </c>
      <c r="BO794" s="205">
        <f t="shared" si="1234"/>
        <v>5.979951607328033E-2</v>
      </c>
      <c r="BP794" s="206">
        <f t="shared" si="1234"/>
        <v>7.1710459742975685E-2</v>
      </c>
      <c r="BQ794" s="207">
        <f t="shared" si="1234"/>
        <v>4.7966437478149403E-2</v>
      </c>
      <c r="BR794" s="204">
        <f t="shared" si="1234"/>
        <v>5.7411566535654129E-2</v>
      </c>
      <c r="BS794" s="205">
        <f t="shared" si="1234"/>
        <v>5.3532701746375984E-2</v>
      </c>
      <c r="BT794" s="206">
        <f t="shared" si="1234"/>
        <v>4.6073624406568606E-2</v>
      </c>
      <c r="BU794" s="204">
        <f t="shared" si="1234"/>
        <v>6.6876178504085476E-2</v>
      </c>
      <c r="BV794" s="208">
        <f t="shared" si="1234"/>
        <v>5.2565796521801232E-2</v>
      </c>
      <c r="BW794" s="209">
        <f t="shared" si="1234"/>
        <v>6.3936427143116842E-2</v>
      </c>
      <c r="BX794" s="204">
        <f t="shared" si="1234"/>
        <v>4.741749127724075E-2</v>
      </c>
      <c r="BY794" s="205">
        <f t="shared" si="1234"/>
        <v>5.2410237858370262E-2</v>
      </c>
      <c r="BZ794" s="206">
        <f t="shared" si="1234"/>
        <v>5.7247969850598948E-2</v>
      </c>
      <c r="CA794" s="207">
        <f t="shared" si="1234"/>
        <v>5.775791083401953E-2</v>
      </c>
      <c r="CB794" s="204">
        <f t="shared" si="1234"/>
        <v>5.0321304992585268E-2</v>
      </c>
      <c r="CC794" s="205">
        <f t="shared" si="1234"/>
        <v>5.9267648169120425E-2</v>
      </c>
      <c r="CD794" s="206">
        <f t="shared" si="1234"/>
        <v>4.0490243994135117E-2</v>
      </c>
      <c r="CE794" s="207">
        <f t="shared" si="1234"/>
        <v>6.3520929045431343E-2</v>
      </c>
      <c r="CF794" s="204">
        <f t="shared" si="1234"/>
        <v>4.3227227835599784E-2</v>
      </c>
      <c r="CG794" s="205">
        <f t="shared" si="1234"/>
        <v>5.2524192608138044E-2</v>
      </c>
      <c r="CH794" s="206">
        <f t="shared" si="1234"/>
        <v>5.4234300159659396E-2</v>
      </c>
      <c r="CI794" s="204">
        <f t="shared" si="1234"/>
        <v>5.4434214667925716E-2</v>
      </c>
      <c r="CJ794" s="210">
        <f t="shared" si="1234"/>
        <v>5.3121212388004074E-2</v>
      </c>
      <c r="CK794" s="211">
        <f t="shared" si="1234"/>
        <v>5.4998471774857172E-2</v>
      </c>
    </row>
    <row r="795" spans="1:89" ht="14.25" thickTop="1" thickBot="1" x14ac:dyDescent="0.25">
      <c r="A795" s="212" t="s">
        <v>35</v>
      </c>
      <c r="B795" s="238">
        <v>2641</v>
      </c>
      <c r="C795" s="214">
        <v>1568</v>
      </c>
      <c r="D795" s="215">
        <v>1247</v>
      </c>
      <c r="E795" s="216">
        <v>1023</v>
      </c>
      <c r="F795" s="213">
        <v>683</v>
      </c>
      <c r="G795" s="217">
        <v>460</v>
      </c>
      <c r="H795" s="215">
        <v>1941</v>
      </c>
      <c r="I795" s="216">
        <v>2690</v>
      </c>
      <c r="J795" s="213">
        <v>390</v>
      </c>
      <c r="K795" s="214">
        <v>443</v>
      </c>
      <c r="L795" s="215">
        <v>742</v>
      </c>
      <c r="M795" s="213">
        <v>1177</v>
      </c>
      <c r="N795" s="218">
        <v>1638</v>
      </c>
      <c r="O795" s="239">
        <v>1964</v>
      </c>
      <c r="P795" s="213">
        <v>954</v>
      </c>
      <c r="Q795" s="214">
        <v>1199</v>
      </c>
      <c r="R795" s="215">
        <v>1208</v>
      </c>
      <c r="S795" s="216">
        <v>1488</v>
      </c>
      <c r="T795" s="213">
        <v>672</v>
      </c>
      <c r="U795" s="217">
        <v>628</v>
      </c>
      <c r="V795" s="215">
        <v>1443</v>
      </c>
      <c r="W795" s="240">
        <v>1805</v>
      </c>
      <c r="X795" s="213">
        <v>1294</v>
      </c>
      <c r="Y795" s="217">
        <v>746</v>
      </c>
      <c r="Z795" s="215">
        <v>3162</v>
      </c>
      <c r="AA795" s="213">
        <v>3308</v>
      </c>
      <c r="AB795" s="220">
        <f t="shared" si="1224"/>
        <v>18015</v>
      </c>
      <c r="AC795" s="221">
        <f t="shared" si="1219"/>
        <v>18499</v>
      </c>
      <c r="AE795" s="229" t="s">
        <v>26</v>
      </c>
      <c r="AF795" s="230">
        <f t="shared" ref="AF795:BG795" si="1235">SUM(AF792:AF794)</f>
        <v>7647</v>
      </c>
      <c r="AG795" s="231">
        <f t="shared" si="1235"/>
        <v>12519</v>
      </c>
      <c r="AH795" s="230">
        <f t="shared" si="1235"/>
        <v>4777</v>
      </c>
      <c r="AI795" s="231">
        <f t="shared" si="1235"/>
        <v>5475</v>
      </c>
      <c r="AJ795" s="230">
        <f t="shared" si="1235"/>
        <v>2711</v>
      </c>
      <c r="AK795" s="231">
        <f t="shared" si="1235"/>
        <v>1770</v>
      </c>
      <c r="AL795" s="230">
        <f t="shared" si="1235"/>
        <v>6481</v>
      </c>
      <c r="AM795" s="231">
        <f t="shared" si="1235"/>
        <v>12136</v>
      </c>
      <c r="AN795" s="230">
        <f t="shared" si="1235"/>
        <v>1915</v>
      </c>
      <c r="AO795" s="231">
        <f t="shared" si="1235"/>
        <v>834</v>
      </c>
      <c r="AP795" s="230">
        <f t="shared" si="1235"/>
        <v>4300</v>
      </c>
      <c r="AQ795" s="231">
        <f t="shared" si="1235"/>
        <v>2929</v>
      </c>
      <c r="AR795" s="230">
        <f t="shared" si="1235"/>
        <v>6816</v>
      </c>
      <c r="AS795" s="231">
        <f t="shared" si="1235"/>
        <v>6477</v>
      </c>
      <c r="AT795" s="230">
        <f t="shared" si="1235"/>
        <v>3922</v>
      </c>
      <c r="AU795" s="231">
        <f t="shared" si="1235"/>
        <v>4545</v>
      </c>
      <c r="AV795" s="230">
        <f t="shared" si="1235"/>
        <v>4174</v>
      </c>
      <c r="AW795" s="231">
        <f t="shared" si="1235"/>
        <v>5742</v>
      </c>
      <c r="AX795" s="230">
        <f t="shared" si="1235"/>
        <v>3099</v>
      </c>
      <c r="AY795" s="231">
        <f t="shared" si="1235"/>
        <v>1269</v>
      </c>
      <c r="AZ795" s="230">
        <f t="shared" si="1235"/>
        <v>7967</v>
      </c>
      <c r="BA795" s="231">
        <f t="shared" si="1235"/>
        <v>4091</v>
      </c>
      <c r="BB795" s="230">
        <f t="shared" si="1235"/>
        <v>8089</v>
      </c>
      <c r="BC795" s="231">
        <f t="shared" si="1235"/>
        <v>2283</v>
      </c>
      <c r="BD795" s="230">
        <f t="shared" si="1235"/>
        <v>12009</v>
      </c>
      <c r="BE795" s="231">
        <f t="shared" si="1235"/>
        <v>12889</v>
      </c>
      <c r="BF795" s="232">
        <f t="shared" si="1235"/>
        <v>73907</v>
      </c>
      <c r="BG795" s="233">
        <f t="shared" si="1235"/>
        <v>72959</v>
      </c>
      <c r="BI795" s="212" t="s">
        <v>35</v>
      </c>
      <c r="BJ795" s="204">
        <f t="shared" ref="BJ795:CK795" si="1236">B795/B808</f>
        <v>4.4756643167028203E-2</v>
      </c>
      <c r="BK795" s="205">
        <f t="shared" si="1236"/>
        <v>4.3572500416828766E-2</v>
      </c>
      <c r="BL795" s="206">
        <f t="shared" si="1236"/>
        <v>4.8406505958619617E-2</v>
      </c>
      <c r="BM795" s="207">
        <f t="shared" si="1236"/>
        <v>4.7873087182366977E-2</v>
      </c>
      <c r="BN795" s="204">
        <f t="shared" si="1236"/>
        <v>4.4301744827138875E-2</v>
      </c>
      <c r="BO795" s="205">
        <f t="shared" si="1236"/>
        <v>5.300149786841802E-2</v>
      </c>
      <c r="BP795" s="206">
        <f t="shared" si="1236"/>
        <v>6.5470367996761897E-2</v>
      </c>
      <c r="BQ795" s="207">
        <f t="shared" si="1236"/>
        <v>6.2696655401468362E-2</v>
      </c>
      <c r="BR795" s="204">
        <f t="shared" si="1236"/>
        <v>5.4744525547445258E-2</v>
      </c>
      <c r="BS795" s="205">
        <f t="shared" si="1236"/>
        <v>5.0565003994977743E-2</v>
      </c>
      <c r="BT795" s="206">
        <f t="shared" si="1236"/>
        <v>5.7747684644719431E-2</v>
      </c>
      <c r="BU795" s="204">
        <f t="shared" si="1236"/>
        <v>4.9319086528388852E-2</v>
      </c>
      <c r="BV795" s="208">
        <f t="shared" si="1236"/>
        <v>5.8493732814341323E-2</v>
      </c>
      <c r="BW795" s="209">
        <f t="shared" si="1236"/>
        <v>5.1003713610512376E-2</v>
      </c>
      <c r="BX795" s="204">
        <f t="shared" si="1236"/>
        <v>5.4567293942687181E-2</v>
      </c>
      <c r="BY795" s="205">
        <f t="shared" si="1236"/>
        <v>5.4219046757710047E-2</v>
      </c>
      <c r="BZ795" s="206">
        <f t="shared" si="1236"/>
        <v>5.4197137601507468E-2</v>
      </c>
      <c r="CA795" s="207">
        <f t="shared" si="1236"/>
        <v>5.834607693212563E-2</v>
      </c>
      <c r="CB795" s="204">
        <f t="shared" si="1236"/>
        <v>6.6435986159169555E-2</v>
      </c>
      <c r="CC795" s="205">
        <f t="shared" si="1236"/>
        <v>4.741411853529634E-2</v>
      </c>
      <c r="CD795" s="206">
        <f t="shared" si="1236"/>
        <v>5.4250159780442876E-2</v>
      </c>
      <c r="CE795" s="207">
        <f t="shared" si="1236"/>
        <v>5.7586778968861663E-2</v>
      </c>
      <c r="CF795" s="204">
        <f t="shared" si="1236"/>
        <v>4.9152928663678493E-2</v>
      </c>
      <c r="CG795" s="205">
        <f t="shared" si="1236"/>
        <v>4.3488399207181998E-2</v>
      </c>
      <c r="CH795" s="206">
        <f t="shared" si="1236"/>
        <v>5.2587812666311871E-2</v>
      </c>
      <c r="CI795" s="204">
        <f t="shared" si="1236"/>
        <v>6.5077116776833491E-2</v>
      </c>
      <c r="CJ795" s="210">
        <f t="shared" si="1236"/>
        <v>5.2868827201253708E-2</v>
      </c>
      <c r="CK795" s="211">
        <f t="shared" si="1236"/>
        <v>5.436660945618696E-2</v>
      </c>
    </row>
    <row r="796" spans="1:89" ht="13.5" thickTop="1" x14ac:dyDescent="0.2">
      <c r="A796" s="202" t="s">
        <v>36</v>
      </c>
      <c r="B796" s="235">
        <v>2330</v>
      </c>
      <c r="C796" s="223">
        <v>2291</v>
      </c>
      <c r="D796" s="224">
        <v>1199</v>
      </c>
      <c r="E796" s="225">
        <v>1216</v>
      </c>
      <c r="F796" s="222">
        <v>713</v>
      </c>
      <c r="G796" s="226">
        <v>568</v>
      </c>
      <c r="H796" s="224">
        <v>1988</v>
      </c>
      <c r="I796" s="225">
        <v>2910</v>
      </c>
      <c r="J796" s="222">
        <v>482</v>
      </c>
      <c r="K796" s="223">
        <v>382</v>
      </c>
      <c r="L796" s="224">
        <v>952</v>
      </c>
      <c r="M796" s="222">
        <v>1036</v>
      </c>
      <c r="N796" s="227">
        <v>1905</v>
      </c>
      <c r="O796" s="236">
        <v>1915</v>
      </c>
      <c r="P796" s="222">
        <v>1032</v>
      </c>
      <c r="Q796" s="223">
        <v>1137</v>
      </c>
      <c r="R796" s="224">
        <v>1355</v>
      </c>
      <c r="S796" s="225">
        <v>1418</v>
      </c>
      <c r="T796" s="222">
        <v>836</v>
      </c>
      <c r="U796" s="226">
        <v>462</v>
      </c>
      <c r="V796" s="224">
        <v>2033</v>
      </c>
      <c r="W796" s="237">
        <v>1379</v>
      </c>
      <c r="X796" s="222">
        <v>1543</v>
      </c>
      <c r="Y796" s="226">
        <v>604</v>
      </c>
      <c r="Z796" s="224">
        <v>3262</v>
      </c>
      <c r="AA796" s="222">
        <v>2732</v>
      </c>
      <c r="AB796" s="220">
        <f t="shared" si="1224"/>
        <v>19630</v>
      </c>
      <c r="AC796" s="221">
        <f t="shared" si="1219"/>
        <v>18050</v>
      </c>
      <c r="BI796" s="202" t="s">
        <v>36</v>
      </c>
      <c r="BJ796" s="204">
        <f t="shared" ref="BJ796:CK796" si="1237">B796/B808</f>
        <v>3.9486171366594359E-2</v>
      </c>
      <c r="BK796" s="205">
        <f t="shared" si="1237"/>
        <v>6.3663646973823151E-2</v>
      </c>
      <c r="BL796" s="206">
        <f t="shared" si="1237"/>
        <v>4.6543224253716861E-2</v>
      </c>
      <c r="BM796" s="207">
        <f t="shared" si="1237"/>
        <v>5.6904862183536901E-2</v>
      </c>
      <c r="BN796" s="204">
        <f t="shared" si="1237"/>
        <v>4.6247648699487581E-2</v>
      </c>
      <c r="BO796" s="205">
        <f t="shared" si="1237"/>
        <v>6.5445327802742245E-2</v>
      </c>
      <c r="BP796" s="206">
        <f t="shared" si="1237"/>
        <v>6.7055688602556757E-2</v>
      </c>
      <c r="BQ796" s="207">
        <f t="shared" si="1237"/>
        <v>6.7824262906421157E-2</v>
      </c>
      <c r="BR796" s="204">
        <f t="shared" si="1237"/>
        <v>6.7658618753509259E-2</v>
      </c>
      <c r="BS796" s="205">
        <f t="shared" si="1237"/>
        <v>4.3602328501312633E-2</v>
      </c>
      <c r="BT796" s="206">
        <f t="shared" si="1237"/>
        <v>7.4091368978130595E-2</v>
      </c>
      <c r="BU796" s="204">
        <f t="shared" si="1237"/>
        <v>4.3410852713178294E-2</v>
      </c>
      <c r="BV796" s="208">
        <f t="shared" si="1237"/>
        <v>6.8028425525836517E-2</v>
      </c>
      <c r="BW796" s="209">
        <f t="shared" si="1237"/>
        <v>4.9731217700677802E-2</v>
      </c>
      <c r="BX796" s="204">
        <f t="shared" si="1237"/>
        <v>5.9028770805925758E-2</v>
      </c>
      <c r="BY796" s="205">
        <f t="shared" si="1237"/>
        <v>5.1415392963733382E-2</v>
      </c>
      <c r="BZ796" s="206">
        <f t="shared" si="1237"/>
        <v>6.079231908116111E-2</v>
      </c>
      <c r="CA796" s="207">
        <f t="shared" si="1237"/>
        <v>5.5601301807630475E-2</v>
      </c>
      <c r="CB796" s="204">
        <f t="shared" si="1237"/>
        <v>8.2649530400395452E-2</v>
      </c>
      <c r="CC796" s="205">
        <f t="shared" si="1237"/>
        <v>3.4881087202718007E-2</v>
      </c>
      <c r="CD796" s="206">
        <f t="shared" si="1237"/>
        <v>7.6431444791157557E-2</v>
      </c>
      <c r="CE796" s="207">
        <f t="shared" si="1237"/>
        <v>4.3995661051556917E-2</v>
      </c>
      <c r="CF796" s="204">
        <f t="shared" si="1237"/>
        <v>5.8611258831573351E-2</v>
      </c>
      <c r="CG796" s="205">
        <f t="shared" si="1237"/>
        <v>3.521044654308033E-2</v>
      </c>
      <c r="CH796" s="206">
        <f t="shared" si="1237"/>
        <v>5.4250931346460883E-2</v>
      </c>
      <c r="CI796" s="204">
        <f t="shared" si="1237"/>
        <v>5.3745672017626693E-2</v>
      </c>
      <c r="CJ796" s="210">
        <f t="shared" si="1237"/>
        <v>5.7608386231507651E-2</v>
      </c>
      <c r="CK796" s="211">
        <f t="shared" si="1237"/>
        <v>5.3047045823243127E-2</v>
      </c>
    </row>
    <row r="797" spans="1:89" x14ac:dyDescent="0.2">
      <c r="A797" s="212" t="s">
        <v>37</v>
      </c>
      <c r="B797" s="238">
        <v>2206</v>
      </c>
      <c r="C797" s="214">
        <v>2852</v>
      </c>
      <c r="D797" s="215">
        <v>1478</v>
      </c>
      <c r="E797" s="216">
        <v>1462</v>
      </c>
      <c r="F797" s="213">
        <v>883</v>
      </c>
      <c r="G797" s="217">
        <v>431</v>
      </c>
      <c r="H797" s="215">
        <v>2001</v>
      </c>
      <c r="I797" s="216">
        <v>2925</v>
      </c>
      <c r="J797" s="213">
        <v>569</v>
      </c>
      <c r="K797" s="214">
        <v>299</v>
      </c>
      <c r="L797" s="215">
        <v>1190</v>
      </c>
      <c r="M797" s="213">
        <v>871</v>
      </c>
      <c r="N797" s="218">
        <v>2073</v>
      </c>
      <c r="O797" s="239">
        <v>1724</v>
      </c>
      <c r="P797" s="213">
        <v>992</v>
      </c>
      <c r="Q797" s="214">
        <v>1092</v>
      </c>
      <c r="R797" s="215">
        <v>1342</v>
      </c>
      <c r="S797" s="216">
        <v>1635</v>
      </c>
      <c r="T797" s="213">
        <v>1046</v>
      </c>
      <c r="U797" s="217">
        <v>367</v>
      </c>
      <c r="V797" s="215">
        <v>2576</v>
      </c>
      <c r="W797" s="240">
        <v>1200</v>
      </c>
      <c r="X797" s="213">
        <v>2216</v>
      </c>
      <c r="Y797" s="217">
        <v>609</v>
      </c>
      <c r="Z797" s="215">
        <v>3819</v>
      </c>
      <c r="AA797" s="213">
        <v>3489</v>
      </c>
      <c r="AB797" s="220">
        <f t="shared" si="1224"/>
        <v>22391</v>
      </c>
      <c r="AC797" s="221">
        <f t="shared" si="1219"/>
        <v>18956</v>
      </c>
      <c r="BI797" s="212" t="s">
        <v>37</v>
      </c>
      <c r="BJ797" s="204">
        <f t="shared" ref="BJ797:CK797" si="1238">B797/B808</f>
        <v>3.7384761388286336E-2</v>
      </c>
      <c r="BK797" s="205">
        <f t="shared" si="1238"/>
        <v>7.9253042849997221E-2</v>
      </c>
      <c r="BL797" s="206">
        <f t="shared" si="1238"/>
        <v>5.7373549163464148E-2</v>
      </c>
      <c r="BM797" s="207">
        <f t="shared" si="1238"/>
        <v>6.8416865552903744E-2</v>
      </c>
      <c r="BN797" s="204">
        <f t="shared" si="1238"/>
        <v>5.7274437309463577E-2</v>
      </c>
      <c r="BO797" s="205">
        <f t="shared" si="1238"/>
        <v>4.9660099089756882E-2</v>
      </c>
      <c r="BP797" s="206">
        <f t="shared" si="1238"/>
        <v>6.7494181536074477E-2</v>
      </c>
      <c r="BQ797" s="207">
        <f t="shared" si="1238"/>
        <v>6.8173872509031577E-2</v>
      </c>
      <c r="BR797" s="204">
        <f t="shared" si="1238"/>
        <v>7.9870859067939365E-2</v>
      </c>
      <c r="BS797" s="205">
        <f t="shared" si="1238"/>
        <v>3.4128524141079787E-2</v>
      </c>
      <c r="BT797" s="206">
        <f t="shared" si="1238"/>
        <v>9.2614211222663237E-2</v>
      </c>
      <c r="BU797" s="204">
        <f t="shared" si="1238"/>
        <v>3.6496962078357426E-2</v>
      </c>
      <c r="BV797" s="208">
        <f t="shared" si="1238"/>
        <v>7.402778273756383E-2</v>
      </c>
      <c r="BW797" s="209">
        <f t="shared" si="1238"/>
        <v>4.4771080582751185E-2</v>
      </c>
      <c r="BX797" s="204">
        <f t="shared" si="1238"/>
        <v>5.6740833952982898E-2</v>
      </c>
      <c r="BY797" s="205">
        <f t="shared" si="1238"/>
        <v>4.9380482951976126E-2</v>
      </c>
      <c r="BZ797" s="206">
        <f t="shared" si="1238"/>
        <v>6.0209071739423033E-2</v>
      </c>
      <c r="CA797" s="207">
        <f t="shared" si="1238"/>
        <v>6.4110104693565456E-2</v>
      </c>
      <c r="CB797" s="204">
        <f t="shared" si="1238"/>
        <v>0.10341077607513594</v>
      </c>
      <c r="CC797" s="205">
        <f t="shared" si="1238"/>
        <v>2.7708569271423178E-2</v>
      </c>
      <c r="CD797" s="206">
        <f t="shared" si="1238"/>
        <v>9.6845746080679723E-2</v>
      </c>
      <c r="CE797" s="207">
        <f t="shared" si="1238"/>
        <v>3.8284839203675342E-2</v>
      </c>
      <c r="CF797" s="204">
        <f t="shared" si="1238"/>
        <v>8.4175339968092386E-2</v>
      </c>
      <c r="CG797" s="205">
        <f t="shared" si="1238"/>
        <v>3.5501923749562785E-2</v>
      </c>
      <c r="CH797" s="206">
        <f t="shared" si="1238"/>
        <v>6.3514502394890898E-2</v>
      </c>
      <c r="CI797" s="204">
        <f t="shared" si="1238"/>
        <v>6.8637865911237023E-2</v>
      </c>
      <c r="CJ797" s="210">
        <f t="shared" si="1238"/>
        <v>6.5711124610783891E-2</v>
      </c>
      <c r="CK797" s="211">
        <f t="shared" si="1238"/>
        <v>5.5709684245174335E-2</v>
      </c>
    </row>
    <row r="798" spans="1:89" x14ac:dyDescent="0.2">
      <c r="A798" s="202" t="s">
        <v>30</v>
      </c>
      <c r="B798" s="235">
        <v>2594</v>
      </c>
      <c r="C798" s="223">
        <v>3896</v>
      </c>
      <c r="D798" s="224">
        <v>1808</v>
      </c>
      <c r="E798" s="225">
        <v>1760</v>
      </c>
      <c r="F798" s="222">
        <v>1122</v>
      </c>
      <c r="G798" s="226">
        <v>594</v>
      </c>
      <c r="H798" s="224">
        <v>2202</v>
      </c>
      <c r="I798" s="225">
        <v>4192</v>
      </c>
      <c r="J798" s="222">
        <v>807</v>
      </c>
      <c r="K798" s="223">
        <v>300</v>
      </c>
      <c r="L798" s="224">
        <v>1503</v>
      </c>
      <c r="M798" s="222">
        <v>1225</v>
      </c>
      <c r="N798" s="227">
        <v>2312</v>
      </c>
      <c r="O798" s="236">
        <v>2196</v>
      </c>
      <c r="P798" s="222">
        <v>1437</v>
      </c>
      <c r="Q798" s="223">
        <v>1328</v>
      </c>
      <c r="R798" s="224">
        <v>1532</v>
      </c>
      <c r="S798" s="225">
        <v>1879</v>
      </c>
      <c r="T798" s="222">
        <v>1031</v>
      </c>
      <c r="U798" s="226">
        <v>379</v>
      </c>
      <c r="V798" s="224">
        <v>2508</v>
      </c>
      <c r="W798" s="237">
        <v>1294</v>
      </c>
      <c r="X798" s="222">
        <v>3075</v>
      </c>
      <c r="Y798" s="226">
        <v>663</v>
      </c>
      <c r="Z798" s="224">
        <v>4531</v>
      </c>
      <c r="AA798" s="222">
        <v>3850</v>
      </c>
      <c r="AB798" s="220">
        <f t="shared" si="1224"/>
        <v>26462</v>
      </c>
      <c r="AC798" s="221">
        <f t="shared" si="1219"/>
        <v>23556</v>
      </c>
      <c r="BI798" s="202" t="s">
        <v>30</v>
      </c>
      <c r="BJ798" s="204">
        <f t="shared" ref="BJ798:CK798" si="1239">B798/B808</f>
        <v>4.3960140997830806E-2</v>
      </c>
      <c r="BK798" s="205">
        <f t="shared" si="1239"/>
        <v>0.10826432501528373</v>
      </c>
      <c r="BL798" s="206">
        <f t="shared" si="1239"/>
        <v>7.0183610884670622E-2</v>
      </c>
      <c r="BM798" s="207">
        <f t="shared" si="1239"/>
        <v>8.2362300528803403E-2</v>
      </c>
      <c r="BN798" s="204">
        <f t="shared" si="1239"/>
        <v>7.2776804825841604E-2</v>
      </c>
      <c r="BO798" s="205">
        <f t="shared" si="1239"/>
        <v>6.8441064638783272E-2</v>
      </c>
      <c r="BP798" s="206">
        <f t="shared" si="1239"/>
        <v>7.4273956892771609E-2</v>
      </c>
      <c r="BQ798" s="207">
        <f t="shared" si="1239"/>
        <v>9.7704230276191587E-2</v>
      </c>
      <c r="BR798" s="204">
        <f t="shared" si="1239"/>
        <v>0.11327905670971364</v>
      </c>
      <c r="BS798" s="205">
        <f t="shared" si="1239"/>
        <v>3.4242666362287413E-2</v>
      </c>
      <c r="BT798" s="206">
        <f t="shared" si="1239"/>
        <v>0.1169740835862713</v>
      </c>
      <c r="BU798" s="204">
        <f t="shared" si="1239"/>
        <v>5.1330400167609473E-2</v>
      </c>
      <c r="BV798" s="208">
        <f t="shared" si="1239"/>
        <v>8.2562582580437804E-2</v>
      </c>
      <c r="BW798" s="209">
        <f t="shared" si="1239"/>
        <v>5.7028592204014857E-2</v>
      </c>
      <c r="BX798" s="204">
        <f t="shared" si="1239"/>
        <v>8.2194131441972199E-2</v>
      </c>
      <c r="BY798" s="205">
        <f t="shared" si="1239"/>
        <v>6.0052455458080856E-2</v>
      </c>
      <c r="BZ798" s="206">
        <f t="shared" si="1239"/>
        <v>6.8733455964825704E-2</v>
      </c>
      <c r="CA798" s="207">
        <f t="shared" si="1239"/>
        <v>7.3677606556091443E-2</v>
      </c>
      <c r="CB798" s="204">
        <f t="shared" si="1239"/>
        <v>0.10192782995551161</v>
      </c>
      <c r="CC798" s="205">
        <f t="shared" si="1239"/>
        <v>2.8614571536428841E-2</v>
      </c>
      <c r="CD798" s="206">
        <f t="shared" si="1239"/>
        <v>9.4289258994699046E-2</v>
      </c>
      <c r="CE798" s="207">
        <f t="shared" si="1239"/>
        <v>4.1283818274629916E-2</v>
      </c>
      <c r="CF798" s="204">
        <f t="shared" si="1239"/>
        <v>0.11680467978424372</v>
      </c>
      <c r="CG798" s="205">
        <f t="shared" si="1239"/>
        <v>3.8649877579573277E-2</v>
      </c>
      <c r="CH798" s="206">
        <f t="shared" si="1239"/>
        <v>7.5355907397551894E-2</v>
      </c>
      <c r="CI798" s="204">
        <f t="shared" si="1239"/>
        <v>7.5739691532892672E-2</v>
      </c>
      <c r="CJ798" s="210">
        <f t="shared" si="1239"/>
        <v>7.7658335020792432E-2</v>
      </c>
      <c r="CK798" s="211">
        <f t="shared" si="1239"/>
        <v>6.9228598970211372E-2</v>
      </c>
    </row>
    <row r="799" spans="1:89" x14ac:dyDescent="0.2">
      <c r="A799" s="212" t="s">
        <v>32</v>
      </c>
      <c r="B799" s="238">
        <v>2438</v>
      </c>
      <c r="C799" s="214">
        <v>4026</v>
      </c>
      <c r="D799" s="215">
        <v>1657</v>
      </c>
      <c r="E799" s="216">
        <v>1551</v>
      </c>
      <c r="F799" s="213">
        <v>895</v>
      </c>
      <c r="G799" s="217">
        <v>543</v>
      </c>
      <c r="H799" s="215">
        <v>2297</v>
      </c>
      <c r="I799" s="216">
        <v>4171</v>
      </c>
      <c r="J799" s="213">
        <v>695</v>
      </c>
      <c r="K799" s="214">
        <v>265</v>
      </c>
      <c r="L799" s="215">
        <v>1680</v>
      </c>
      <c r="M799" s="213">
        <v>870</v>
      </c>
      <c r="N799" s="218">
        <v>2594</v>
      </c>
      <c r="O799" s="239">
        <v>2312</v>
      </c>
      <c r="P799" s="213">
        <v>1291</v>
      </c>
      <c r="Q799" s="214">
        <v>1646</v>
      </c>
      <c r="R799" s="215">
        <v>1388</v>
      </c>
      <c r="S799" s="216">
        <v>2235</v>
      </c>
      <c r="T799" s="213">
        <v>1134</v>
      </c>
      <c r="U799" s="217">
        <v>505</v>
      </c>
      <c r="V799" s="215">
        <v>2905</v>
      </c>
      <c r="W799" s="240">
        <v>1608</v>
      </c>
      <c r="X799" s="213">
        <v>2889</v>
      </c>
      <c r="Y799" s="217">
        <v>913</v>
      </c>
      <c r="Z799" s="215">
        <v>3992</v>
      </c>
      <c r="AA799" s="213">
        <v>5400</v>
      </c>
      <c r="AB799" s="220">
        <f t="shared" si="1224"/>
        <v>25855</v>
      </c>
      <c r="AC799" s="221">
        <f t="shared" si="1219"/>
        <v>26045</v>
      </c>
      <c r="BI799" s="212" t="s">
        <v>32</v>
      </c>
      <c r="BJ799" s="204">
        <f t="shared" ref="BJ799:CK799" si="1240">B799/B808</f>
        <v>4.1316431670281997E-2</v>
      </c>
      <c r="BK799" s="205">
        <f t="shared" si="1240"/>
        <v>0.11187684099371978</v>
      </c>
      <c r="BL799" s="206">
        <f t="shared" si="1240"/>
        <v>6.4322037187997366E-2</v>
      </c>
      <c r="BM799" s="207">
        <f t="shared" si="1240"/>
        <v>7.2581777341008E-2</v>
      </c>
      <c r="BN799" s="204">
        <f t="shared" si="1240"/>
        <v>5.805279885840306E-2</v>
      </c>
      <c r="BO799" s="205">
        <f t="shared" si="1240"/>
        <v>6.2564811614241267E-2</v>
      </c>
      <c r="BP799" s="206">
        <f t="shared" si="1240"/>
        <v>7.7478328330016527E-2</v>
      </c>
      <c r="BQ799" s="207">
        <f t="shared" si="1240"/>
        <v>9.7214776832537E-2</v>
      </c>
      <c r="BR799" s="204">
        <f t="shared" si="1240"/>
        <v>9.7557551937113976E-2</v>
      </c>
      <c r="BS799" s="205">
        <f t="shared" si="1240"/>
        <v>3.0247688620020547E-2</v>
      </c>
      <c r="BT799" s="206">
        <f t="shared" si="1240"/>
        <v>0.13074947466728928</v>
      </c>
      <c r="BU799" s="204">
        <f t="shared" si="1240"/>
        <v>3.6455059710873663E-2</v>
      </c>
      <c r="BV799" s="208">
        <f t="shared" si="1240"/>
        <v>9.2632932185837236E-2</v>
      </c>
      <c r="BW799" s="209">
        <f t="shared" si="1240"/>
        <v>6.0041031500766097E-2</v>
      </c>
      <c r="BX799" s="204">
        <f t="shared" si="1240"/>
        <v>7.3843161928730763E-2</v>
      </c>
      <c r="BY799" s="205">
        <f t="shared" si="1240"/>
        <v>7.4432486207832146E-2</v>
      </c>
      <c r="BZ799" s="206">
        <f t="shared" si="1240"/>
        <v>6.2272870025573156E-2</v>
      </c>
      <c r="CA799" s="207">
        <f t="shared" si="1240"/>
        <v>8.7636748617809665E-2</v>
      </c>
      <c r="CB799" s="204">
        <f t="shared" si="1240"/>
        <v>0.11211072664359861</v>
      </c>
      <c r="CC799" s="205">
        <f t="shared" si="1240"/>
        <v>3.8127595318988294E-2</v>
      </c>
      <c r="CD799" s="206">
        <f t="shared" si="1240"/>
        <v>0.10921463212902741</v>
      </c>
      <c r="CE799" s="207">
        <f t="shared" si="1240"/>
        <v>5.1301684532924961E-2</v>
      </c>
      <c r="CF799" s="204">
        <f t="shared" si="1240"/>
        <v>0.10973942110461141</v>
      </c>
      <c r="CG799" s="205">
        <f t="shared" si="1240"/>
        <v>5.3223737903695931E-2</v>
      </c>
      <c r="CH799" s="206">
        <f t="shared" si="1240"/>
        <v>6.6391697711548694E-2</v>
      </c>
      <c r="CI799" s="204">
        <f t="shared" si="1240"/>
        <v>0.10623229461756374</v>
      </c>
      <c r="CJ799" s="210">
        <f t="shared" si="1240"/>
        <v>7.5876965156170664E-2</v>
      </c>
      <c r="CK799" s="211">
        <f t="shared" si="1240"/>
        <v>7.6543507394258581E-2</v>
      </c>
    </row>
    <row r="800" spans="1:89" x14ac:dyDescent="0.2">
      <c r="A800" s="202" t="s">
        <v>34</v>
      </c>
      <c r="B800" s="235">
        <v>2615</v>
      </c>
      <c r="C800" s="223">
        <v>4597</v>
      </c>
      <c r="D800" s="224">
        <v>1312</v>
      </c>
      <c r="E800" s="225">
        <v>2164</v>
      </c>
      <c r="F800" s="222">
        <v>694</v>
      </c>
      <c r="G800" s="226">
        <v>633</v>
      </c>
      <c r="H800" s="224">
        <v>1982</v>
      </c>
      <c r="I800" s="225">
        <v>3773</v>
      </c>
      <c r="J800" s="222">
        <v>413</v>
      </c>
      <c r="K800" s="223">
        <v>269</v>
      </c>
      <c r="L800" s="224">
        <v>1117</v>
      </c>
      <c r="M800" s="222">
        <v>834</v>
      </c>
      <c r="N800" s="227">
        <v>1910</v>
      </c>
      <c r="O800" s="236">
        <v>1969</v>
      </c>
      <c r="P800" s="222">
        <v>1194</v>
      </c>
      <c r="Q800" s="223">
        <v>1571</v>
      </c>
      <c r="R800" s="224">
        <v>1254</v>
      </c>
      <c r="S800" s="225">
        <v>1628</v>
      </c>
      <c r="T800" s="222">
        <v>934</v>
      </c>
      <c r="U800" s="226">
        <v>385</v>
      </c>
      <c r="V800" s="224">
        <v>2554</v>
      </c>
      <c r="W800" s="237">
        <v>1189</v>
      </c>
      <c r="X800" s="222">
        <v>2125</v>
      </c>
      <c r="Y800" s="226">
        <v>707</v>
      </c>
      <c r="Z800" s="224">
        <v>3486</v>
      </c>
      <c r="AA800" s="222">
        <v>3639</v>
      </c>
      <c r="AB800" s="220">
        <f t="shared" si="1224"/>
        <v>21590</v>
      </c>
      <c r="AC800" s="221">
        <f t="shared" si="1219"/>
        <v>23358</v>
      </c>
      <c r="BI800" s="202" t="s">
        <v>34</v>
      </c>
      <c r="BJ800" s="204">
        <f t="shared" ref="BJ800:CK800" si="1241">B800/B808</f>
        <v>4.4316024945770062E-2</v>
      </c>
      <c r="BK800" s="205">
        <f t="shared" si="1241"/>
        <v>0.12774412271438892</v>
      </c>
      <c r="BL800" s="206">
        <f t="shared" si="1241"/>
        <v>5.0929699934008775E-2</v>
      </c>
      <c r="BM800" s="207">
        <f t="shared" si="1241"/>
        <v>0.10126819224109691</v>
      </c>
      <c r="BN800" s="204">
        <f t="shared" si="1241"/>
        <v>4.501524291366673E-2</v>
      </c>
      <c r="BO800" s="205">
        <f t="shared" si="1241"/>
        <v>7.2934669892844792E-2</v>
      </c>
      <c r="BP800" s="206">
        <f t="shared" si="1241"/>
        <v>6.6853307248625496E-2</v>
      </c>
      <c r="BQ800" s="207">
        <f t="shared" si="1241"/>
        <v>8.793846870994057E-2</v>
      </c>
      <c r="BR800" s="204">
        <f t="shared" si="1241"/>
        <v>5.7973048848961255E-2</v>
      </c>
      <c r="BS800" s="205">
        <f t="shared" si="1241"/>
        <v>3.0704257504851045E-2</v>
      </c>
      <c r="BT800" s="206">
        <f t="shared" si="1241"/>
        <v>8.6932835240096512E-2</v>
      </c>
      <c r="BU800" s="204">
        <f t="shared" si="1241"/>
        <v>3.4946574481458201E-2</v>
      </c>
      <c r="BV800" s="208">
        <f t="shared" si="1241"/>
        <v>6.8206977823804596E-2</v>
      </c>
      <c r="BW800" s="209">
        <f t="shared" si="1241"/>
        <v>5.1133560131924063E-2</v>
      </c>
      <c r="BX800" s="204">
        <f t="shared" si="1241"/>
        <v>6.8294915060344338E-2</v>
      </c>
      <c r="BY800" s="205">
        <f t="shared" si="1241"/>
        <v>7.1040969521570047E-2</v>
      </c>
      <c r="BZ800" s="206">
        <f t="shared" si="1241"/>
        <v>5.6260935887657591E-2</v>
      </c>
      <c r="CA800" s="207">
        <f t="shared" si="1241"/>
        <v>6.3835627181115948E-2</v>
      </c>
      <c r="CB800" s="204">
        <f t="shared" si="1241"/>
        <v>9.233811171527434E-2</v>
      </c>
      <c r="CC800" s="205">
        <f t="shared" si="1241"/>
        <v>2.9067572668931674E-2</v>
      </c>
      <c r="CD800" s="206">
        <f t="shared" si="1241"/>
        <v>9.6018647317568331E-2</v>
      </c>
      <c r="CE800" s="207">
        <f t="shared" si="1241"/>
        <v>3.793389484430832E-2</v>
      </c>
      <c r="CF800" s="204">
        <f t="shared" si="1241"/>
        <v>8.0718681151713129E-2</v>
      </c>
      <c r="CG800" s="205">
        <f t="shared" si="1241"/>
        <v>4.1214876996618861E-2</v>
      </c>
      <c r="CH800" s="206">
        <f t="shared" si="1241"/>
        <v>5.7976317189994679E-2</v>
      </c>
      <c r="CI800" s="204">
        <f t="shared" si="1241"/>
        <v>7.1588762983947118E-2</v>
      </c>
      <c r="CJ800" s="210">
        <f t="shared" si="1241"/>
        <v>6.3360420720236885E-2</v>
      </c>
      <c r="CK800" s="211">
        <f t="shared" si="1241"/>
        <v>6.8646697858133682E-2</v>
      </c>
    </row>
    <row r="801" spans="1:89" x14ac:dyDescent="0.2">
      <c r="A801" s="212" t="s">
        <v>38</v>
      </c>
      <c r="B801" s="238">
        <v>2389</v>
      </c>
      <c r="C801" s="214">
        <v>3164</v>
      </c>
      <c r="D801" s="215">
        <v>975</v>
      </c>
      <c r="E801" s="216">
        <v>1375</v>
      </c>
      <c r="F801" s="213">
        <v>503</v>
      </c>
      <c r="G801" s="217">
        <v>384</v>
      </c>
      <c r="H801" s="215">
        <v>1620</v>
      </c>
      <c r="I801" s="216">
        <v>2886</v>
      </c>
      <c r="J801" s="213">
        <v>267</v>
      </c>
      <c r="K801" s="214">
        <v>202</v>
      </c>
      <c r="L801" s="215">
        <v>797</v>
      </c>
      <c r="M801" s="213">
        <v>801</v>
      </c>
      <c r="N801" s="218">
        <v>1541</v>
      </c>
      <c r="O801" s="239">
        <v>2003</v>
      </c>
      <c r="P801" s="213">
        <v>903</v>
      </c>
      <c r="Q801" s="214">
        <v>1739</v>
      </c>
      <c r="R801" s="215">
        <v>985</v>
      </c>
      <c r="S801" s="216">
        <v>1653</v>
      </c>
      <c r="T801" s="213">
        <v>706</v>
      </c>
      <c r="U801" s="217">
        <v>451</v>
      </c>
      <c r="V801" s="215">
        <v>2504</v>
      </c>
      <c r="W801" s="240">
        <v>1676</v>
      </c>
      <c r="X801" s="213">
        <v>1640</v>
      </c>
      <c r="Y801" s="217">
        <v>1019</v>
      </c>
      <c r="Z801" s="215">
        <v>2847</v>
      </c>
      <c r="AA801" s="213">
        <v>4457</v>
      </c>
      <c r="AB801" s="220">
        <f t="shared" si="1224"/>
        <v>17677</v>
      </c>
      <c r="AC801" s="221">
        <f t="shared" si="1219"/>
        <v>21810</v>
      </c>
      <c r="BI801" s="212" t="s">
        <v>38</v>
      </c>
      <c r="BJ801" s="204">
        <f t="shared" ref="BJ801:CK801" si="1242">B801/B808</f>
        <v>4.0486035791757052E-2</v>
      </c>
      <c r="BK801" s="205">
        <f t="shared" si="1242"/>
        <v>8.7923081198243755E-2</v>
      </c>
      <c r="BL801" s="206">
        <f t="shared" si="1242"/>
        <v>3.7847909630837312E-2</v>
      </c>
      <c r="BM801" s="207">
        <f t="shared" si="1242"/>
        <v>6.4345547288127664E-2</v>
      </c>
      <c r="BN801" s="204">
        <f t="shared" si="1242"/>
        <v>3.2626321593046639E-2</v>
      </c>
      <c r="BO801" s="205">
        <f t="shared" si="1242"/>
        <v>4.4244728655375043E-2</v>
      </c>
      <c r="BP801" s="206">
        <f t="shared" si="1242"/>
        <v>5.4642965561439605E-2</v>
      </c>
      <c r="BQ801" s="207">
        <f t="shared" si="1242"/>
        <v>6.7264887542244495E-2</v>
      </c>
      <c r="BR801" s="204">
        <f t="shared" si="1242"/>
        <v>3.7478944413250982E-2</v>
      </c>
      <c r="BS801" s="205">
        <f t="shared" si="1242"/>
        <v>2.3056728683940188E-2</v>
      </c>
      <c r="BT801" s="206">
        <f t="shared" si="1242"/>
        <v>6.2028173398708072E-2</v>
      </c>
      <c r="BU801" s="204">
        <f t="shared" si="1242"/>
        <v>3.3563796354494031E-2</v>
      </c>
      <c r="BV801" s="208">
        <f t="shared" si="1242"/>
        <v>5.5029818233760672E-2</v>
      </c>
      <c r="BW801" s="209">
        <f t="shared" si="1242"/>
        <v>5.2016516477523568E-2</v>
      </c>
      <c r="BX801" s="204">
        <f t="shared" si="1242"/>
        <v>5.1650174455185036E-2</v>
      </c>
      <c r="BY801" s="205">
        <f t="shared" si="1242"/>
        <v>7.8637966898797138E-2</v>
      </c>
      <c r="BZ801" s="206">
        <f t="shared" si="1242"/>
        <v>4.4192202431692765E-2</v>
      </c>
      <c r="CA801" s="207">
        <f t="shared" si="1242"/>
        <v>6.4815904011292794E-2</v>
      </c>
      <c r="CB801" s="204">
        <f t="shared" si="1242"/>
        <v>6.9797330696984683E-2</v>
      </c>
      <c r="CC801" s="205">
        <f t="shared" si="1242"/>
        <v>3.4050585126462814E-2</v>
      </c>
      <c r="CD801" s="206">
        <f t="shared" si="1242"/>
        <v>9.4138877401406071E-2</v>
      </c>
      <c r="CE801" s="207">
        <f t="shared" si="1242"/>
        <v>5.3471158754466563E-2</v>
      </c>
      <c r="CF801" s="204">
        <f t="shared" si="1242"/>
        <v>6.2295829218263314E-2</v>
      </c>
      <c r="CG801" s="205">
        <f t="shared" si="1242"/>
        <v>5.9403054681123939E-2</v>
      </c>
      <c r="CH801" s="206">
        <f t="shared" si="1242"/>
        <v>4.7348988823842468E-2</v>
      </c>
      <c r="CI801" s="204">
        <f t="shared" si="1242"/>
        <v>8.7680988353792885E-2</v>
      </c>
      <c r="CJ801" s="210">
        <f t="shared" si="1242"/>
        <v>5.1876894723095299E-2</v>
      </c>
      <c r="CK801" s="211">
        <f t="shared" si="1242"/>
        <v>6.4097289163708174E-2</v>
      </c>
    </row>
    <row r="802" spans="1:89" x14ac:dyDescent="0.2">
      <c r="A802" s="202" t="s">
        <v>39</v>
      </c>
      <c r="B802" s="235">
        <v>393</v>
      </c>
      <c r="C802" s="223">
        <v>2658</v>
      </c>
      <c r="D802" s="224">
        <v>180</v>
      </c>
      <c r="E802" s="225">
        <v>1476</v>
      </c>
      <c r="F802" s="222">
        <v>139</v>
      </c>
      <c r="G802" s="226">
        <v>501</v>
      </c>
      <c r="H802" s="224">
        <v>488</v>
      </c>
      <c r="I802" s="225">
        <v>2673</v>
      </c>
      <c r="J802" s="222">
        <v>159</v>
      </c>
      <c r="K802" s="223">
        <v>190</v>
      </c>
      <c r="L802" s="224">
        <v>387</v>
      </c>
      <c r="M802" s="222">
        <v>672</v>
      </c>
      <c r="N802" s="227">
        <v>968</v>
      </c>
      <c r="O802" s="236">
        <v>1572</v>
      </c>
      <c r="P802" s="222">
        <v>605</v>
      </c>
      <c r="Q802" s="223">
        <v>1077</v>
      </c>
      <c r="R802" s="224">
        <v>740</v>
      </c>
      <c r="S802" s="225">
        <v>981</v>
      </c>
      <c r="T802" s="222">
        <v>469</v>
      </c>
      <c r="U802" s="226">
        <v>316</v>
      </c>
      <c r="V802" s="224">
        <v>2215</v>
      </c>
      <c r="W802" s="237">
        <v>1024</v>
      </c>
      <c r="X802" s="222">
        <v>1005</v>
      </c>
      <c r="Y802" s="226">
        <v>721</v>
      </c>
      <c r="Z802" s="224">
        <v>1992</v>
      </c>
      <c r="AA802" s="222">
        <v>2370</v>
      </c>
      <c r="AB802" s="220">
        <f t="shared" si="1224"/>
        <v>9740</v>
      </c>
      <c r="AC802" s="221">
        <f t="shared" si="1219"/>
        <v>16231</v>
      </c>
      <c r="BI802" s="202" t="s">
        <v>39</v>
      </c>
      <c r="BJ802" s="204">
        <f t="shared" ref="BJ802:CK802" si="1243">B802/B808</f>
        <v>6.6601138828633402E-3</v>
      </c>
      <c r="BK802" s="205">
        <f t="shared" si="1243"/>
        <v>7.3862057466792641E-2</v>
      </c>
      <c r="BL802" s="206">
        <f t="shared" si="1243"/>
        <v>6.9873063933853499E-3</v>
      </c>
      <c r="BM802" s="207">
        <f t="shared" si="1243"/>
        <v>6.9072020216201041E-2</v>
      </c>
      <c r="BN802" s="204">
        <f t="shared" si="1243"/>
        <v>9.0160212752156705E-3</v>
      </c>
      <c r="BO802" s="205">
        <f t="shared" si="1243"/>
        <v>5.7725544417559629E-2</v>
      </c>
      <c r="BP802" s="206">
        <f t="shared" si="1243"/>
        <v>1.6460350119742301E-2</v>
      </c>
      <c r="BQ802" s="207">
        <f t="shared" si="1243"/>
        <v>6.2300431185176551E-2</v>
      </c>
      <c r="BR802" s="204">
        <f t="shared" si="1243"/>
        <v>2.2318921953958449E-2</v>
      </c>
      <c r="BS802" s="205">
        <f t="shared" si="1243"/>
        <v>2.1687022029448694E-2</v>
      </c>
      <c r="BT802" s="206">
        <f t="shared" si="1243"/>
        <v>3.0119075414429139E-2</v>
      </c>
      <c r="BU802" s="204">
        <f t="shared" si="1243"/>
        <v>2.8158390949088622E-2</v>
      </c>
      <c r="BV802" s="208">
        <f t="shared" si="1243"/>
        <v>3.4567724886619293E-2</v>
      </c>
      <c r="BW802" s="209">
        <f t="shared" si="1243"/>
        <v>4.0823746331835768E-2</v>
      </c>
      <c r="BX802" s="204">
        <f t="shared" si="1243"/>
        <v>3.4605044900760738E-2</v>
      </c>
      <c r="BY802" s="205">
        <f t="shared" si="1243"/>
        <v>4.8702179614723708E-2</v>
      </c>
      <c r="BZ802" s="206">
        <f t="shared" si="1243"/>
        <v>3.3200233298936697E-2</v>
      </c>
      <c r="CA802" s="207">
        <f t="shared" si="1243"/>
        <v>3.8466062816139276E-2</v>
      </c>
      <c r="CB802" s="204">
        <f t="shared" si="1243"/>
        <v>4.6366782006920418E-2</v>
      </c>
      <c r="CC802" s="205">
        <f t="shared" si="1243"/>
        <v>2.3858059645149112E-2</v>
      </c>
      <c r="CD802" s="206">
        <f t="shared" si="1243"/>
        <v>8.3273807285988197E-2</v>
      </c>
      <c r="CE802" s="207">
        <f t="shared" si="1243"/>
        <v>3.2669729453802962E-2</v>
      </c>
      <c r="CF802" s="204">
        <f t="shared" si="1243"/>
        <v>3.8175188027045504E-2</v>
      </c>
      <c r="CG802" s="205">
        <f t="shared" si="1243"/>
        <v>4.2031013174769732E-2</v>
      </c>
      <c r="CH802" s="206">
        <f t="shared" si="1243"/>
        <v>3.3129324108568385E-2</v>
      </c>
      <c r="CI802" s="204">
        <f t="shared" si="1243"/>
        <v>4.6624173748819643E-2</v>
      </c>
      <c r="CJ802" s="210">
        <f t="shared" si="1243"/>
        <v>2.8584089755215716E-2</v>
      </c>
      <c r="CK802" s="211">
        <f t="shared" si="1243"/>
        <v>4.7701196717842613E-2</v>
      </c>
    </row>
    <row r="803" spans="1:89" x14ac:dyDescent="0.2">
      <c r="A803" s="212" t="s">
        <v>40</v>
      </c>
      <c r="B803" s="238">
        <v>1</v>
      </c>
      <c r="C803" s="214">
        <v>1167</v>
      </c>
      <c r="D803" s="215">
        <v>8</v>
      </c>
      <c r="E803" s="216">
        <v>506</v>
      </c>
      <c r="F803" s="213">
        <v>4</v>
      </c>
      <c r="G803" s="217">
        <v>161</v>
      </c>
      <c r="H803" s="215">
        <v>17</v>
      </c>
      <c r="I803" s="216">
        <v>1044</v>
      </c>
      <c r="J803" s="213">
        <v>33</v>
      </c>
      <c r="K803" s="214">
        <v>73</v>
      </c>
      <c r="L803" s="215">
        <v>60</v>
      </c>
      <c r="M803" s="213">
        <v>89</v>
      </c>
      <c r="N803" s="218">
        <v>116</v>
      </c>
      <c r="O803" s="239">
        <v>200</v>
      </c>
      <c r="P803" s="213">
        <v>125</v>
      </c>
      <c r="Q803" s="214">
        <v>133</v>
      </c>
      <c r="R803" s="215">
        <v>58</v>
      </c>
      <c r="S803" s="216">
        <v>100</v>
      </c>
      <c r="T803" s="213">
        <v>40</v>
      </c>
      <c r="U803" s="217">
        <v>4</v>
      </c>
      <c r="V803" s="215">
        <v>51</v>
      </c>
      <c r="W803" s="240">
        <v>34</v>
      </c>
      <c r="X803" s="213">
        <v>87</v>
      </c>
      <c r="Y803" s="217">
        <v>24</v>
      </c>
      <c r="Z803" s="215">
        <v>0</v>
      </c>
      <c r="AA803" s="213">
        <v>95</v>
      </c>
      <c r="AB803" s="220">
        <f t="shared" si="1224"/>
        <v>600</v>
      </c>
      <c r="AC803" s="221">
        <f t="shared" si="1219"/>
        <v>3630</v>
      </c>
      <c r="BI803" s="212" t="s">
        <v>40</v>
      </c>
      <c r="BJ803" s="204">
        <f t="shared" ref="BJ803:CK803" si="1244">B803/B808</f>
        <v>1.6946854663774404E-5</v>
      </c>
      <c r="BK803" s="205">
        <f t="shared" si="1244"/>
        <v>3.2429278052576005E-2</v>
      </c>
      <c r="BL803" s="206">
        <f t="shared" si="1244"/>
        <v>3.1054695081712667E-4</v>
      </c>
      <c r="BM803" s="207">
        <f t="shared" si="1244"/>
        <v>2.3679161402030979E-2</v>
      </c>
      <c r="BN803" s="204">
        <f t="shared" si="1244"/>
        <v>2.5945384964649415E-4</v>
      </c>
      <c r="BO803" s="205">
        <f t="shared" si="1244"/>
        <v>1.8550524253946307E-2</v>
      </c>
      <c r="BP803" s="206">
        <f t="shared" si="1244"/>
        <v>5.7341383613856382E-4</v>
      </c>
      <c r="BQ803" s="207">
        <f t="shared" si="1244"/>
        <v>2.4332828341685118E-2</v>
      </c>
      <c r="BR803" s="204">
        <f t="shared" si="1244"/>
        <v>4.6322290847838291E-3</v>
      </c>
      <c r="BS803" s="205">
        <f t="shared" si="1244"/>
        <v>8.3323821481566026E-3</v>
      </c>
      <c r="BT803" s="206">
        <f t="shared" si="1244"/>
        <v>4.6696240952603316E-3</v>
      </c>
      <c r="BU803" s="204">
        <f t="shared" si="1244"/>
        <v>3.7293107060548921E-3</v>
      </c>
      <c r="BV803" s="208">
        <f t="shared" si="1244"/>
        <v>4.1424133128593367E-3</v>
      </c>
      <c r="BW803" s="209">
        <f t="shared" si="1244"/>
        <v>5.1938608564676553E-3</v>
      </c>
      <c r="BX803" s="204">
        <f t="shared" si="1244"/>
        <v>7.1498026654464334E-3</v>
      </c>
      <c r="BY803" s="205">
        <f t="shared" si="1244"/>
        <v>6.0142895903047841E-3</v>
      </c>
      <c r="BZ803" s="206">
        <f t="shared" si="1244"/>
        <v>2.6021804477544979E-3</v>
      </c>
      <c r="CA803" s="207">
        <f t="shared" si="1244"/>
        <v>3.9211073207073678E-3</v>
      </c>
      <c r="CB803" s="204">
        <f t="shared" si="1244"/>
        <v>3.9545229856648538E-3</v>
      </c>
      <c r="CC803" s="205">
        <f t="shared" si="1244"/>
        <v>3.0200075500188753E-4</v>
      </c>
      <c r="CD803" s="206">
        <f t="shared" si="1244"/>
        <v>1.9173653144855069E-3</v>
      </c>
      <c r="CE803" s="207">
        <f t="shared" si="1244"/>
        <v>1.0847371107708015E-3</v>
      </c>
      <c r="CF803" s="204">
        <f t="shared" si="1244"/>
        <v>3.304717769505432E-3</v>
      </c>
      <c r="CG803" s="205">
        <f t="shared" si="1244"/>
        <v>1.3990905911157748E-3</v>
      </c>
      <c r="CH803" s="206">
        <f t="shared" si="1244"/>
        <v>0</v>
      </c>
      <c r="CI803" s="204">
        <f t="shared" si="1244"/>
        <v>1.8689014793830659E-3</v>
      </c>
      <c r="CJ803" s="210">
        <f t="shared" si="1244"/>
        <v>1.7608268843048696E-3</v>
      </c>
      <c r="CK803" s="211">
        <f t="shared" si="1244"/>
        <v>1.0668187054757482E-2</v>
      </c>
    </row>
    <row r="804" spans="1:89" x14ac:dyDescent="0.2">
      <c r="A804" s="202" t="s">
        <v>41</v>
      </c>
      <c r="B804" s="235">
        <v>0</v>
      </c>
      <c r="C804" s="223">
        <v>2</v>
      </c>
      <c r="D804" s="224">
        <v>0</v>
      </c>
      <c r="E804" s="225">
        <v>0</v>
      </c>
      <c r="F804" s="222">
        <v>0</v>
      </c>
      <c r="G804" s="226">
        <v>0</v>
      </c>
      <c r="H804" s="224">
        <v>0</v>
      </c>
      <c r="I804" s="225">
        <v>0</v>
      </c>
      <c r="J804" s="222">
        <v>0</v>
      </c>
      <c r="K804" s="226">
        <v>0</v>
      </c>
      <c r="L804" s="224">
        <v>0</v>
      </c>
      <c r="M804" s="222">
        <v>0</v>
      </c>
      <c r="N804" s="227">
        <v>0</v>
      </c>
      <c r="O804" s="236">
        <v>0</v>
      </c>
      <c r="P804" s="222">
        <v>0</v>
      </c>
      <c r="Q804" s="226">
        <v>0</v>
      </c>
      <c r="R804" s="224">
        <v>0</v>
      </c>
      <c r="S804" s="225">
        <v>0</v>
      </c>
      <c r="T804" s="222">
        <v>0</v>
      </c>
      <c r="U804" s="226">
        <v>0</v>
      </c>
      <c r="V804" s="224">
        <v>0</v>
      </c>
      <c r="W804" s="225">
        <v>0</v>
      </c>
      <c r="X804" s="222">
        <v>0</v>
      </c>
      <c r="Y804" s="226">
        <v>0</v>
      </c>
      <c r="Z804" s="224">
        <v>0</v>
      </c>
      <c r="AA804" s="222">
        <v>0</v>
      </c>
      <c r="AB804" s="220">
        <f t="shared" si="1224"/>
        <v>0</v>
      </c>
      <c r="AC804" s="221">
        <f t="shared" si="1219"/>
        <v>2</v>
      </c>
      <c r="BI804" s="202" t="s">
        <v>41</v>
      </c>
      <c r="BJ804" s="204">
        <f t="shared" ref="BJ804:CK804" si="1245">B804/B808</f>
        <v>0</v>
      </c>
      <c r="BK804" s="205">
        <f t="shared" si="1245"/>
        <v>5.5577168899016287E-5</v>
      </c>
      <c r="BL804" s="206">
        <f t="shared" si="1245"/>
        <v>0</v>
      </c>
      <c r="BM804" s="207">
        <f t="shared" si="1245"/>
        <v>0</v>
      </c>
      <c r="BN804" s="204">
        <f t="shared" si="1245"/>
        <v>0</v>
      </c>
      <c r="BO804" s="205">
        <f t="shared" si="1245"/>
        <v>0</v>
      </c>
      <c r="BP804" s="206">
        <f t="shared" si="1245"/>
        <v>0</v>
      </c>
      <c r="BQ804" s="207">
        <f t="shared" si="1245"/>
        <v>0</v>
      </c>
      <c r="BR804" s="204">
        <f t="shared" si="1245"/>
        <v>0</v>
      </c>
      <c r="BS804" s="205">
        <f t="shared" si="1245"/>
        <v>0</v>
      </c>
      <c r="BT804" s="206">
        <f t="shared" si="1245"/>
        <v>0</v>
      </c>
      <c r="BU804" s="204">
        <f t="shared" si="1245"/>
        <v>0</v>
      </c>
      <c r="BV804" s="208">
        <f t="shared" si="1245"/>
        <v>0</v>
      </c>
      <c r="BW804" s="209">
        <f t="shared" si="1245"/>
        <v>0</v>
      </c>
      <c r="BX804" s="204">
        <f t="shared" si="1245"/>
        <v>0</v>
      </c>
      <c r="BY804" s="205">
        <f t="shared" si="1245"/>
        <v>0</v>
      </c>
      <c r="BZ804" s="206">
        <f t="shared" si="1245"/>
        <v>0</v>
      </c>
      <c r="CA804" s="207">
        <f t="shared" si="1245"/>
        <v>0</v>
      </c>
      <c r="CB804" s="204">
        <f t="shared" si="1245"/>
        <v>0</v>
      </c>
      <c r="CC804" s="205">
        <f t="shared" si="1245"/>
        <v>0</v>
      </c>
      <c r="CD804" s="206">
        <f t="shared" si="1245"/>
        <v>0</v>
      </c>
      <c r="CE804" s="207">
        <f t="shared" si="1245"/>
        <v>0</v>
      </c>
      <c r="CF804" s="204">
        <f t="shared" si="1245"/>
        <v>0</v>
      </c>
      <c r="CG804" s="205">
        <f t="shared" si="1245"/>
        <v>0</v>
      </c>
      <c r="CH804" s="206">
        <f t="shared" si="1245"/>
        <v>0</v>
      </c>
      <c r="CI804" s="204">
        <f t="shared" si="1245"/>
        <v>0</v>
      </c>
      <c r="CJ804" s="210">
        <f t="shared" si="1245"/>
        <v>0</v>
      </c>
      <c r="CK804" s="211">
        <f t="shared" si="1245"/>
        <v>5.8777890108856649E-6</v>
      </c>
    </row>
    <row r="805" spans="1:89" x14ac:dyDescent="0.2">
      <c r="A805" s="212" t="s">
        <v>42</v>
      </c>
      <c r="B805" s="238">
        <v>0</v>
      </c>
      <c r="C805" s="214">
        <v>0</v>
      </c>
      <c r="D805" s="215">
        <v>0</v>
      </c>
      <c r="E805" s="216">
        <v>0</v>
      </c>
      <c r="F805" s="213">
        <v>0</v>
      </c>
      <c r="G805" s="217">
        <v>0</v>
      </c>
      <c r="H805" s="215">
        <v>0</v>
      </c>
      <c r="I805" s="216">
        <v>0</v>
      </c>
      <c r="J805" s="213">
        <v>0</v>
      </c>
      <c r="K805" s="217">
        <v>0</v>
      </c>
      <c r="L805" s="215">
        <v>0</v>
      </c>
      <c r="M805" s="213">
        <v>0</v>
      </c>
      <c r="N805" s="218">
        <v>0</v>
      </c>
      <c r="O805" s="219">
        <v>0</v>
      </c>
      <c r="P805" s="213">
        <v>0</v>
      </c>
      <c r="Q805" s="217">
        <v>0</v>
      </c>
      <c r="R805" s="215">
        <v>0</v>
      </c>
      <c r="S805" s="216">
        <v>0</v>
      </c>
      <c r="T805" s="213">
        <v>0</v>
      </c>
      <c r="U805" s="217">
        <v>0</v>
      </c>
      <c r="V805" s="215">
        <v>0</v>
      </c>
      <c r="W805" s="216">
        <v>0</v>
      </c>
      <c r="X805" s="213">
        <v>0</v>
      </c>
      <c r="Y805" s="217">
        <v>0</v>
      </c>
      <c r="Z805" s="215">
        <v>0</v>
      </c>
      <c r="AA805" s="213">
        <v>0</v>
      </c>
      <c r="AB805" s="220"/>
      <c r="AC805" s="221"/>
      <c r="BI805" s="212" t="s">
        <v>42</v>
      </c>
      <c r="BJ805" s="204">
        <f t="shared" ref="BJ805:CK805" si="1246">B805/B808</f>
        <v>0</v>
      </c>
      <c r="BK805" s="205">
        <f t="shared" si="1246"/>
        <v>0</v>
      </c>
      <c r="BL805" s="206">
        <f t="shared" si="1246"/>
        <v>0</v>
      </c>
      <c r="BM805" s="207">
        <f t="shared" si="1246"/>
        <v>0</v>
      </c>
      <c r="BN805" s="204">
        <f t="shared" si="1246"/>
        <v>0</v>
      </c>
      <c r="BO805" s="205">
        <f t="shared" si="1246"/>
        <v>0</v>
      </c>
      <c r="BP805" s="206">
        <f t="shared" si="1246"/>
        <v>0</v>
      </c>
      <c r="BQ805" s="207">
        <f t="shared" si="1246"/>
        <v>0</v>
      </c>
      <c r="BR805" s="204">
        <f t="shared" si="1246"/>
        <v>0</v>
      </c>
      <c r="BS805" s="205">
        <f t="shared" si="1246"/>
        <v>0</v>
      </c>
      <c r="BT805" s="206">
        <f t="shared" si="1246"/>
        <v>0</v>
      </c>
      <c r="BU805" s="204">
        <f t="shared" si="1246"/>
        <v>0</v>
      </c>
      <c r="BV805" s="208">
        <f t="shared" si="1246"/>
        <v>0</v>
      </c>
      <c r="BW805" s="209">
        <f t="shared" si="1246"/>
        <v>0</v>
      </c>
      <c r="BX805" s="204">
        <f t="shared" si="1246"/>
        <v>0</v>
      </c>
      <c r="BY805" s="205">
        <f t="shared" si="1246"/>
        <v>0</v>
      </c>
      <c r="BZ805" s="206">
        <f t="shared" si="1246"/>
        <v>0</v>
      </c>
      <c r="CA805" s="207">
        <f t="shared" si="1246"/>
        <v>0</v>
      </c>
      <c r="CB805" s="204">
        <f t="shared" si="1246"/>
        <v>0</v>
      </c>
      <c r="CC805" s="205">
        <f t="shared" si="1246"/>
        <v>0</v>
      </c>
      <c r="CD805" s="206">
        <f t="shared" si="1246"/>
        <v>0</v>
      </c>
      <c r="CE805" s="207">
        <f t="shared" si="1246"/>
        <v>0</v>
      </c>
      <c r="CF805" s="204">
        <f t="shared" si="1246"/>
        <v>0</v>
      </c>
      <c r="CG805" s="205">
        <f t="shared" si="1246"/>
        <v>0</v>
      </c>
      <c r="CH805" s="206">
        <f t="shared" si="1246"/>
        <v>0</v>
      </c>
      <c r="CI805" s="204">
        <f t="shared" si="1246"/>
        <v>0</v>
      </c>
      <c r="CJ805" s="210">
        <f t="shared" si="1246"/>
        <v>0</v>
      </c>
      <c r="CK805" s="211">
        <f t="shared" si="1246"/>
        <v>0</v>
      </c>
    </row>
    <row r="806" spans="1:89" x14ac:dyDescent="0.2">
      <c r="A806" s="202" t="s">
        <v>43</v>
      </c>
      <c r="B806" s="235"/>
      <c r="C806" s="223"/>
      <c r="D806" s="224"/>
      <c r="E806" s="225"/>
      <c r="F806" s="222"/>
      <c r="G806" s="226"/>
      <c r="H806" s="224"/>
      <c r="I806" s="225"/>
      <c r="J806" s="222"/>
      <c r="K806" s="226"/>
      <c r="L806" s="224"/>
      <c r="M806" s="222"/>
      <c r="N806" s="227"/>
      <c r="O806" s="228"/>
      <c r="P806" s="222"/>
      <c r="Q806" s="226"/>
      <c r="R806" s="224"/>
      <c r="S806" s="225"/>
      <c r="T806" s="222"/>
      <c r="U806" s="226"/>
      <c r="V806" s="224"/>
      <c r="W806" s="225"/>
      <c r="X806" s="222"/>
      <c r="Y806" s="226"/>
      <c r="Z806" s="224"/>
      <c r="AA806" s="222"/>
      <c r="AB806" s="220"/>
      <c r="AC806" s="221"/>
      <c r="BI806" s="202" t="s">
        <v>43</v>
      </c>
      <c r="BJ806" s="204">
        <f t="shared" ref="BJ806:CK806" si="1247">B806/B808</f>
        <v>0</v>
      </c>
      <c r="BK806" s="205">
        <f t="shared" si="1247"/>
        <v>0</v>
      </c>
      <c r="BL806" s="206">
        <f t="shared" si="1247"/>
        <v>0</v>
      </c>
      <c r="BM806" s="207">
        <f t="shared" si="1247"/>
        <v>0</v>
      </c>
      <c r="BN806" s="204">
        <f t="shared" si="1247"/>
        <v>0</v>
      </c>
      <c r="BO806" s="205">
        <f t="shared" si="1247"/>
        <v>0</v>
      </c>
      <c r="BP806" s="206">
        <f t="shared" si="1247"/>
        <v>0</v>
      </c>
      <c r="BQ806" s="207">
        <f t="shared" si="1247"/>
        <v>0</v>
      </c>
      <c r="BR806" s="204">
        <f t="shared" si="1247"/>
        <v>0</v>
      </c>
      <c r="BS806" s="205">
        <f t="shared" si="1247"/>
        <v>0</v>
      </c>
      <c r="BT806" s="206">
        <f t="shared" si="1247"/>
        <v>0</v>
      </c>
      <c r="BU806" s="204">
        <f t="shared" si="1247"/>
        <v>0</v>
      </c>
      <c r="BV806" s="208">
        <f t="shared" si="1247"/>
        <v>0</v>
      </c>
      <c r="BW806" s="209">
        <f t="shared" si="1247"/>
        <v>0</v>
      </c>
      <c r="BX806" s="204">
        <f t="shared" si="1247"/>
        <v>0</v>
      </c>
      <c r="BY806" s="205">
        <f t="shared" si="1247"/>
        <v>0</v>
      </c>
      <c r="BZ806" s="206">
        <f t="shared" si="1247"/>
        <v>0</v>
      </c>
      <c r="CA806" s="207">
        <f t="shared" si="1247"/>
        <v>0</v>
      </c>
      <c r="CB806" s="204">
        <f t="shared" si="1247"/>
        <v>0</v>
      </c>
      <c r="CC806" s="205">
        <f t="shared" si="1247"/>
        <v>0</v>
      </c>
      <c r="CD806" s="206">
        <f t="shared" si="1247"/>
        <v>0</v>
      </c>
      <c r="CE806" s="207">
        <f t="shared" si="1247"/>
        <v>0</v>
      </c>
      <c r="CF806" s="204">
        <f t="shared" si="1247"/>
        <v>0</v>
      </c>
      <c r="CG806" s="205">
        <f t="shared" si="1247"/>
        <v>0</v>
      </c>
      <c r="CH806" s="206">
        <f t="shared" si="1247"/>
        <v>0</v>
      </c>
      <c r="CI806" s="204">
        <f t="shared" si="1247"/>
        <v>0</v>
      </c>
      <c r="CJ806" s="210">
        <f t="shared" si="1247"/>
        <v>0</v>
      </c>
      <c r="CK806" s="211">
        <f t="shared" si="1247"/>
        <v>0</v>
      </c>
    </row>
    <row r="807" spans="1:89" ht="13.5" thickBot="1" x14ac:dyDescent="0.25">
      <c r="A807" s="212" t="s">
        <v>44</v>
      </c>
      <c r="B807" s="238"/>
      <c r="C807" s="214"/>
      <c r="D807" s="215"/>
      <c r="E807" s="216"/>
      <c r="F807" s="213"/>
      <c r="G807" s="217"/>
      <c r="H807" s="215"/>
      <c r="I807" s="216"/>
      <c r="J807" s="213"/>
      <c r="K807" s="217"/>
      <c r="L807" s="215"/>
      <c r="M807" s="213"/>
      <c r="N807" s="218"/>
      <c r="O807" s="219"/>
      <c r="P807" s="213"/>
      <c r="Q807" s="217"/>
      <c r="R807" s="215"/>
      <c r="S807" s="216"/>
      <c r="T807" s="213"/>
      <c r="U807" s="217"/>
      <c r="V807" s="215"/>
      <c r="W807" s="216"/>
      <c r="X807" s="213"/>
      <c r="Y807" s="217"/>
      <c r="Z807" s="215"/>
      <c r="AA807" s="213"/>
      <c r="AB807" s="220"/>
      <c r="AC807" s="221"/>
      <c r="BI807" s="212" t="s">
        <v>44</v>
      </c>
      <c r="BJ807" s="204">
        <f t="shared" ref="BJ807:CK807" si="1248">B807/B808</f>
        <v>0</v>
      </c>
      <c r="BK807" s="205">
        <f t="shared" si="1248"/>
        <v>0</v>
      </c>
      <c r="BL807" s="206">
        <f t="shared" si="1248"/>
        <v>0</v>
      </c>
      <c r="BM807" s="207">
        <f t="shared" si="1248"/>
        <v>0</v>
      </c>
      <c r="BN807" s="204">
        <f t="shared" si="1248"/>
        <v>0</v>
      </c>
      <c r="BO807" s="205">
        <f t="shared" si="1248"/>
        <v>0</v>
      </c>
      <c r="BP807" s="206">
        <f t="shared" si="1248"/>
        <v>0</v>
      </c>
      <c r="BQ807" s="207">
        <f t="shared" si="1248"/>
        <v>0</v>
      </c>
      <c r="BR807" s="204">
        <f t="shared" si="1248"/>
        <v>0</v>
      </c>
      <c r="BS807" s="205">
        <f t="shared" si="1248"/>
        <v>0</v>
      </c>
      <c r="BT807" s="206">
        <f t="shared" si="1248"/>
        <v>0</v>
      </c>
      <c r="BU807" s="204">
        <f t="shared" si="1248"/>
        <v>0</v>
      </c>
      <c r="BV807" s="208">
        <f t="shared" si="1248"/>
        <v>0</v>
      </c>
      <c r="BW807" s="209">
        <f t="shared" si="1248"/>
        <v>0</v>
      </c>
      <c r="BX807" s="204">
        <f t="shared" si="1248"/>
        <v>0</v>
      </c>
      <c r="BY807" s="205">
        <f t="shared" si="1248"/>
        <v>0</v>
      </c>
      <c r="BZ807" s="206">
        <f t="shared" si="1248"/>
        <v>0</v>
      </c>
      <c r="CA807" s="207">
        <f t="shared" si="1248"/>
        <v>0</v>
      </c>
      <c r="CB807" s="204">
        <f t="shared" si="1248"/>
        <v>0</v>
      </c>
      <c r="CC807" s="205">
        <f t="shared" si="1248"/>
        <v>0</v>
      </c>
      <c r="CD807" s="206">
        <f t="shared" si="1248"/>
        <v>0</v>
      </c>
      <c r="CE807" s="207">
        <f t="shared" si="1248"/>
        <v>0</v>
      </c>
      <c r="CF807" s="204">
        <f t="shared" si="1248"/>
        <v>0</v>
      </c>
      <c r="CG807" s="205">
        <f t="shared" si="1248"/>
        <v>0</v>
      </c>
      <c r="CH807" s="206">
        <f t="shared" si="1248"/>
        <v>0</v>
      </c>
      <c r="CI807" s="204">
        <f t="shared" si="1248"/>
        <v>0</v>
      </c>
      <c r="CJ807" s="210">
        <f t="shared" si="1248"/>
        <v>0</v>
      </c>
      <c r="CK807" s="211">
        <f t="shared" si="1248"/>
        <v>0</v>
      </c>
    </row>
    <row r="808" spans="1:89" ht="14.25" thickTop="1" thickBot="1" x14ac:dyDescent="0.25">
      <c r="A808" s="229" t="s">
        <v>26</v>
      </c>
      <c r="B808" s="261">
        <f>SUM(B784:B807)</f>
        <v>59008</v>
      </c>
      <c r="C808" s="262">
        <f t="shared" ref="C808" si="1249">SUM(C784:C807)</f>
        <v>35986</v>
      </c>
      <c r="D808" s="263">
        <f t="shared" ref="D808" si="1250">SUM(D784:D807)</f>
        <v>25761</v>
      </c>
      <c r="E808" s="264">
        <f t="shared" ref="E808" si="1251">SUM(E784:E807)</f>
        <v>21369</v>
      </c>
      <c r="F808" s="265">
        <f t="shared" ref="F808" si="1252">SUM(F784:F807)</f>
        <v>15417</v>
      </c>
      <c r="G808" s="266">
        <f t="shared" ref="G808" si="1253">SUM(G784:G807)</f>
        <v>8679</v>
      </c>
      <c r="H808" s="263">
        <f t="shared" ref="H808" si="1254">SUM(H784:H807)</f>
        <v>29647</v>
      </c>
      <c r="I808" s="264">
        <f t="shared" ref="I808" si="1255">SUM(I784:I807)</f>
        <v>42905</v>
      </c>
      <c r="J808" s="265">
        <f t="shared" ref="J808" si="1256">SUM(J784:J807)</f>
        <v>7124</v>
      </c>
      <c r="K808" s="266">
        <f t="shared" ref="K808" si="1257">SUM(K784:K807)</f>
        <v>8761</v>
      </c>
      <c r="L808" s="263">
        <f t="shared" ref="L808" si="1258">SUM(L784:L807)</f>
        <v>12849</v>
      </c>
      <c r="M808" s="265">
        <f t="shared" ref="M808" si="1259">SUM(M784:M807)</f>
        <v>23865</v>
      </c>
      <c r="N808" s="267">
        <f t="shared" ref="N808" si="1260">SUM(N784:N807)</f>
        <v>28003</v>
      </c>
      <c r="O808" s="268">
        <f t="shared" ref="O808" si="1261">SUM(O784:O807)</f>
        <v>38507</v>
      </c>
      <c r="P808" s="265">
        <f t="shared" ref="P808" si="1262">SUM(P784:P807)</f>
        <v>17483</v>
      </c>
      <c r="Q808" s="266">
        <f t="shared" ref="Q808" si="1263">SUM(Q784:Q807)</f>
        <v>22114</v>
      </c>
      <c r="R808" s="263">
        <f t="shared" ref="R808" si="1264">SUM(R784:R807)</f>
        <v>22289</v>
      </c>
      <c r="S808" s="264">
        <f t="shared" ref="S808" si="1265">SUM(S784:S807)</f>
        <v>25503</v>
      </c>
      <c r="T808" s="265">
        <f t="shared" ref="T808" si="1266">SUM(T784:T807)</f>
        <v>10115</v>
      </c>
      <c r="U808" s="266">
        <f t="shared" ref="U808" si="1267">SUM(U784:U807)</f>
        <v>13245</v>
      </c>
      <c r="V808" s="263">
        <f t="shared" ref="V808" si="1268">SUM(V784:V807)</f>
        <v>26599</v>
      </c>
      <c r="W808" s="264">
        <f t="shared" ref="W808" si="1269">SUM(W784:W807)</f>
        <v>31344</v>
      </c>
      <c r="X808" s="265">
        <f t="shared" ref="X808" si="1270">SUM(X784:X807)</f>
        <v>26326</v>
      </c>
      <c r="Y808" s="266">
        <f t="shared" ref="Y808" si="1271">SUM(Y784:Y807)</f>
        <v>17154</v>
      </c>
      <c r="Z808" s="263">
        <f t="shared" ref="Z808" si="1272">SUM(Z784:Z807)</f>
        <v>60128</v>
      </c>
      <c r="AA808" s="264">
        <f t="shared" ref="AA808" si="1273">SUM(AA784:AA807)</f>
        <v>50832</v>
      </c>
      <c r="AB808" s="232">
        <f>SUM(AB784:AB807)</f>
        <v>340749</v>
      </c>
      <c r="AC808" s="233">
        <f>SUM(AC784:AC807)</f>
        <v>340264</v>
      </c>
      <c r="BI808" s="229" t="s">
        <v>26</v>
      </c>
      <c r="BJ808" s="241">
        <f>SUM(BJ784:BJ807)</f>
        <v>1.0000000000000002</v>
      </c>
      <c r="BK808" s="242">
        <f t="shared" ref="BK808:CK808" si="1274">SUM(BK784:BK807)</f>
        <v>1</v>
      </c>
      <c r="BL808" s="241">
        <f t="shared" si="1274"/>
        <v>0.99999999999999989</v>
      </c>
      <c r="BM808" s="242">
        <f t="shared" si="1274"/>
        <v>1.0000000000000002</v>
      </c>
      <c r="BN808" s="241">
        <f t="shared" si="1274"/>
        <v>1.0000000000000002</v>
      </c>
      <c r="BO808" s="242">
        <f t="shared" si="1274"/>
        <v>1</v>
      </c>
      <c r="BP808" s="241">
        <f t="shared" si="1274"/>
        <v>1</v>
      </c>
      <c r="BQ808" s="242">
        <f t="shared" si="1274"/>
        <v>1</v>
      </c>
      <c r="BR808" s="241">
        <f t="shared" si="1274"/>
        <v>0.99999999999999989</v>
      </c>
      <c r="BS808" s="242">
        <f t="shared" si="1274"/>
        <v>1.0000000000000002</v>
      </c>
      <c r="BT808" s="241">
        <f t="shared" si="1274"/>
        <v>0.99999999999999989</v>
      </c>
      <c r="BU808" s="242">
        <f t="shared" si="1274"/>
        <v>1</v>
      </c>
      <c r="BV808" s="241">
        <f t="shared" si="1274"/>
        <v>1</v>
      </c>
      <c r="BW808" s="242">
        <f t="shared" si="1274"/>
        <v>1</v>
      </c>
      <c r="BX808" s="241">
        <f t="shared" si="1274"/>
        <v>1</v>
      </c>
      <c r="BY808" s="242">
        <f t="shared" si="1274"/>
        <v>1</v>
      </c>
      <c r="BZ808" s="241">
        <f t="shared" si="1274"/>
        <v>1</v>
      </c>
      <c r="CA808" s="242">
        <f t="shared" si="1274"/>
        <v>1</v>
      </c>
      <c r="CB808" s="241">
        <f t="shared" si="1274"/>
        <v>1.0000000000000002</v>
      </c>
      <c r="CC808" s="242">
        <f t="shared" si="1274"/>
        <v>1.0000000000000002</v>
      </c>
      <c r="CD808" s="241">
        <f t="shared" si="1274"/>
        <v>1</v>
      </c>
      <c r="CE808" s="242">
        <f t="shared" si="1274"/>
        <v>0.99999999999999989</v>
      </c>
      <c r="CF808" s="241">
        <f t="shared" si="1274"/>
        <v>0.99999999999999989</v>
      </c>
      <c r="CG808" s="242">
        <f t="shared" si="1274"/>
        <v>0.99999999999999989</v>
      </c>
      <c r="CH808" s="241">
        <f t="shared" si="1274"/>
        <v>0.99999999999999989</v>
      </c>
      <c r="CI808" s="242">
        <f t="shared" si="1274"/>
        <v>0.99999999999999989</v>
      </c>
      <c r="CJ808" s="241">
        <f t="shared" si="1274"/>
        <v>1</v>
      </c>
      <c r="CK808" s="242">
        <f t="shared" si="1274"/>
        <v>1</v>
      </c>
    </row>
    <row r="809" spans="1:89" ht="13.5" thickTop="1" x14ac:dyDescent="0.2">
      <c r="A809" s="244"/>
    </row>
    <row r="810" spans="1:89" x14ac:dyDescent="0.2">
      <c r="A810" s="269"/>
    </row>
    <row r="811" spans="1:89" x14ac:dyDescent="0.2">
      <c r="A811" s="172">
        <f>+A780+1</f>
        <v>43523</v>
      </c>
      <c r="B811" s="172"/>
      <c r="C811" s="172"/>
      <c r="D811" s="172"/>
      <c r="BI811" s="174">
        <f>+BI749+2</f>
        <v>43523</v>
      </c>
      <c r="BJ811" s="174"/>
      <c r="BK811" s="174"/>
      <c r="BL811" s="174"/>
    </row>
    <row r="812" spans="1:89" ht="13.5" thickBot="1" x14ac:dyDescent="0.25">
      <c r="AE812" s="175" t="s">
        <v>1</v>
      </c>
    </row>
    <row r="813" spans="1:89" ht="14.25" thickTop="1" thickBot="1" x14ac:dyDescent="0.25">
      <c r="A813" s="176" t="s">
        <v>2</v>
      </c>
      <c r="B813" s="177" t="s">
        <v>3</v>
      </c>
      <c r="C813" s="178"/>
      <c r="D813" s="177" t="s">
        <v>4</v>
      </c>
      <c r="E813" s="178"/>
      <c r="F813" s="177" t="s">
        <v>5</v>
      </c>
      <c r="G813" s="178"/>
      <c r="H813" s="177" t="s">
        <v>6</v>
      </c>
      <c r="I813" s="178"/>
      <c r="J813" s="177" t="s">
        <v>7</v>
      </c>
      <c r="K813" s="178"/>
      <c r="L813" s="177" t="s">
        <v>8</v>
      </c>
      <c r="M813" s="178"/>
      <c r="N813" s="177" t="s">
        <v>9</v>
      </c>
      <c r="O813" s="178"/>
      <c r="P813" s="177" t="s">
        <v>10</v>
      </c>
      <c r="Q813" s="178"/>
      <c r="R813" s="177" t="s">
        <v>11</v>
      </c>
      <c r="S813" s="178"/>
      <c r="T813" s="177" t="s">
        <v>12</v>
      </c>
      <c r="U813" s="178"/>
      <c r="V813" s="177" t="s">
        <v>13</v>
      </c>
      <c r="W813" s="178"/>
      <c r="X813" s="177" t="s">
        <v>14</v>
      </c>
      <c r="Y813" s="178"/>
      <c r="Z813" s="177" t="s">
        <v>15</v>
      </c>
      <c r="AA813" s="178"/>
      <c r="AB813" s="179" t="s">
        <v>16</v>
      </c>
      <c r="AC813" s="180"/>
      <c r="AE813" s="176" t="s">
        <v>2</v>
      </c>
      <c r="AF813" s="177" t="s">
        <v>3</v>
      </c>
      <c r="AG813" s="178"/>
      <c r="AH813" s="177" t="s">
        <v>4</v>
      </c>
      <c r="AI813" s="178"/>
      <c r="AJ813" s="177" t="s">
        <v>5</v>
      </c>
      <c r="AK813" s="178"/>
      <c r="AL813" s="177" t="s">
        <v>6</v>
      </c>
      <c r="AM813" s="178"/>
      <c r="AN813" s="177" t="s">
        <v>7</v>
      </c>
      <c r="AO813" s="178"/>
      <c r="AP813" s="177" t="s">
        <v>8</v>
      </c>
      <c r="AQ813" s="178"/>
      <c r="AR813" s="177" t="s">
        <v>9</v>
      </c>
      <c r="AS813" s="178"/>
      <c r="AT813" s="177" t="s">
        <v>10</v>
      </c>
      <c r="AU813" s="178"/>
      <c r="AV813" s="177" t="s">
        <v>11</v>
      </c>
      <c r="AW813" s="178"/>
      <c r="AX813" s="177" t="s">
        <v>12</v>
      </c>
      <c r="AY813" s="178"/>
      <c r="AZ813" s="177" t="s">
        <v>13</v>
      </c>
      <c r="BA813" s="178"/>
      <c r="BB813" s="177" t="s">
        <v>14</v>
      </c>
      <c r="BC813" s="178"/>
      <c r="BD813" s="177" t="s">
        <v>15</v>
      </c>
      <c r="BE813" s="178"/>
      <c r="BF813" s="179" t="s">
        <v>16</v>
      </c>
      <c r="BG813" s="180"/>
      <c r="BI813" s="176" t="s">
        <v>2</v>
      </c>
      <c r="BJ813" s="177" t="s">
        <v>3</v>
      </c>
      <c r="BK813" s="178"/>
      <c r="BL813" s="177" t="s">
        <v>4</v>
      </c>
      <c r="BM813" s="178"/>
      <c r="BN813" s="177" t="s">
        <v>5</v>
      </c>
      <c r="BO813" s="178"/>
      <c r="BP813" s="177" t="s">
        <v>6</v>
      </c>
      <c r="BQ813" s="178"/>
      <c r="BR813" s="177" t="s">
        <v>7</v>
      </c>
      <c r="BS813" s="178"/>
      <c r="BT813" s="177" t="s">
        <v>8</v>
      </c>
      <c r="BU813" s="178"/>
      <c r="BV813" s="177" t="s">
        <v>9</v>
      </c>
      <c r="BW813" s="178"/>
      <c r="BX813" s="177" t="s">
        <v>10</v>
      </c>
      <c r="BY813" s="178"/>
      <c r="BZ813" s="177" t="s">
        <v>11</v>
      </c>
      <c r="CA813" s="178"/>
      <c r="CB813" s="177" t="s">
        <v>12</v>
      </c>
      <c r="CC813" s="178"/>
      <c r="CD813" s="177" t="s">
        <v>13</v>
      </c>
      <c r="CE813" s="178"/>
      <c r="CF813" s="177" t="s">
        <v>14</v>
      </c>
      <c r="CG813" s="178"/>
      <c r="CH813" s="177" t="s">
        <v>15</v>
      </c>
      <c r="CI813" s="178"/>
      <c r="CJ813" s="177" t="s">
        <v>16</v>
      </c>
      <c r="CK813" s="178"/>
    </row>
    <row r="814" spans="1:89" ht="15" thickTop="1" thickBot="1" x14ac:dyDescent="0.3">
      <c r="A814" s="182"/>
      <c r="B814" s="183" t="s">
        <v>17</v>
      </c>
      <c r="C814" s="184" t="s">
        <v>18</v>
      </c>
      <c r="D814" s="185" t="s">
        <v>17</v>
      </c>
      <c r="E814" s="186" t="s">
        <v>18</v>
      </c>
      <c r="F814" s="183" t="s">
        <v>17</v>
      </c>
      <c r="G814" s="184" t="s">
        <v>18</v>
      </c>
      <c r="H814" s="185" t="s">
        <v>17</v>
      </c>
      <c r="I814" s="186" t="s">
        <v>18</v>
      </c>
      <c r="J814" s="183" t="s">
        <v>17</v>
      </c>
      <c r="K814" s="184" t="s">
        <v>18</v>
      </c>
      <c r="L814" s="185" t="s">
        <v>17</v>
      </c>
      <c r="M814" s="183" t="s">
        <v>18</v>
      </c>
      <c r="N814" s="187" t="s">
        <v>17</v>
      </c>
      <c r="O814" s="188" t="s">
        <v>18</v>
      </c>
      <c r="P814" s="183" t="s">
        <v>17</v>
      </c>
      <c r="Q814" s="184" t="s">
        <v>18</v>
      </c>
      <c r="R814" s="185" t="s">
        <v>17</v>
      </c>
      <c r="S814" s="186" t="s">
        <v>18</v>
      </c>
      <c r="T814" s="183" t="s">
        <v>17</v>
      </c>
      <c r="U814" s="184" t="s">
        <v>18</v>
      </c>
      <c r="V814" s="185" t="s">
        <v>17</v>
      </c>
      <c r="W814" s="186" t="s">
        <v>18</v>
      </c>
      <c r="X814" s="183" t="s">
        <v>17</v>
      </c>
      <c r="Y814" s="184" t="s">
        <v>18</v>
      </c>
      <c r="Z814" s="185" t="s">
        <v>17</v>
      </c>
      <c r="AA814" s="183" t="s">
        <v>18</v>
      </c>
      <c r="AB814" s="189" t="s">
        <v>17</v>
      </c>
      <c r="AC814" s="190" t="s">
        <v>18</v>
      </c>
      <c r="AE814" s="182"/>
      <c r="AF814" s="183" t="s">
        <v>17</v>
      </c>
      <c r="AG814" s="184" t="s">
        <v>18</v>
      </c>
      <c r="AH814" s="185" t="s">
        <v>17</v>
      </c>
      <c r="AI814" s="186" t="s">
        <v>18</v>
      </c>
      <c r="AJ814" s="183" t="s">
        <v>17</v>
      </c>
      <c r="AK814" s="184" t="s">
        <v>18</v>
      </c>
      <c r="AL814" s="185" t="s">
        <v>17</v>
      </c>
      <c r="AM814" s="186" t="s">
        <v>18</v>
      </c>
      <c r="AN814" s="183" t="s">
        <v>17</v>
      </c>
      <c r="AO814" s="184" t="s">
        <v>18</v>
      </c>
      <c r="AP814" s="185" t="s">
        <v>17</v>
      </c>
      <c r="AQ814" s="183" t="s">
        <v>18</v>
      </c>
      <c r="AR814" s="187" t="s">
        <v>17</v>
      </c>
      <c r="AS814" s="188" t="s">
        <v>18</v>
      </c>
      <c r="AT814" s="183" t="s">
        <v>17</v>
      </c>
      <c r="AU814" s="184" t="s">
        <v>18</v>
      </c>
      <c r="AV814" s="185" t="s">
        <v>17</v>
      </c>
      <c r="AW814" s="186" t="s">
        <v>18</v>
      </c>
      <c r="AX814" s="183" t="s">
        <v>17</v>
      </c>
      <c r="AY814" s="184" t="s">
        <v>18</v>
      </c>
      <c r="AZ814" s="185" t="s">
        <v>17</v>
      </c>
      <c r="BA814" s="186" t="s">
        <v>18</v>
      </c>
      <c r="BB814" s="183" t="s">
        <v>17</v>
      </c>
      <c r="BC814" s="184" t="s">
        <v>18</v>
      </c>
      <c r="BD814" s="185" t="s">
        <v>17</v>
      </c>
      <c r="BE814" s="183" t="s">
        <v>18</v>
      </c>
      <c r="BF814" s="189" t="s">
        <v>17</v>
      </c>
      <c r="BG814" s="190" t="s">
        <v>18</v>
      </c>
      <c r="BI814" s="182"/>
      <c r="BJ814" s="183" t="s">
        <v>17</v>
      </c>
      <c r="BK814" s="184" t="s">
        <v>18</v>
      </c>
      <c r="BL814" s="185" t="s">
        <v>17</v>
      </c>
      <c r="BM814" s="186" t="s">
        <v>18</v>
      </c>
      <c r="BN814" s="183" t="s">
        <v>17</v>
      </c>
      <c r="BO814" s="184" t="s">
        <v>18</v>
      </c>
      <c r="BP814" s="185" t="s">
        <v>17</v>
      </c>
      <c r="BQ814" s="186" t="s">
        <v>18</v>
      </c>
      <c r="BR814" s="183" t="s">
        <v>17</v>
      </c>
      <c r="BS814" s="184" t="s">
        <v>18</v>
      </c>
      <c r="BT814" s="185" t="s">
        <v>17</v>
      </c>
      <c r="BU814" s="183" t="s">
        <v>18</v>
      </c>
      <c r="BV814" s="187" t="s">
        <v>17</v>
      </c>
      <c r="BW814" s="188" t="s">
        <v>18</v>
      </c>
      <c r="BX814" s="183" t="s">
        <v>17</v>
      </c>
      <c r="BY814" s="184" t="s">
        <v>18</v>
      </c>
      <c r="BZ814" s="185" t="s">
        <v>17</v>
      </c>
      <c r="CA814" s="186" t="s">
        <v>18</v>
      </c>
      <c r="CB814" s="183" t="s">
        <v>17</v>
      </c>
      <c r="CC814" s="184" t="s">
        <v>18</v>
      </c>
      <c r="CD814" s="185" t="s">
        <v>17</v>
      </c>
      <c r="CE814" s="186" t="s">
        <v>18</v>
      </c>
      <c r="CF814" s="183" t="s">
        <v>17</v>
      </c>
      <c r="CG814" s="184" t="s">
        <v>18</v>
      </c>
      <c r="CH814" s="185" t="s">
        <v>17</v>
      </c>
      <c r="CI814" s="183" t="s">
        <v>18</v>
      </c>
      <c r="CJ814" s="187" t="s">
        <v>17</v>
      </c>
      <c r="CK814" s="188" t="s">
        <v>18</v>
      </c>
    </row>
    <row r="815" spans="1:89" ht="13.5" thickTop="1" x14ac:dyDescent="0.2">
      <c r="A815" s="192" t="s">
        <v>19</v>
      </c>
      <c r="B815" s="193"/>
      <c r="C815" s="194"/>
      <c r="D815" s="195"/>
      <c r="E815" s="196"/>
      <c r="F815" s="193"/>
      <c r="G815" s="197"/>
      <c r="H815" s="195"/>
      <c r="I815" s="196"/>
      <c r="J815" s="193"/>
      <c r="K815" s="197"/>
      <c r="L815" s="195"/>
      <c r="M815" s="193"/>
      <c r="N815" s="198"/>
      <c r="O815" s="199"/>
      <c r="P815" s="193"/>
      <c r="Q815" s="197"/>
      <c r="R815" s="195"/>
      <c r="S815" s="196"/>
      <c r="T815" s="193"/>
      <c r="U815" s="197"/>
      <c r="V815" s="195"/>
      <c r="W815" s="196"/>
      <c r="X815" s="193"/>
      <c r="Y815" s="197"/>
      <c r="Z815" s="195"/>
      <c r="AA815" s="193"/>
      <c r="AB815" s="200">
        <f>B815+D815+F815+H815+J815+L815+N815+P815+R815+T815+V815+X815+Z815</f>
        <v>0</v>
      </c>
      <c r="AC815" s="201">
        <f>C815+E815+G815+I815+K815+M815+O815+Q815+S815+U815+W815+Y815+AA815</f>
        <v>0</v>
      </c>
      <c r="AE815" s="202" t="str">
        <f>$AE$9</f>
        <v>07:00 - 07:59</v>
      </c>
      <c r="AF815" s="193">
        <f>SUMIF($A$9:$A$32,$AE815,B$815:B$838)</f>
        <v>6187</v>
      </c>
      <c r="AG815" s="194">
        <f t="shared" ref="AG815:BE817" si="1275">SUMIF($A$9:$A$32,$AE815,C$815:C$838)</f>
        <v>1015</v>
      </c>
      <c r="AH815" s="195">
        <f t="shared" si="1275"/>
        <v>2198</v>
      </c>
      <c r="AI815" s="196">
        <f t="shared" si="1275"/>
        <v>1364</v>
      </c>
      <c r="AJ815" s="193">
        <f t="shared" si="1275"/>
        <v>1111</v>
      </c>
      <c r="AK815" s="197">
        <f t="shared" si="1275"/>
        <v>648</v>
      </c>
      <c r="AL815" s="195">
        <f t="shared" si="1275"/>
        <v>1314</v>
      </c>
      <c r="AM815" s="196">
        <f t="shared" si="1275"/>
        <v>1886</v>
      </c>
      <c r="AN815" s="193">
        <f t="shared" si="1275"/>
        <v>445</v>
      </c>
      <c r="AO815" s="197">
        <f t="shared" si="1275"/>
        <v>1059</v>
      </c>
      <c r="AP815" s="195">
        <f t="shared" si="1275"/>
        <v>535</v>
      </c>
      <c r="AQ815" s="193">
        <f t="shared" si="1275"/>
        <v>2243</v>
      </c>
      <c r="AR815" s="198">
        <f t="shared" si="1275"/>
        <v>1982</v>
      </c>
      <c r="AS815" s="199">
        <f t="shared" si="1275"/>
        <v>2968</v>
      </c>
      <c r="AT815" s="193">
        <f t="shared" si="1275"/>
        <v>1722</v>
      </c>
      <c r="AU815" s="197">
        <f t="shared" si="1275"/>
        <v>1513</v>
      </c>
      <c r="AV815" s="195">
        <f t="shared" si="1275"/>
        <v>1904</v>
      </c>
      <c r="AW815" s="196">
        <f t="shared" si="1275"/>
        <v>1629</v>
      </c>
      <c r="AX815" s="193">
        <f t="shared" si="1275"/>
        <v>371</v>
      </c>
      <c r="AY815" s="197">
        <f t="shared" si="1275"/>
        <v>1841</v>
      </c>
      <c r="AZ815" s="195">
        <f t="shared" si="1275"/>
        <v>1109</v>
      </c>
      <c r="BA815" s="196">
        <f t="shared" si="1275"/>
        <v>2687</v>
      </c>
      <c r="BB815" s="193">
        <f t="shared" si="1275"/>
        <v>1541</v>
      </c>
      <c r="BC815" s="197">
        <f t="shared" si="1275"/>
        <v>1753</v>
      </c>
      <c r="BD815" s="195">
        <f t="shared" si="1275"/>
        <v>5306</v>
      </c>
      <c r="BE815" s="193">
        <f t="shared" si="1275"/>
        <v>2368</v>
      </c>
      <c r="BF815" s="200">
        <f>AF815+AH815+AJ815+AL815+AN815+AP815+AR815+AT815+AV815+AX815+AZ815+BB815+BD815</f>
        <v>25725</v>
      </c>
      <c r="BG815" s="201">
        <f>AG815+AI815+AK815+AM815+AO815+AQ815+AS815+AU815+AW815+AY815+BA815+BC815+BE815</f>
        <v>22974</v>
      </c>
      <c r="BI815" s="192" t="s">
        <v>19</v>
      </c>
      <c r="BJ815" s="204">
        <f t="shared" ref="BJ815:CK815" si="1276">B815/B839</f>
        <v>0</v>
      </c>
      <c r="BK815" s="205">
        <f t="shared" si="1276"/>
        <v>0</v>
      </c>
      <c r="BL815" s="206">
        <f t="shared" si="1276"/>
        <v>0</v>
      </c>
      <c r="BM815" s="207">
        <f t="shared" si="1276"/>
        <v>0</v>
      </c>
      <c r="BN815" s="204">
        <f t="shared" si="1276"/>
        <v>0</v>
      </c>
      <c r="BO815" s="205">
        <f t="shared" si="1276"/>
        <v>0</v>
      </c>
      <c r="BP815" s="206">
        <f t="shared" si="1276"/>
        <v>0</v>
      </c>
      <c r="BQ815" s="207">
        <f t="shared" si="1276"/>
        <v>0</v>
      </c>
      <c r="BR815" s="204">
        <f t="shared" si="1276"/>
        <v>0</v>
      </c>
      <c r="BS815" s="205">
        <f t="shared" si="1276"/>
        <v>0</v>
      </c>
      <c r="BT815" s="206">
        <f t="shared" si="1276"/>
        <v>0</v>
      </c>
      <c r="BU815" s="204">
        <f t="shared" si="1276"/>
        <v>0</v>
      </c>
      <c r="BV815" s="208">
        <f t="shared" si="1276"/>
        <v>0</v>
      </c>
      <c r="BW815" s="209">
        <f t="shared" si="1276"/>
        <v>0</v>
      </c>
      <c r="BX815" s="204">
        <f t="shared" si="1276"/>
        <v>0</v>
      </c>
      <c r="BY815" s="205">
        <f t="shared" si="1276"/>
        <v>0</v>
      </c>
      <c r="BZ815" s="206">
        <f t="shared" si="1276"/>
        <v>0</v>
      </c>
      <c r="CA815" s="207">
        <f t="shared" si="1276"/>
        <v>0</v>
      </c>
      <c r="CB815" s="204">
        <f t="shared" si="1276"/>
        <v>0</v>
      </c>
      <c r="CC815" s="205">
        <f t="shared" si="1276"/>
        <v>0</v>
      </c>
      <c r="CD815" s="206">
        <f t="shared" si="1276"/>
        <v>0</v>
      </c>
      <c r="CE815" s="207">
        <f t="shared" si="1276"/>
        <v>0</v>
      </c>
      <c r="CF815" s="204">
        <f t="shared" si="1276"/>
        <v>0</v>
      </c>
      <c r="CG815" s="205">
        <f t="shared" si="1276"/>
        <v>0</v>
      </c>
      <c r="CH815" s="206">
        <f t="shared" si="1276"/>
        <v>0</v>
      </c>
      <c r="CI815" s="204">
        <f t="shared" si="1276"/>
        <v>0</v>
      </c>
      <c r="CJ815" s="210">
        <f t="shared" si="1276"/>
        <v>0</v>
      </c>
      <c r="CK815" s="211">
        <f t="shared" si="1276"/>
        <v>0</v>
      </c>
    </row>
    <row r="816" spans="1:89" x14ac:dyDescent="0.2">
      <c r="A816" s="212" t="s">
        <v>21</v>
      </c>
      <c r="B816" s="213">
        <v>646</v>
      </c>
      <c r="C816" s="214">
        <v>0</v>
      </c>
      <c r="D816" s="215">
        <v>197</v>
      </c>
      <c r="E816" s="216">
        <v>0</v>
      </c>
      <c r="F816" s="213">
        <v>78</v>
      </c>
      <c r="G816" s="217">
        <v>0</v>
      </c>
      <c r="H816" s="215">
        <v>281</v>
      </c>
      <c r="I816" s="216">
        <v>1</v>
      </c>
      <c r="J816" s="213">
        <v>8</v>
      </c>
      <c r="K816" s="217">
        <v>6</v>
      </c>
      <c r="L816" s="215">
        <v>9</v>
      </c>
      <c r="M816" s="213">
        <v>24</v>
      </c>
      <c r="N816" s="218">
        <v>50</v>
      </c>
      <c r="O816" s="219">
        <v>23</v>
      </c>
      <c r="P816" s="213">
        <v>21</v>
      </c>
      <c r="Q816" s="217">
        <v>17</v>
      </c>
      <c r="R816" s="215">
        <v>16</v>
      </c>
      <c r="S816" s="216">
        <v>14</v>
      </c>
      <c r="T816" s="213">
        <v>0</v>
      </c>
      <c r="U816" s="217">
        <v>0</v>
      </c>
      <c r="V816" s="215">
        <v>1</v>
      </c>
      <c r="W816" s="216">
        <v>0</v>
      </c>
      <c r="X816" s="213">
        <v>0</v>
      </c>
      <c r="Y816" s="217">
        <v>0</v>
      </c>
      <c r="Z816" s="215">
        <v>0</v>
      </c>
      <c r="AA816" s="213">
        <v>0</v>
      </c>
      <c r="AB816" s="220">
        <f>B816+D816+F816+H816+J816+L816+N816+P816+R816+T816+V816+X816+Z816</f>
        <v>1307</v>
      </c>
      <c r="AC816" s="221">
        <f t="shared" ref="AC816:AC835" si="1277">C816+E816+G816+I816+K816+M816+O816+Q816+S816+U816+W816+Y816+AA816</f>
        <v>85</v>
      </c>
      <c r="AE816" s="212" t="str">
        <f>$AE$10</f>
        <v>08:00 - 08:59</v>
      </c>
      <c r="AF816" s="193">
        <f>SUMIF($A$9:$A$32,$AE816,B$815:B$838)</f>
        <v>6551</v>
      </c>
      <c r="AG816" s="214">
        <f t="shared" si="1275"/>
        <v>1285</v>
      </c>
      <c r="AH816" s="215">
        <f t="shared" si="1275"/>
        <v>1807</v>
      </c>
      <c r="AI816" s="216">
        <f t="shared" si="1275"/>
        <v>1411</v>
      </c>
      <c r="AJ816" s="213">
        <f t="shared" si="1275"/>
        <v>892</v>
      </c>
      <c r="AK816" s="217">
        <f t="shared" si="1275"/>
        <v>689</v>
      </c>
      <c r="AL816" s="215">
        <f t="shared" si="1275"/>
        <v>1357</v>
      </c>
      <c r="AM816" s="216">
        <f t="shared" si="1275"/>
        <v>2077</v>
      </c>
      <c r="AN816" s="213">
        <f t="shared" si="1275"/>
        <v>421</v>
      </c>
      <c r="AO816" s="217">
        <f t="shared" si="1275"/>
        <v>1008</v>
      </c>
      <c r="AP816" s="215">
        <f t="shared" si="1275"/>
        <v>539</v>
      </c>
      <c r="AQ816" s="213">
        <f t="shared" si="1275"/>
        <v>2817</v>
      </c>
      <c r="AR816" s="218">
        <f t="shared" si="1275"/>
        <v>1753</v>
      </c>
      <c r="AS816" s="219">
        <f t="shared" si="1275"/>
        <v>3462</v>
      </c>
      <c r="AT816" s="213">
        <f t="shared" si="1275"/>
        <v>1361</v>
      </c>
      <c r="AU816" s="217">
        <f t="shared" si="1275"/>
        <v>1722</v>
      </c>
      <c r="AV816" s="215">
        <f t="shared" si="1275"/>
        <v>1988</v>
      </c>
      <c r="AW816" s="216">
        <f t="shared" si="1275"/>
        <v>1457</v>
      </c>
      <c r="AX816" s="213">
        <f t="shared" si="1275"/>
        <v>366</v>
      </c>
      <c r="AY816" s="217">
        <f t="shared" si="1275"/>
        <v>1800</v>
      </c>
      <c r="AZ816" s="215">
        <f t="shared" si="1275"/>
        <v>1007</v>
      </c>
      <c r="BA816" s="216">
        <f t="shared" si="1275"/>
        <v>2672</v>
      </c>
      <c r="BB816" s="213">
        <f t="shared" si="1275"/>
        <v>1378</v>
      </c>
      <c r="BC816" s="217">
        <f t="shared" si="1275"/>
        <v>1807</v>
      </c>
      <c r="BD816" s="215">
        <f t="shared" si="1275"/>
        <v>4598</v>
      </c>
      <c r="BE816" s="213">
        <f t="shared" si="1275"/>
        <v>2799</v>
      </c>
      <c r="BF816" s="220">
        <f>SUM(AF816,AH816,AJ816,AL816,AN816,AP816,AR816,AT816,AV816,AX816,AZ816,BB816,BD816)</f>
        <v>24018</v>
      </c>
      <c r="BG816" s="221">
        <f>SUM(AG816,AI816,AK816,AM816,AO816,AQ816,AS816,AU816,AW816,AY816,BA816,BC816,BE816)</f>
        <v>25006</v>
      </c>
      <c r="BI816" s="212" t="s">
        <v>21</v>
      </c>
      <c r="BJ816" s="204">
        <f t="shared" ref="BJ816:CK816" si="1278">B816/B839</f>
        <v>1.0947111555472708E-2</v>
      </c>
      <c r="BK816" s="205">
        <f t="shared" si="1278"/>
        <v>0</v>
      </c>
      <c r="BL816" s="206">
        <f t="shared" si="1278"/>
        <v>7.6827080570938304E-3</v>
      </c>
      <c r="BM816" s="207">
        <f t="shared" si="1278"/>
        <v>0</v>
      </c>
      <c r="BN816" s="204">
        <f t="shared" si="1278"/>
        <v>5.9783858358243274E-3</v>
      </c>
      <c r="BO816" s="205">
        <f t="shared" si="1278"/>
        <v>0</v>
      </c>
      <c r="BP816" s="206">
        <f t="shared" si="1278"/>
        <v>9.6088086445082748E-3</v>
      </c>
      <c r="BQ816" s="207">
        <f t="shared" si="1278"/>
        <v>2.320454809142592E-5</v>
      </c>
      <c r="BR816" s="204">
        <f t="shared" si="1278"/>
        <v>1.1716461628588166E-3</v>
      </c>
      <c r="BS816" s="205">
        <f t="shared" si="1278"/>
        <v>7.0274068868587491E-4</v>
      </c>
      <c r="BT816" s="206">
        <f t="shared" si="1278"/>
        <v>7.0345474441144281E-4</v>
      </c>
      <c r="BU816" s="204">
        <f t="shared" si="1278"/>
        <v>9.9424168358258429E-4</v>
      </c>
      <c r="BV816" s="208">
        <f t="shared" si="1278"/>
        <v>1.7912158773375367E-3</v>
      </c>
      <c r="BW816" s="209">
        <f t="shared" si="1278"/>
        <v>5.996454270518302E-4</v>
      </c>
      <c r="BX816" s="204">
        <f t="shared" si="1278"/>
        <v>1.1971951428082776E-3</v>
      </c>
      <c r="BY816" s="205">
        <f t="shared" si="1278"/>
        <v>7.8035345421161354E-4</v>
      </c>
      <c r="BZ816" s="206">
        <f t="shared" si="1278"/>
        <v>7.0074015679061005E-4</v>
      </c>
      <c r="CA816" s="207">
        <f t="shared" si="1278"/>
        <v>5.6279144557002737E-4</v>
      </c>
      <c r="CB816" s="204">
        <f t="shared" si="1278"/>
        <v>0</v>
      </c>
      <c r="CC816" s="205">
        <f t="shared" si="1278"/>
        <v>0</v>
      </c>
      <c r="CD816" s="206">
        <f t="shared" si="1278"/>
        <v>3.6496350364963507E-5</v>
      </c>
      <c r="CE816" s="207">
        <f t="shared" si="1278"/>
        <v>0</v>
      </c>
      <c r="CF816" s="204">
        <f t="shared" si="1278"/>
        <v>0</v>
      </c>
      <c r="CG816" s="205">
        <f t="shared" si="1278"/>
        <v>0</v>
      </c>
      <c r="CH816" s="206">
        <f t="shared" si="1278"/>
        <v>0</v>
      </c>
      <c r="CI816" s="204">
        <f t="shared" si="1278"/>
        <v>0</v>
      </c>
      <c r="CJ816" s="210">
        <f t="shared" si="1278"/>
        <v>3.8684891285688072E-3</v>
      </c>
      <c r="CK816" s="211">
        <f t="shared" si="1278"/>
        <v>2.518869294390626E-4</v>
      </c>
    </row>
    <row r="817" spans="1:89" ht="13.5" thickBot="1" x14ac:dyDescent="0.25">
      <c r="A817" s="202" t="s">
        <v>23</v>
      </c>
      <c r="B817" s="222">
        <v>3194</v>
      </c>
      <c r="C817" s="223">
        <v>0</v>
      </c>
      <c r="D817" s="224">
        <v>1256</v>
      </c>
      <c r="E817" s="225">
        <v>60</v>
      </c>
      <c r="F817" s="222">
        <v>494</v>
      </c>
      <c r="G817" s="226">
        <v>25</v>
      </c>
      <c r="H817" s="224">
        <v>1410</v>
      </c>
      <c r="I817" s="225">
        <v>311</v>
      </c>
      <c r="J817" s="222">
        <v>95</v>
      </c>
      <c r="K817" s="226">
        <v>95</v>
      </c>
      <c r="L817" s="224">
        <v>79</v>
      </c>
      <c r="M817" s="222">
        <v>463</v>
      </c>
      <c r="N817" s="227">
        <v>516</v>
      </c>
      <c r="O817" s="228">
        <v>766</v>
      </c>
      <c r="P817" s="222">
        <v>311</v>
      </c>
      <c r="Q817" s="226">
        <v>405</v>
      </c>
      <c r="R817" s="224">
        <v>470</v>
      </c>
      <c r="S817" s="225">
        <v>527</v>
      </c>
      <c r="T817" s="222">
        <v>74</v>
      </c>
      <c r="U817" s="226">
        <v>454</v>
      </c>
      <c r="V817" s="224">
        <v>257</v>
      </c>
      <c r="W817" s="225">
        <v>862</v>
      </c>
      <c r="X817" s="222">
        <v>385</v>
      </c>
      <c r="Y817" s="226">
        <v>567</v>
      </c>
      <c r="Z817" s="224">
        <v>1363</v>
      </c>
      <c r="AA817" s="222">
        <v>792</v>
      </c>
      <c r="AB817" s="220">
        <f>B817+D817+F817+H817+J817+L817+N817+P817+R817+T817+V817+X817+Z817</f>
        <v>9904</v>
      </c>
      <c r="AC817" s="221">
        <f t="shared" si="1277"/>
        <v>5327</v>
      </c>
      <c r="AE817" s="202" t="str">
        <f>$AE$11</f>
        <v>09:00 - 09:59</v>
      </c>
      <c r="AF817" s="193">
        <f>SUMIF($A$9:$A$32,$AE817,B$815:B$838)</f>
        <v>4766</v>
      </c>
      <c r="AG817" s="223">
        <f t="shared" si="1275"/>
        <v>1205</v>
      </c>
      <c r="AH817" s="224">
        <f t="shared" si="1275"/>
        <v>1871</v>
      </c>
      <c r="AI817" s="225">
        <f t="shared" si="1275"/>
        <v>1235</v>
      </c>
      <c r="AJ817" s="222">
        <f t="shared" si="1275"/>
        <v>882</v>
      </c>
      <c r="AK817" s="226">
        <f t="shared" si="1275"/>
        <v>617</v>
      </c>
      <c r="AL817" s="224">
        <f t="shared" si="1275"/>
        <v>1748</v>
      </c>
      <c r="AM817" s="225">
        <f t="shared" si="1275"/>
        <v>2088</v>
      </c>
      <c r="AN817" s="222">
        <f t="shared" si="1275"/>
        <v>357</v>
      </c>
      <c r="AO817" s="226">
        <f t="shared" si="1275"/>
        <v>1077</v>
      </c>
      <c r="AP817" s="224">
        <f t="shared" si="1275"/>
        <v>524</v>
      </c>
      <c r="AQ817" s="222">
        <f t="shared" si="1275"/>
        <v>2843</v>
      </c>
      <c r="AR817" s="227">
        <f t="shared" si="1275"/>
        <v>1477</v>
      </c>
      <c r="AS817" s="228">
        <f t="shared" si="1275"/>
        <v>3461</v>
      </c>
      <c r="AT817" s="222">
        <f t="shared" si="1275"/>
        <v>1016</v>
      </c>
      <c r="AU817" s="226">
        <f t="shared" si="1275"/>
        <v>1587</v>
      </c>
      <c r="AV817" s="224">
        <f t="shared" si="1275"/>
        <v>1660</v>
      </c>
      <c r="AW817" s="225">
        <f t="shared" si="1275"/>
        <v>1573</v>
      </c>
      <c r="AX817" s="222">
        <f t="shared" si="1275"/>
        <v>342</v>
      </c>
      <c r="AY817" s="226">
        <f t="shared" si="1275"/>
        <v>1124</v>
      </c>
      <c r="AZ817" s="224">
        <f t="shared" si="1275"/>
        <v>862</v>
      </c>
      <c r="BA817" s="225">
        <f t="shared" si="1275"/>
        <v>2803</v>
      </c>
      <c r="BB817" s="222">
        <f t="shared" si="1275"/>
        <v>1216</v>
      </c>
      <c r="BC817" s="226">
        <f t="shared" si="1275"/>
        <v>1396</v>
      </c>
      <c r="BD817" s="224">
        <f t="shared" si="1275"/>
        <v>3929</v>
      </c>
      <c r="BE817" s="222">
        <f t="shared" si="1275"/>
        <v>2261</v>
      </c>
      <c r="BF817" s="220">
        <f>SUM(AF817,AH817,AJ817,AL817,AN817,AP817,AR817,AT817,AV817,AX817,AZ817,BB817,BD817)</f>
        <v>20650</v>
      </c>
      <c r="BG817" s="221">
        <f>SUM(AG817,AI817,AK817,AM817,AO817,AQ817,AS817,AU817,AW817,AY817,BA817,BC817,BE817)</f>
        <v>23270</v>
      </c>
      <c r="BI817" s="202" t="s">
        <v>23</v>
      </c>
      <c r="BJ817" s="204">
        <f t="shared" ref="BJ817:CK817" si="1279">B817/B839</f>
        <v>5.4125502025046179E-2</v>
      </c>
      <c r="BK817" s="205">
        <f t="shared" si="1279"/>
        <v>0</v>
      </c>
      <c r="BL817" s="206">
        <f t="shared" si="1279"/>
        <v>4.8982138678730205E-2</v>
      </c>
      <c r="BM817" s="207">
        <f t="shared" si="1279"/>
        <v>2.8062298302230951E-3</v>
      </c>
      <c r="BN817" s="204">
        <f t="shared" si="1279"/>
        <v>3.7863110293554075E-2</v>
      </c>
      <c r="BO817" s="205">
        <f t="shared" si="1279"/>
        <v>2.8620492272467086E-3</v>
      </c>
      <c r="BP817" s="206">
        <f t="shared" si="1279"/>
        <v>4.821501846532622E-2</v>
      </c>
      <c r="BQ817" s="207">
        <f t="shared" si="1279"/>
        <v>7.216614456433461E-3</v>
      </c>
      <c r="BR817" s="204">
        <f t="shared" si="1279"/>
        <v>1.3913298183948448E-2</v>
      </c>
      <c r="BS817" s="205">
        <f t="shared" si="1279"/>
        <v>1.1126727570859685E-2</v>
      </c>
      <c r="BT817" s="206">
        <f t="shared" si="1279"/>
        <v>6.17476942316711E-3</v>
      </c>
      <c r="BU817" s="204">
        <f t="shared" si="1279"/>
        <v>1.9180579145780686E-2</v>
      </c>
      <c r="BV817" s="208">
        <f t="shared" si="1279"/>
        <v>1.8485347854123379E-2</v>
      </c>
      <c r="BW817" s="209">
        <f t="shared" si="1279"/>
        <v>1.9970799874856608E-2</v>
      </c>
      <c r="BX817" s="204">
        <f t="shared" si="1279"/>
        <v>1.7729889972065448E-2</v>
      </c>
      <c r="BY817" s="205">
        <f t="shared" si="1279"/>
        <v>1.8590773467982557E-2</v>
      </c>
      <c r="BZ817" s="206">
        <f t="shared" si="1279"/>
        <v>2.0584242105724172E-2</v>
      </c>
      <c r="CA817" s="207">
        <f t="shared" si="1279"/>
        <v>2.1185077986814599E-2</v>
      </c>
      <c r="CB817" s="204">
        <f t="shared" si="1279"/>
        <v>7.0095671118689026E-3</v>
      </c>
      <c r="CC817" s="205">
        <f t="shared" si="1279"/>
        <v>3.5300520954824666E-2</v>
      </c>
      <c r="CD817" s="206">
        <f t="shared" si="1279"/>
        <v>9.3795620437956209E-3</v>
      </c>
      <c r="CE817" s="207">
        <f t="shared" si="1279"/>
        <v>2.7868481458730724E-2</v>
      </c>
      <c r="CF817" s="204">
        <f t="shared" si="1279"/>
        <v>1.4487300094073377E-2</v>
      </c>
      <c r="CG817" s="205">
        <f t="shared" si="1279"/>
        <v>3.4328267845250351E-2</v>
      </c>
      <c r="CH817" s="206">
        <f t="shared" si="1279"/>
        <v>2.3310302366944861E-2</v>
      </c>
      <c r="CI817" s="204">
        <f t="shared" si="1279"/>
        <v>1.5773436099659439E-2</v>
      </c>
      <c r="CJ817" s="210">
        <f t="shared" si="1279"/>
        <v>2.9314090535076866E-2</v>
      </c>
      <c r="CK817" s="211">
        <f t="shared" si="1279"/>
        <v>1.5785902036728076E-2</v>
      </c>
    </row>
    <row r="818" spans="1:89" ht="14.25" thickTop="1" thickBot="1" x14ac:dyDescent="0.25">
      <c r="A818" s="212" t="s">
        <v>25</v>
      </c>
      <c r="B818" s="213">
        <v>6147</v>
      </c>
      <c r="C818" s="214">
        <v>708</v>
      </c>
      <c r="D818" s="215">
        <v>2337</v>
      </c>
      <c r="E818" s="216">
        <v>652</v>
      </c>
      <c r="F818" s="213">
        <v>976</v>
      </c>
      <c r="G818" s="217">
        <v>311</v>
      </c>
      <c r="H818" s="215">
        <v>1462</v>
      </c>
      <c r="I818" s="216">
        <v>1132</v>
      </c>
      <c r="J818" s="213">
        <v>255</v>
      </c>
      <c r="K818" s="217">
        <v>403</v>
      </c>
      <c r="L818" s="215">
        <v>318</v>
      </c>
      <c r="M818" s="213">
        <v>1380</v>
      </c>
      <c r="N818" s="218">
        <v>1191</v>
      </c>
      <c r="O818" s="219">
        <v>2104</v>
      </c>
      <c r="P818" s="213">
        <v>1125</v>
      </c>
      <c r="Q818" s="217">
        <v>1041</v>
      </c>
      <c r="R818" s="215">
        <v>1315</v>
      </c>
      <c r="S818" s="216">
        <v>1315</v>
      </c>
      <c r="T818" s="213">
        <v>289</v>
      </c>
      <c r="U818" s="217">
        <v>1054</v>
      </c>
      <c r="V818" s="215">
        <v>764</v>
      </c>
      <c r="W818" s="216">
        <v>2087</v>
      </c>
      <c r="X818" s="213">
        <v>1143</v>
      </c>
      <c r="Y818" s="217">
        <v>1214</v>
      </c>
      <c r="Z818" s="215">
        <v>3191</v>
      </c>
      <c r="AA818" s="213">
        <v>1866</v>
      </c>
      <c r="AB818" s="220">
        <f>B818+D818+F818+H818+J818+L818+N818+P818+R818+T818+V818+X818+Z818</f>
        <v>20513</v>
      </c>
      <c r="AC818" s="221">
        <f t="shared" si="1277"/>
        <v>15267</v>
      </c>
      <c r="AE818" s="229" t="s">
        <v>26</v>
      </c>
      <c r="AF818" s="230">
        <f t="shared" ref="AF818:BG818" si="1280">SUM(AF815:AF817)</f>
        <v>17504</v>
      </c>
      <c r="AG818" s="231">
        <f t="shared" si="1280"/>
        <v>3505</v>
      </c>
      <c r="AH818" s="230">
        <f t="shared" si="1280"/>
        <v>5876</v>
      </c>
      <c r="AI818" s="231">
        <f t="shared" si="1280"/>
        <v>4010</v>
      </c>
      <c r="AJ818" s="230">
        <f t="shared" si="1280"/>
        <v>2885</v>
      </c>
      <c r="AK818" s="231">
        <f t="shared" si="1280"/>
        <v>1954</v>
      </c>
      <c r="AL818" s="230">
        <f t="shared" si="1280"/>
        <v>4419</v>
      </c>
      <c r="AM818" s="231">
        <f t="shared" si="1280"/>
        <v>6051</v>
      </c>
      <c r="AN818" s="230">
        <f t="shared" si="1280"/>
        <v>1223</v>
      </c>
      <c r="AO818" s="231">
        <f t="shared" si="1280"/>
        <v>3144</v>
      </c>
      <c r="AP818" s="230">
        <f t="shared" si="1280"/>
        <v>1598</v>
      </c>
      <c r="AQ818" s="231">
        <f t="shared" si="1280"/>
        <v>7903</v>
      </c>
      <c r="AR818" s="230">
        <f t="shared" si="1280"/>
        <v>5212</v>
      </c>
      <c r="AS818" s="231">
        <f t="shared" si="1280"/>
        <v>9891</v>
      </c>
      <c r="AT818" s="230">
        <f t="shared" si="1280"/>
        <v>4099</v>
      </c>
      <c r="AU818" s="231">
        <f t="shared" si="1280"/>
        <v>4822</v>
      </c>
      <c r="AV818" s="230">
        <f t="shared" si="1280"/>
        <v>5552</v>
      </c>
      <c r="AW818" s="231">
        <f t="shared" si="1280"/>
        <v>4659</v>
      </c>
      <c r="AX818" s="230">
        <f t="shared" si="1280"/>
        <v>1079</v>
      </c>
      <c r="AY818" s="231">
        <f t="shared" si="1280"/>
        <v>4765</v>
      </c>
      <c r="AZ818" s="230">
        <f t="shared" si="1280"/>
        <v>2978</v>
      </c>
      <c r="BA818" s="231">
        <f t="shared" si="1280"/>
        <v>8162</v>
      </c>
      <c r="BB818" s="230">
        <f t="shared" si="1280"/>
        <v>4135</v>
      </c>
      <c r="BC818" s="231">
        <f t="shared" si="1280"/>
        <v>4956</v>
      </c>
      <c r="BD818" s="230">
        <f t="shared" si="1280"/>
        <v>13833</v>
      </c>
      <c r="BE818" s="231">
        <f t="shared" si="1280"/>
        <v>7428</v>
      </c>
      <c r="BF818" s="232">
        <f t="shared" si="1280"/>
        <v>70393</v>
      </c>
      <c r="BG818" s="233">
        <f t="shared" si="1280"/>
        <v>71250</v>
      </c>
      <c r="BI818" s="212" t="s">
        <v>25</v>
      </c>
      <c r="BJ818" s="204">
        <f t="shared" ref="BJ818:CK818" si="1281">B818/B839</f>
        <v>0.10416701970818999</v>
      </c>
      <c r="BK818" s="205">
        <f t="shared" si="1281"/>
        <v>1.9651382258243588E-2</v>
      </c>
      <c r="BL818" s="206">
        <f t="shared" si="1281"/>
        <v>9.1139536697605494E-2</v>
      </c>
      <c r="BM818" s="207">
        <f t="shared" si="1281"/>
        <v>3.0494364155090967E-2</v>
      </c>
      <c r="BN818" s="204">
        <f t="shared" si="1281"/>
        <v>7.4806468920058253E-2</v>
      </c>
      <c r="BO818" s="205">
        <f t="shared" si="1281"/>
        <v>3.5603892386949054E-2</v>
      </c>
      <c r="BP818" s="206">
        <f t="shared" si="1281"/>
        <v>4.9993160990288603E-2</v>
      </c>
      <c r="BQ818" s="207">
        <f t="shared" si="1281"/>
        <v>2.6267548439494141E-2</v>
      </c>
      <c r="BR818" s="204">
        <f t="shared" si="1281"/>
        <v>3.7346221441124781E-2</v>
      </c>
      <c r="BS818" s="205">
        <f t="shared" si="1281"/>
        <v>4.7200749590067932E-2</v>
      </c>
      <c r="BT818" s="206">
        <f t="shared" si="1281"/>
        <v>2.4855400969204314E-2</v>
      </c>
      <c r="BU818" s="204">
        <f t="shared" si="1281"/>
        <v>5.7168896805998591E-2</v>
      </c>
      <c r="BV818" s="208">
        <f t="shared" si="1281"/>
        <v>4.2666762198180122E-2</v>
      </c>
      <c r="BW818" s="209">
        <f t="shared" si="1281"/>
        <v>5.4854520805089166E-2</v>
      </c>
      <c r="BX818" s="204">
        <f t="shared" si="1281"/>
        <v>6.4135454079014872E-2</v>
      </c>
      <c r="BY818" s="205">
        <f t="shared" si="1281"/>
        <v>4.7785173284369979E-2</v>
      </c>
      <c r="BZ818" s="206">
        <f t="shared" si="1281"/>
        <v>5.7592081636228268E-2</v>
      </c>
      <c r="CA818" s="207">
        <f t="shared" si="1281"/>
        <v>5.2862196494613281E-2</v>
      </c>
      <c r="CB818" s="204">
        <f t="shared" si="1281"/>
        <v>2.7375201288244767E-2</v>
      </c>
      <c r="CC818" s="205">
        <f t="shared" si="1281"/>
        <v>8.1953191820231711E-2</v>
      </c>
      <c r="CD818" s="206">
        <f t="shared" si="1281"/>
        <v>2.7883211678832117E-2</v>
      </c>
      <c r="CE818" s="207">
        <f t="shared" si="1281"/>
        <v>6.7472761954026711E-2</v>
      </c>
      <c r="CF818" s="204">
        <f t="shared" si="1281"/>
        <v>4.3010348071495764E-2</v>
      </c>
      <c r="CG818" s="205">
        <f t="shared" si="1281"/>
        <v>7.3500030271841127E-2</v>
      </c>
      <c r="CH818" s="206">
        <f t="shared" si="1281"/>
        <v>5.4573129019017647E-2</v>
      </c>
      <c r="CI818" s="204">
        <f t="shared" si="1281"/>
        <v>3.7163171416621857E-2</v>
      </c>
      <c r="CJ818" s="210">
        <f t="shared" si="1281"/>
        <v>6.0714856537361847E-2</v>
      </c>
      <c r="CK818" s="211">
        <f t="shared" si="1281"/>
        <v>4.524185590289611E-2</v>
      </c>
    </row>
    <row r="819" spans="1:89" ht="13.5" thickTop="1" x14ac:dyDescent="0.2">
      <c r="A819" s="202" t="s">
        <v>20</v>
      </c>
      <c r="B819" s="222">
        <v>6187</v>
      </c>
      <c r="C819" s="223">
        <v>1015</v>
      </c>
      <c r="D819" s="224">
        <v>2198</v>
      </c>
      <c r="E819" s="225">
        <v>1364</v>
      </c>
      <c r="F819" s="222">
        <v>1111</v>
      </c>
      <c r="G819" s="226">
        <v>648</v>
      </c>
      <c r="H819" s="224">
        <v>1314</v>
      </c>
      <c r="I819" s="225">
        <v>1886</v>
      </c>
      <c r="J819" s="222">
        <v>445</v>
      </c>
      <c r="K819" s="226">
        <v>1059</v>
      </c>
      <c r="L819" s="224">
        <v>535</v>
      </c>
      <c r="M819" s="222">
        <v>2243</v>
      </c>
      <c r="N819" s="227">
        <v>1982</v>
      </c>
      <c r="O819" s="228">
        <v>2968</v>
      </c>
      <c r="P819" s="222">
        <v>1722</v>
      </c>
      <c r="Q819" s="226">
        <v>1513</v>
      </c>
      <c r="R819" s="224">
        <v>1904</v>
      </c>
      <c r="S819" s="225">
        <v>1629</v>
      </c>
      <c r="T819" s="222">
        <v>371</v>
      </c>
      <c r="U819" s="226">
        <v>1841</v>
      </c>
      <c r="V819" s="224">
        <v>1109</v>
      </c>
      <c r="W819" s="225">
        <v>2687</v>
      </c>
      <c r="X819" s="222">
        <v>1541</v>
      </c>
      <c r="Y819" s="226">
        <v>1753</v>
      </c>
      <c r="Z819" s="224">
        <v>5306</v>
      </c>
      <c r="AA819" s="222">
        <v>2368</v>
      </c>
      <c r="AB819" s="220">
        <f t="shared" ref="AB819:AB835" si="1282">B819+D819+F819+H819+J819+L819+N819+P819+R819+T819+V819+X819+Z819</f>
        <v>25725</v>
      </c>
      <c r="AC819" s="221">
        <f t="shared" si="1277"/>
        <v>22974</v>
      </c>
      <c r="BI819" s="202" t="s">
        <v>20</v>
      </c>
      <c r="BJ819" s="204">
        <f t="shared" ref="BJ819:CK819" si="1283">B819/B839</f>
        <v>0.10484485943298708</v>
      </c>
      <c r="BK819" s="205">
        <f t="shared" si="1283"/>
        <v>2.8172532474741867E-2</v>
      </c>
      <c r="BL819" s="206">
        <f t="shared" si="1283"/>
        <v>8.5718742687777863E-2</v>
      </c>
      <c r="BM819" s="207">
        <f t="shared" si="1283"/>
        <v>6.3794958140405034E-2</v>
      </c>
      <c r="BN819" s="204">
        <f t="shared" si="1283"/>
        <v>8.5153675174369586E-2</v>
      </c>
      <c r="BO819" s="205">
        <f t="shared" si="1283"/>
        <v>7.4184315970234685E-2</v>
      </c>
      <c r="BP819" s="206">
        <f t="shared" si="1283"/>
        <v>4.4932293803857201E-2</v>
      </c>
      <c r="BQ819" s="207">
        <f t="shared" si="1283"/>
        <v>4.3763777700429281E-2</v>
      </c>
      <c r="BR819" s="204">
        <f t="shared" si="1283"/>
        <v>6.5172817809021677E-2</v>
      </c>
      <c r="BS819" s="205">
        <f t="shared" si="1283"/>
        <v>0.12403373155305693</v>
      </c>
      <c r="BT819" s="206">
        <f t="shared" si="1283"/>
        <v>4.1816476473346881E-2</v>
      </c>
      <c r="BU819" s="204">
        <f t="shared" si="1283"/>
        <v>9.2920170678155681E-2</v>
      </c>
      <c r="BV819" s="208">
        <f t="shared" si="1283"/>
        <v>7.1003797377659952E-2</v>
      </c>
      <c r="BW819" s="209">
        <f t="shared" si="1283"/>
        <v>7.7380331629992694E-2</v>
      </c>
      <c r="BX819" s="204">
        <f t="shared" si="1283"/>
        <v>9.8170001710278773E-2</v>
      </c>
      <c r="BY819" s="205">
        <f t="shared" si="1283"/>
        <v>6.9451457424833607E-2</v>
      </c>
      <c r="BZ819" s="206">
        <f t="shared" si="1283"/>
        <v>8.3388078658082607E-2</v>
      </c>
      <c r="CA819" s="207">
        <f t="shared" si="1283"/>
        <v>6.5484804630969604E-2</v>
      </c>
      <c r="CB819" s="204">
        <f t="shared" si="1283"/>
        <v>3.5142559439234632E-2</v>
      </c>
      <c r="CC819" s="205">
        <f t="shared" si="1283"/>
        <v>0.14314594510535728</v>
      </c>
      <c r="CD819" s="206">
        <f t="shared" si="1283"/>
        <v>4.0474452554744522E-2</v>
      </c>
      <c r="CE819" s="207">
        <f t="shared" si="1283"/>
        <v>8.68707768904982E-2</v>
      </c>
      <c r="CF819" s="204">
        <f t="shared" si="1283"/>
        <v>5.7986829727187203E-2</v>
      </c>
      <c r="CG819" s="205">
        <f t="shared" si="1283"/>
        <v>0.10613307501362233</v>
      </c>
      <c r="CH819" s="206">
        <f t="shared" si="1283"/>
        <v>9.0744287864276921E-2</v>
      </c>
      <c r="CI819" s="204">
        <f t="shared" si="1283"/>
        <v>4.7160980661608017E-2</v>
      </c>
      <c r="CJ819" s="210">
        <f t="shared" si="1283"/>
        <v>7.6141455877913211E-2</v>
      </c>
      <c r="CK819" s="211">
        <f t="shared" si="1283"/>
        <v>6.8080591963917941E-2</v>
      </c>
    </row>
    <row r="820" spans="1:89" ht="13.5" thickBot="1" x14ac:dyDescent="0.25">
      <c r="A820" s="212" t="s">
        <v>22</v>
      </c>
      <c r="B820" s="213">
        <v>6551</v>
      </c>
      <c r="C820" s="214">
        <v>1285</v>
      </c>
      <c r="D820" s="215">
        <v>1807</v>
      </c>
      <c r="E820" s="216">
        <v>1411</v>
      </c>
      <c r="F820" s="213">
        <v>892</v>
      </c>
      <c r="G820" s="217">
        <v>689</v>
      </c>
      <c r="H820" s="215">
        <v>1357</v>
      </c>
      <c r="I820" s="216">
        <v>2077</v>
      </c>
      <c r="J820" s="213">
        <v>421</v>
      </c>
      <c r="K820" s="217">
        <v>1008</v>
      </c>
      <c r="L820" s="215">
        <v>539</v>
      </c>
      <c r="M820" s="213">
        <v>2817</v>
      </c>
      <c r="N820" s="218">
        <v>1753</v>
      </c>
      <c r="O820" s="219">
        <v>3462</v>
      </c>
      <c r="P820" s="213">
        <v>1361</v>
      </c>
      <c r="Q820" s="217">
        <v>1722</v>
      </c>
      <c r="R820" s="215">
        <v>1988</v>
      </c>
      <c r="S820" s="216">
        <v>1457</v>
      </c>
      <c r="T820" s="213">
        <v>366</v>
      </c>
      <c r="U820" s="217">
        <v>1800</v>
      </c>
      <c r="V820" s="215">
        <v>1007</v>
      </c>
      <c r="W820" s="216">
        <v>2672</v>
      </c>
      <c r="X820" s="213">
        <v>1378</v>
      </c>
      <c r="Y820" s="217">
        <v>1807</v>
      </c>
      <c r="Z820" s="215">
        <v>4598</v>
      </c>
      <c r="AA820" s="213">
        <v>2799</v>
      </c>
      <c r="AB820" s="220">
        <f t="shared" si="1282"/>
        <v>24018</v>
      </c>
      <c r="AC820" s="221">
        <f t="shared" si="1277"/>
        <v>25006</v>
      </c>
      <c r="AE820" s="175" t="s">
        <v>27</v>
      </c>
      <c r="BI820" s="212" t="s">
        <v>22</v>
      </c>
      <c r="BJ820" s="204">
        <f t="shared" ref="BJ820:CK820" si="1284">B820/B839</f>
        <v>0.11101320092864042</v>
      </c>
      <c r="BK820" s="205">
        <f t="shared" si="1284"/>
        <v>3.566670367491951E-2</v>
      </c>
      <c r="BL820" s="206">
        <f t="shared" si="1284"/>
        <v>7.0470322127759139E-2</v>
      </c>
      <c r="BM820" s="207">
        <f t="shared" si="1284"/>
        <v>6.5993171507413129E-2</v>
      </c>
      <c r="BN820" s="204">
        <f t="shared" si="1284"/>
        <v>6.8368207250708982E-2</v>
      </c>
      <c r="BO820" s="205">
        <f t="shared" si="1284"/>
        <v>7.8878076702919284E-2</v>
      </c>
      <c r="BP820" s="206">
        <f t="shared" si="1284"/>
        <v>4.6402680891806866E-2</v>
      </c>
      <c r="BQ820" s="207">
        <f t="shared" si="1284"/>
        <v>4.8195846385891632E-2</v>
      </c>
      <c r="BR820" s="204">
        <f t="shared" si="1284"/>
        <v>6.1657879320445225E-2</v>
      </c>
      <c r="BS820" s="205">
        <f t="shared" si="1284"/>
        <v>0.11806043569922699</v>
      </c>
      <c r="BT820" s="206">
        <f t="shared" si="1284"/>
        <v>4.2129123026418636E-2</v>
      </c>
      <c r="BU820" s="204">
        <f t="shared" si="1284"/>
        <v>0.11669911761050582</v>
      </c>
      <c r="BV820" s="208">
        <f t="shared" si="1284"/>
        <v>6.2800028659454041E-2</v>
      </c>
      <c r="BW820" s="209">
        <f t="shared" si="1284"/>
        <v>9.0259672541453756E-2</v>
      </c>
      <c r="BX820" s="204">
        <f t="shared" si="1284"/>
        <v>7.7589647112479329E-2</v>
      </c>
      <c r="BY820" s="205">
        <f t="shared" si="1284"/>
        <v>7.9045214597199903E-2</v>
      </c>
      <c r="BZ820" s="206">
        <f t="shared" si="1284"/>
        <v>8.70669644812333E-2</v>
      </c>
      <c r="CA820" s="207">
        <f t="shared" si="1284"/>
        <v>5.8570509728252132E-2</v>
      </c>
      <c r="CB820" s="204">
        <f t="shared" si="1284"/>
        <v>3.4668940039784032E-2</v>
      </c>
      <c r="CC820" s="205">
        <f t="shared" si="1284"/>
        <v>0.13995801259622112</v>
      </c>
      <c r="CD820" s="206">
        <f t="shared" si="1284"/>
        <v>3.675182481751825E-2</v>
      </c>
      <c r="CE820" s="207">
        <f t="shared" si="1284"/>
        <v>8.6385826517086414E-2</v>
      </c>
      <c r="CF820" s="204">
        <f t="shared" si="1284"/>
        <v>5.1853245531514582E-2</v>
      </c>
      <c r="CG820" s="205">
        <f t="shared" si="1284"/>
        <v>0.10940243385602712</v>
      </c>
      <c r="CH820" s="206">
        <f t="shared" si="1284"/>
        <v>7.8635928307566008E-2</v>
      </c>
      <c r="CI820" s="204">
        <f t="shared" si="1284"/>
        <v>5.5744757124932785E-2</v>
      </c>
      <c r="CJ820" s="210">
        <f t="shared" si="1284"/>
        <v>7.1089037406247599E-2</v>
      </c>
      <c r="CK820" s="211">
        <f t="shared" si="1284"/>
        <v>7.4102171265331765E-2</v>
      </c>
    </row>
    <row r="821" spans="1:89" ht="14.25" thickTop="1" thickBot="1" x14ac:dyDescent="0.25">
      <c r="A821" s="202" t="s">
        <v>24</v>
      </c>
      <c r="B821" s="222">
        <v>4766</v>
      </c>
      <c r="C821" s="223">
        <v>1205</v>
      </c>
      <c r="D821" s="224">
        <v>1871</v>
      </c>
      <c r="E821" s="225">
        <v>1235</v>
      </c>
      <c r="F821" s="222">
        <v>882</v>
      </c>
      <c r="G821" s="226">
        <v>617</v>
      </c>
      <c r="H821" s="224">
        <v>1748</v>
      </c>
      <c r="I821" s="225">
        <v>2088</v>
      </c>
      <c r="J821" s="222">
        <v>357</v>
      </c>
      <c r="K821" s="226">
        <v>1077</v>
      </c>
      <c r="L821" s="224">
        <v>524</v>
      </c>
      <c r="M821" s="222">
        <v>2843</v>
      </c>
      <c r="N821" s="227">
        <v>1477</v>
      </c>
      <c r="O821" s="228">
        <v>3461</v>
      </c>
      <c r="P821" s="222">
        <v>1016</v>
      </c>
      <c r="Q821" s="226">
        <v>1587</v>
      </c>
      <c r="R821" s="224">
        <v>1660</v>
      </c>
      <c r="S821" s="225">
        <v>1573</v>
      </c>
      <c r="T821" s="222">
        <v>342</v>
      </c>
      <c r="U821" s="226">
        <v>1124</v>
      </c>
      <c r="V821" s="224">
        <v>862</v>
      </c>
      <c r="W821" s="225">
        <v>2803</v>
      </c>
      <c r="X821" s="222">
        <v>1216</v>
      </c>
      <c r="Y821" s="226">
        <v>1396</v>
      </c>
      <c r="Z821" s="224">
        <v>3929</v>
      </c>
      <c r="AA821" s="222">
        <v>2261</v>
      </c>
      <c r="AB821" s="220">
        <f t="shared" si="1282"/>
        <v>20650</v>
      </c>
      <c r="AC821" s="221">
        <f t="shared" si="1277"/>
        <v>23270</v>
      </c>
      <c r="AE821" s="176" t="s">
        <v>2</v>
      </c>
      <c r="AF821" s="177" t="s">
        <v>3</v>
      </c>
      <c r="AG821" s="178"/>
      <c r="AH821" s="177" t="s">
        <v>4</v>
      </c>
      <c r="AI821" s="178"/>
      <c r="AJ821" s="177" t="s">
        <v>5</v>
      </c>
      <c r="AK821" s="178"/>
      <c r="AL821" s="177" t="s">
        <v>6</v>
      </c>
      <c r="AM821" s="178"/>
      <c r="AN821" s="177" t="s">
        <v>7</v>
      </c>
      <c r="AO821" s="178"/>
      <c r="AP821" s="177" t="s">
        <v>8</v>
      </c>
      <c r="AQ821" s="178"/>
      <c r="AR821" s="177" t="s">
        <v>9</v>
      </c>
      <c r="AS821" s="178"/>
      <c r="AT821" s="177" t="s">
        <v>10</v>
      </c>
      <c r="AU821" s="178"/>
      <c r="AV821" s="177" t="s">
        <v>11</v>
      </c>
      <c r="AW821" s="178"/>
      <c r="AX821" s="177" t="s">
        <v>12</v>
      </c>
      <c r="AY821" s="178"/>
      <c r="AZ821" s="177" t="s">
        <v>13</v>
      </c>
      <c r="BA821" s="178"/>
      <c r="BB821" s="177" t="s">
        <v>14</v>
      </c>
      <c r="BC821" s="178"/>
      <c r="BD821" s="177" t="s">
        <v>15</v>
      </c>
      <c r="BE821" s="178"/>
      <c r="BF821" s="179" t="s">
        <v>16</v>
      </c>
      <c r="BG821" s="180"/>
      <c r="BI821" s="202" t="s">
        <v>24</v>
      </c>
      <c r="BJ821" s="204">
        <f t="shared" ref="BJ821:CK821" si="1285">B821/B839</f>
        <v>8.0764603209571101E-2</v>
      </c>
      <c r="BK821" s="205">
        <f t="shared" si="1285"/>
        <v>3.3446208504496505E-2</v>
      </c>
      <c r="BL821" s="206">
        <f t="shared" si="1285"/>
        <v>7.296622728336323E-2</v>
      </c>
      <c r="BM821" s="207">
        <f t="shared" si="1285"/>
        <v>5.7761564005425377E-2</v>
      </c>
      <c r="BN821" s="204">
        <f t="shared" si="1285"/>
        <v>6.7601747528167389E-2</v>
      </c>
      <c r="BO821" s="205">
        <f t="shared" si="1285"/>
        <v>7.0635374928448763E-2</v>
      </c>
      <c r="BP821" s="206">
        <f t="shared" si="1285"/>
        <v>5.9772944877581724E-2</v>
      </c>
      <c r="BQ821" s="207">
        <f t="shared" si="1285"/>
        <v>4.8451096414897317E-2</v>
      </c>
      <c r="BR821" s="204">
        <f t="shared" si="1285"/>
        <v>5.228471001757469E-2</v>
      </c>
      <c r="BS821" s="205">
        <f t="shared" si="1285"/>
        <v>0.12614195361911454</v>
      </c>
      <c r="BT821" s="206">
        <f t="shared" si="1285"/>
        <v>4.0956698452399562E-2</v>
      </c>
      <c r="BU821" s="204">
        <f t="shared" si="1285"/>
        <v>0.11777621276772028</v>
      </c>
      <c r="BV821" s="208">
        <f t="shared" si="1285"/>
        <v>5.2912517016550836E-2</v>
      </c>
      <c r="BW821" s="209">
        <f t="shared" si="1285"/>
        <v>9.0233601001147148E-2</v>
      </c>
      <c r="BX821" s="204">
        <f t="shared" si="1285"/>
        <v>5.7921441194914769E-2</v>
      </c>
      <c r="BY821" s="205">
        <f t="shared" si="1285"/>
        <v>7.2848290107872388E-2</v>
      </c>
      <c r="BZ821" s="206">
        <f t="shared" si="1285"/>
        <v>7.2701791267025792E-2</v>
      </c>
      <c r="CA821" s="207">
        <f t="shared" si="1285"/>
        <v>6.3233638848689502E-2</v>
      </c>
      <c r="CB821" s="204">
        <f t="shared" si="1285"/>
        <v>3.239556692242114E-2</v>
      </c>
      <c r="CC821" s="205">
        <f t="shared" si="1285"/>
        <v>8.739600342119587E-2</v>
      </c>
      <c r="CD821" s="206">
        <f t="shared" si="1285"/>
        <v>3.145985401459854E-2</v>
      </c>
      <c r="CE821" s="207">
        <f t="shared" si="1285"/>
        <v>9.0621059778216023E-2</v>
      </c>
      <c r="CF821" s="204">
        <f t="shared" si="1285"/>
        <v>4.5757290686735654E-2</v>
      </c>
      <c r="CG821" s="205">
        <f t="shared" si="1285"/>
        <v>8.4518980444390629E-2</v>
      </c>
      <c r="CH821" s="206">
        <f t="shared" si="1285"/>
        <v>6.7194554658640035E-2</v>
      </c>
      <c r="CI821" s="204">
        <f t="shared" si="1285"/>
        <v>4.5029973511780286E-2</v>
      </c>
      <c r="CJ821" s="210">
        <f t="shared" si="1285"/>
        <v>6.1120352337372508E-2</v>
      </c>
      <c r="CK821" s="211">
        <f t="shared" si="1285"/>
        <v>6.8957751153493965E-2</v>
      </c>
    </row>
    <row r="822" spans="1:89" ht="15" thickTop="1" thickBot="1" x14ac:dyDescent="0.3">
      <c r="A822" s="212" t="s">
        <v>28</v>
      </c>
      <c r="B822" s="213">
        <v>3504</v>
      </c>
      <c r="C822" s="214">
        <v>1243</v>
      </c>
      <c r="D822" s="215">
        <v>1531</v>
      </c>
      <c r="E822" s="216">
        <v>942</v>
      </c>
      <c r="F822" s="213">
        <v>763</v>
      </c>
      <c r="G822" s="217">
        <v>573</v>
      </c>
      <c r="H822" s="215">
        <v>1286</v>
      </c>
      <c r="I822" s="216">
        <v>2012</v>
      </c>
      <c r="J822" s="213">
        <v>358</v>
      </c>
      <c r="K822" s="217">
        <v>758</v>
      </c>
      <c r="L822" s="215">
        <v>490</v>
      </c>
      <c r="M822" s="213">
        <v>1573</v>
      </c>
      <c r="N822" s="218">
        <v>1356</v>
      </c>
      <c r="O822" s="219">
        <v>1999</v>
      </c>
      <c r="P822" s="213">
        <v>885</v>
      </c>
      <c r="Q822" s="217">
        <v>1041</v>
      </c>
      <c r="R822" s="215">
        <v>1411</v>
      </c>
      <c r="S822" s="216">
        <v>1063</v>
      </c>
      <c r="T822" s="213">
        <v>441</v>
      </c>
      <c r="U822" s="217">
        <v>710</v>
      </c>
      <c r="V822" s="215">
        <v>926</v>
      </c>
      <c r="W822" s="216">
        <v>2137</v>
      </c>
      <c r="X822" s="213">
        <v>1098</v>
      </c>
      <c r="Y822" s="217">
        <v>997</v>
      </c>
      <c r="Z822" s="215">
        <v>3481</v>
      </c>
      <c r="AA822" s="213">
        <v>2440</v>
      </c>
      <c r="AB822" s="220">
        <f t="shared" si="1282"/>
        <v>17530</v>
      </c>
      <c r="AC822" s="221">
        <f t="shared" si="1277"/>
        <v>17488</v>
      </c>
      <c r="AE822" s="182"/>
      <c r="AF822" s="183" t="s">
        <v>17</v>
      </c>
      <c r="AG822" s="184" t="s">
        <v>18</v>
      </c>
      <c r="AH822" s="185" t="s">
        <v>17</v>
      </c>
      <c r="AI822" s="186" t="s">
        <v>18</v>
      </c>
      <c r="AJ822" s="183" t="s">
        <v>17</v>
      </c>
      <c r="AK822" s="184" t="s">
        <v>18</v>
      </c>
      <c r="AL822" s="185" t="s">
        <v>17</v>
      </c>
      <c r="AM822" s="186" t="s">
        <v>18</v>
      </c>
      <c r="AN822" s="183" t="s">
        <v>17</v>
      </c>
      <c r="AO822" s="184" t="s">
        <v>18</v>
      </c>
      <c r="AP822" s="185" t="s">
        <v>17</v>
      </c>
      <c r="AQ822" s="183" t="s">
        <v>18</v>
      </c>
      <c r="AR822" s="187" t="s">
        <v>17</v>
      </c>
      <c r="AS822" s="188" t="s">
        <v>18</v>
      </c>
      <c r="AT822" s="183" t="s">
        <v>17</v>
      </c>
      <c r="AU822" s="184" t="s">
        <v>18</v>
      </c>
      <c r="AV822" s="185" t="s">
        <v>17</v>
      </c>
      <c r="AW822" s="186" t="s">
        <v>18</v>
      </c>
      <c r="AX822" s="183" t="s">
        <v>17</v>
      </c>
      <c r="AY822" s="184" t="s">
        <v>18</v>
      </c>
      <c r="AZ822" s="185" t="s">
        <v>17</v>
      </c>
      <c r="BA822" s="186" t="s">
        <v>18</v>
      </c>
      <c r="BB822" s="183" t="s">
        <v>17</v>
      </c>
      <c r="BC822" s="184" t="s">
        <v>18</v>
      </c>
      <c r="BD822" s="185" t="s">
        <v>17</v>
      </c>
      <c r="BE822" s="183" t="s">
        <v>18</v>
      </c>
      <c r="BF822" s="189" t="s">
        <v>17</v>
      </c>
      <c r="BG822" s="190" t="s">
        <v>18</v>
      </c>
      <c r="BI822" s="212" t="s">
        <v>28</v>
      </c>
      <c r="BJ822" s="204">
        <f t="shared" ref="BJ822:CK822" si="1286">B822/B839</f>
        <v>5.9378759892223486E-2</v>
      </c>
      <c r="BK822" s="205">
        <f t="shared" si="1286"/>
        <v>3.4500943710447429E-2</v>
      </c>
      <c r="BL822" s="206">
        <f t="shared" si="1286"/>
        <v>5.970673114421652E-2</v>
      </c>
      <c r="BM822" s="207">
        <f t="shared" si="1286"/>
        <v>4.4057808334502596E-2</v>
      </c>
      <c r="BN822" s="204">
        <f t="shared" si="1286"/>
        <v>5.848087682992259E-2</v>
      </c>
      <c r="BO822" s="205">
        <f t="shared" si="1286"/>
        <v>6.559816828849456E-2</v>
      </c>
      <c r="BP822" s="206">
        <f t="shared" si="1286"/>
        <v>4.397483244426207E-2</v>
      </c>
      <c r="BQ822" s="207">
        <f t="shared" si="1286"/>
        <v>4.6687550759948952E-2</v>
      </c>
      <c r="BR822" s="204">
        <f t="shared" si="1286"/>
        <v>5.2431165787932048E-2</v>
      </c>
      <c r="BS822" s="205">
        <f t="shared" si="1286"/>
        <v>8.877957367064887E-2</v>
      </c>
      <c r="BT822" s="206">
        <f t="shared" si="1286"/>
        <v>3.8299202751289667E-2</v>
      </c>
      <c r="BU822" s="204">
        <f t="shared" si="1286"/>
        <v>6.5164257011475213E-2</v>
      </c>
      <c r="BV822" s="208">
        <f t="shared" si="1286"/>
        <v>4.8577774593393998E-2</v>
      </c>
      <c r="BW822" s="209">
        <f t="shared" si="1286"/>
        <v>5.2117009072896028E-2</v>
      </c>
      <c r="BX822" s="204">
        <f t="shared" si="1286"/>
        <v>5.0453223875491705E-2</v>
      </c>
      <c r="BY822" s="205">
        <f t="shared" si="1286"/>
        <v>4.7785173284369979E-2</v>
      </c>
      <c r="BZ822" s="206">
        <f t="shared" si="1286"/>
        <v>6.1796522576971928E-2</v>
      </c>
      <c r="CA822" s="207">
        <f t="shared" si="1286"/>
        <v>4.2731950474352791E-2</v>
      </c>
      <c r="CB822" s="204">
        <f t="shared" si="1286"/>
        <v>4.1773231031543054E-2</v>
      </c>
      <c r="CC822" s="205">
        <f t="shared" si="1286"/>
        <v>5.5205660524065003E-2</v>
      </c>
      <c r="CD822" s="206">
        <f t="shared" si="1286"/>
        <v>3.3795620437956204E-2</v>
      </c>
      <c r="CE822" s="207">
        <f t="shared" si="1286"/>
        <v>6.9089263198732667E-2</v>
      </c>
      <c r="CF822" s="204">
        <f t="shared" si="1286"/>
        <v>4.1317027281279395E-2</v>
      </c>
      <c r="CG822" s="205">
        <f t="shared" si="1286"/>
        <v>6.03620512199552E-2</v>
      </c>
      <c r="CH822" s="206">
        <f t="shared" si="1286"/>
        <v>5.9532767820495283E-2</v>
      </c>
      <c r="CI822" s="204">
        <f t="shared" si="1286"/>
        <v>4.8594929397940689E-2</v>
      </c>
      <c r="CJ822" s="210">
        <f t="shared" si="1286"/>
        <v>5.1885703461217438E-2</v>
      </c>
      <c r="CK822" s="211">
        <f t="shared" si="1286"/>
        <v>5.1823513200356788E-2</v>
      </c>
    </row>
    <row r="823" spans="1:89" ht="13.5" thickTop="1" x14ac:dyDescent="0.2">
      <c r="A823" s="202" t="s">
        <v>29</v>
      </c>
      <c r="B823" s="235">
        <v>4129</v>
      </c>
      <c r="C823" s="223">
        <v>1116</v>
      </c>
      <c r="D823" s="224">
        <v>1771</v>
      </c>
      <c r="E823" s="225">
        <v>935</v>
      </c>
      <c r="F823" s="222">
        <v>836</v>
      </c>
      <c r="G823" s="226">
        <v>417</v>
      </c>
      <c r="H823" s="224">
        <v>1822</v>
      </c>
      <c r="I823" s="225">
        <v>2069</v>
      </c>
      <c r="J823" s="222">
        <v>340</v>
      </c>
      <c r="K823" s="226">
        <v>706</v>
      </c>
      <c r="L823" s="224">
        <v>496</v>
      </c>
      <c r="M823" s="222">
        <v>1775</v>
      </c>
      <c r="N823" s="227">
        <v>1519</v>
      </c>
      <c r="O823" s="236">
        <v>2836</v>
      </c>
      <c r="P823" s="222">
        <v>825</v>
      </c>
      <c r="Q823" s="226">
        <v>1191</v>
      </c>
      <c r="R823" s="224">
        <v>1368</v>
      </c>
      <c r="S823" s="225">
        <v>1468</v>
      </c>
      <c r="T823" s="222">
        <v>469</v>
      </c>
      <c r="U823" s="226">
        <v>817</v>
      </c>
      <c r="V823" s="224">
        <v>917</v>
      </c>
      <c r="W823" s="237">
        <v>2184</v>
      </c>
      <c r="X823" s="222">
        <v>1010</v>
      </c>
      <c r="Y823" s="226">
        <v>910</v>
      </c>
      <c r="Z823" s="224">
        <v>3043</v>
      </c>
      <c r="AA823" s="222">
        <v>2600</v>
      </c>
      <c r="AB823" s="220">
        <f t="shared" si="1282"/>
        <v>18545</v>
      </c>
      <c r="AC823" s="221">
        <f t="shared" si="1277"/>
        <v>19024</v>
      </c>
      <c r="AE823" s="202" t="str">
        <f>$AE$17</f>
        <v>17:00 - 17:59</v>
      </c>
      <c r="AF823" s="193">
        <f t="shared" ref="AF823:AO825" si="1287">SUMIF($A$9:$A$32,$AE823,B$815:B$838)</f>
        <v>2587</v>
      </c>
      <c r="AG823" s="194">
        <f t="shared" si="1287"/>
        <v>3749</v>
      </c>
      <c r="AH823" s="195">
        <f t="shared" si="1287"/>
        <v>1876</v>
      </c>
      <c r="AI823" s="196">
        <f t="shared" si="1287"/>
        <v>1669</v>
      </c>
      <c r="AJ823" s="193">
        <f t="shared" si="1287"/>
        <v>1173</v>
      </c>
      <c r="AK823" s="197">
        <f t="shared" si="1287"/>
        <v>573</v>
      </c>
      <c r="AL823" s="195">
        <f t="shared" si="1287"/>
        <v>2257</v>
      </c>
      <c r="AM823" s="196">
        <f t="shared" si="1287"/>
        <v>3940</v>
      </c>
      <c r="AN823" s="193">
        <f t="shared" si="1287"/>
        <v>847</v>
      </c>
      <c r="AO823" s="197">
        <f t="shared" si="1287"/>
        <v>340</v>
      </c>
      <c r="AP823" s="195">
        <f t="shared" ref="AP823:AY825" si="1288">SUMIF($A$9:$A$32,$AE823,L$815:L$838)</f>
        <v>1617</v>
      </c>
      <c r="AQ823" s="193">
        <f t="shared" si="1288"/>
        <v>1153</v>
      </c>
      <c r="AR823" s="198">
        <f t="shared" si="1288"/>
        <v>2317</v>
      </c>
      <c r="AS823" s="199">
        <f t="shared" si="1288"/>
        <v>2266</v>
      </c>
      <c r="AT823" s="193">
        <f t="shared" si="1288"/>
        <v>1415</v>
      </c>
      <c r="AU823" s="197">
        <f t="shared" si="1288"/>
        <v>1402</v>
      </c>
      <c r="AV823" s="195">
        <f t="shared" si="1288"/>
        <v>1376</v>
      </c>
      <c r="AW823" s="196">
        <f t="shared" si="1288"/>
        <v>1925</v>
      </c>
      <c r="AX823" s="193">
        <f t="shared" si="1288"/>
        <v>1299</v>
      </c>
      <c r="AY823" s="197">
        <f t="shared" si="1288"/>
        <v>502</v>
      </c>
      <c r="AZ823" s="195">
        <f t="shared" ref="AZ823:BE825" si="1289">SUMIF($A$9:$A$32,$AE823,V$815:V$838)</f>
        <v>2784</v>
      </c>
      <c r="BA823" s="196">
        <f t="shared" si="1289"/>
        <v>1665</v>
      </c>
      <c r="BB823" s="193">
        <f t="shared" si="1289"/>
        <v>2856</v>
      </c>
      <c r="BC823" s="197">
        <f t="shared" si="1289"/>
        <v>726</v>
      </c>
      <c r="BD823" s="195">
        <f t="shared" si="1289"/>
        <v>4670</v>
      </c>
      <c r="BE823" s="193">
        <f t="shared" si="1289"/>
        <v>4287</v>
      </c>
      <c r="BF823" s="200">
        <f>AF823+AH823+AJ823+AL823+AN823+AP823+AR823+AT823+AV823+AX823+AZ823+BB823+BD823</f>
        <v>27074</v>
      </c>
      <c r="BG823" s="201">
        <f>AG823+AI823+AK823+AM823+AO823+AQ823+AS823+AU823+AW823+AY823+BA823+BC823+BE823</f>
        <v>24197</v>
      </c>
      <c r="BI823" s="202" t="s">
        <v>29</v>
      </c>
      <c r="BJ823" s="204">
        <f t="shared" ref="BJ823:CK823" si="1290">B823/B839</f>
        <v>6.9970005592177725E-2</v>
      </c>
      <c r="BK823" s="205">
        <f t="shared" si="1290"/>
        <v>3.0975907627400909E-2</v>
      </c>
      <c r="BL823" s="206">
        <f t="shared" si="1290"/>
        <v>6.9066375477731839E-2</v>
      </c>
      <c r="BM823" s="207">
        <f t="shared" si="1290"/>
        <v>4.3730414854309903E-2</v>
      </c>
      <c r="BN823" s="204">
        <f t="shared" si="1290"/>
        <v>6.407603280447613E-2</v>
      </c>
      <c r="BO823" s="205">
        <f t="shared" si="1290"/>
        <v>4.7738981110475101E-2</v>
      </c>
      <c r="BP823" s="206">
        <f t="shared" si="1290"/>
        <v>6.2303378470797428E-2</v>
      </c>
      <c r="BQ823" s="207">
        <f t="shared" si="1290"/>
        <v>4.8010210001160229E-2</v>
      </c>
      <c r="BR823" s="204">
        <f t="shared" si="1290"/>
        <v>4.9794961921499709E-2</v>
      </c>
      <c r="BS823" s="205">
        <f t="shared" si="1290"/>
        <v>8.2689154368704609E-2</v>
      </c>
      <c r="BT823" s="206">
        <f t="shared" si="1290"/>
        <v>3.8768172580897299E-2</v>
      </c>
      <c r="BU823" s="204">
        <f t="shared" si="1290"/>
        <v>7.3532457848295291E-2</v>
      </c>
      <c r="BV823" s="208">
        <f t="shared" si="1290"/>
        <v>5.4417138353514367E-2</v>
      </c>
      <c r="BW823" s="209">
        <f t="shared" si="1290"/>
        <v>7.3938888309521333E-2</v>
      </c>
      <c r="BX823" s="204">
        <f t="shared" si="1290"/>
        <v>4.7032666324610908E-2</v>
      </c>
      <c r="BY823" s="205">
        <f t="shared" si="1290"/>
        <v>5.4670644939178337E-2</v>
      </c>
      <c r="BZ823" s="206">
        <f t="shared" si="1290"/>
        <v>5.9913283405597165E-2</v>
      </c>
      <c r="CA823" s="207">
        <f t="shared" si="1290"/>
        <v>5.9012703006914295E-2</v>
      </c>
      <c r="CB823" s="204">
        <f t="shared" si="1290"/>
        <v>4.4425499668466421E-2</v>
      </c>
      <c r="CC823" s="205">
        <f t="shared" si="1290"/>
        <v>6.3525386828395924E-2</v>
      </c>
      <c r="CD823" s="206">
        <f t="shared" si="1290"/>
        <v>3.3467153284671536E-2</v>
      </c>
      <c r="CE823" s="207">
        <f t="shared" si="1290"/>
        <v>7.0608774368756261E-2</v>
      </c>
      <c r="CF823" s="204">
        <f t="shared" si="1290"/>
        <v>3.8005644402634056E-2</v>
      </c>
      <c r="CG823" s="205">
        <f t="shared" si="1290"/>
        <v>5.5094750862747476E-2</v>
      </c>
      <c r="CH823" s="206">
        <f t="shared" si="1290"/>
        <v>5.2042003009987688E-2</v>
      </c>
      <c r="CI823" s="204">
        <f t="shared" si="1290"/>
        <v>5.1781482145346634E-2</v>
      </c>
      <c r="CJ823" s="210">
        <f t="shared" si="1290"/>
        <v>5.4889924169325574E-2</v>
      </c>
      <c r="CK823" s="211">
        <f t="shared" si="1290"/>
        <v>5.6375258184102675E-2</v>
      </c>
    </row>
    <row r="824" spans="1:89" x14ac:dyDescent="0.2">
      <c r="A824" s="212" t="s">
        <v>31</v>
      </c>
      <c r="B824" s="238">
        <v>3471</v>
      </c>
      <c r="C824" s="214">
        <v>1591</v>
      </c>
      <c r="D824" s="215">
        <v>1497</v>
      </c>
      <c r="E824" s="216">
        <v>957</v>
      </c>
      <c r="F824" s="213">
        <v>754</v>
      </c>
      <c r="G824" s="217">
        <v>463</v>
      </c>
      <c r="H824" s="215">
        <v>1993</v>
      </c>
      <c r="I824" s="216">
        <v>2243</v>
      </c>
      <c r="J824" s="213">
        <v>320</v>
      </c>
      <c r="K824" s="214">
        <v>469</v>
      </c>
      <c r="L824" s="215">
        <v>573</v>
      </c>
      <c r="M824" s="213">
        <v>1685</v>
      </c>
      <c r="N824" s="218">
        <v>1483</v>
      </c>
      <c r="O824" s="239">
        <v>2309</v>
      </c>
      <c r="P824" s="213">
        <v>832</v>
      </c>
      <c r="Q824" s="214">
        <v>1107</v>
      </c>
      <c r="R824" s="215">
        <v>1330</v>
      </c>
      <c r="S824" s="216">
        <v>1285</v>
      </c>
      <c r="T824" s="224">
        <v>513</v>
      </c>
      <c r="U824" s="213">
        <v>724</v>
      </c>
      <c r="V824" s="215">
        <v>1065</v>
      </c>
      <c r="W824" s="240">
        <v>2109</v>
      </c>
      <c r="X824" s="213">
        <v>1214</v>
      </c>
      <c r="Y824" s="217">
        <v>869</v>
      </c>
      <c r="Z824" s="215">
        <v>3156</v>
      </c>
      <c r="AA824" s="213">
        <v>3046</v>
      </c>
      <c r="AB824" s="220">
        <f t="shared" si="1282"/>
        <v>18201</v>
      </c>
      <c r="AC824" s="221">
        <f t="shared" si="1277"/>
        <v>18857</v>
      </c>
      <c r="AE824" s="212" t="str">
        <f>$AE$18</f>
        <v>18:00 - 18:59</v>
      </c>
      <c r="AF824" s="193">
        <f t="shared" si="1287"/>
        <v>2494</v>
      </c>
      <c r="AG824" s="214">
        <f t="shared" si="1287"/>
        <v>4908</v>
      </c>
      <c r="AH824" s="215">
        <f t="shared" si="1287"/>
        <v>1699</v>
      </c>
      <c r="AI824" s="216">
        <f t="shared" si="1287"/>
        <v>2238</v>
      </c>
      <c r="AJ824" s="213">
        <f t="shared" si="1287"/>
        <v>915</v>
      </c>
      <c r="AK824" s="217">
        <f t="shared" si="1287"/>
        <v>705</v>
      </c>
      <c r="AL824" s="215">
        <f t="shared" si="1287"/>
        <v>2416</v>
      </c>
      <c r="AM824" s="216">
        <f t="shared" si="1287"/>
        <v>4284</v>
      </c>
      <c r="AN824" s="213">
        <f t="shared" si="1287"/>
        <v>723</v>
      </c>
      <c r="AO824" s="217">
        <f t="shared" si="1287"/>
        <v>279</v>
      </c>
      <c r="AP824" s="215">
        <f t="shared" si="1288"/>
        <v>1689</v>
      </c>
      <c r="AQ824" s="213">
        <f t="shared" si="1288"/>
        <v>1120</v>
      </c>
      <c r="AR824" s="218">
        <f t="shared" si="1288"/>
        <v>2518</v>
      </c>
      <c r="AS824" s="219">
        <f t="shared" si="1288"/>
        <v>2180</v>
      </c>
      <c r="AT824" s="213">
        <f t="shared" si="1288"/>
        <v>1378</v>
      </c>
      <c r="AU824" s="217">
        <f t="shared" si="1288"/>
        <v>1740</v>
      </c>
      <c r="AV824" s="215">
        <f t="shared" si="1288"/>
        <v>1570</v>
      </c>
      <c r="AW824" s="216">
        <f t="shared" si="1288"/>
        <v>2114</v>
      </c>
      <c r="AX824" s="213">
        <f t="shared" si="1288"/>
        <v>1147</v>
      </c>
      <c r="AY824" s="217">
        <f t="shared" si="1288"/>
        <v>453</v>
      </c>
      <c r="AZ824" s="215">
        <f t="shared" si="1289"/>
        <v>2885</v>
      </c>
      <c r="BA824" s="216">
        <f t="shared" si="1289"/>
        <v>1492</v>
      </c>
      <c r="BB824" s="213">
        <f t="shared" si="1289"/>
        <v>2873</v>
      </c>
      <c r="BC824" s="217">
        <f t="shared" si="1289"/>
        <v>937</v>
      </c>
      <c r="BD824" s="215">
        <f t="shared" si="1289"/>
        <v>3905</v>
      </c>
      <c r="BE824" s="213">
        <f t="shared" si="1289"/>
        <v>4913</v>
      </c>
      <c r="BF824" s="220">
        <f>SUM(AF824,AH824,AJ824,AL824,AN824,AP824,AR824,AT824,AV824,AX824,AZ824,BB824,BD824)</f>
        <v>26212</v>
      </c>
      <c r="BG824" s="221">
        <f>SUM(AG824,AI824,AK824,AM824,AO824,AQ824,AS824,AU824,AW824,AY824,BA824,BC824,BE824)</f>
        <v>27363</v>
      </c>
      <c r="BI824" s="212" t="s">
        <v>31</v>
      </c>
      <c r="BJ824" s="204">
        <f t="shared" ref="BJ824:CK824" si="1291">B824/B839</f>
        <v>5.8819542119265898E-2</v>
      </c>
      <c r="BK824" s="205">
        <f t="shared" si="1291"/>
        <v>4.4160097701787498E-2</v>
      </c>
      <c r="BL824" s="206">
        <f t="shared" si="1291"/>
        <v>5.8380781530301851E-2</v>
      </c>
      <c r="BM824" s="207">
        <f t="shared" si="1291"/>
        <v>4.4759365792058373E-2</v>
      </c>
      <c r="BN824" s="204">
        <f t="shared" si="1291"/>
        <v>5.7791063079635163E-2</v>
      </c>
      <c r="BO824" s="205">
        <f t="shared" si="1291"/>
        <v>5.3005151688609045E-2</v>
      </c>
      <c r="BP824" s="206">
        <f t="shared" si="1291"/>
        <v>6.8150731774039117E-2</v>
      </c>
      <c r="BQ824" s="207">
        <f t="shared" si="1291"/>
        <v>5.2047801369068336E-2</v>
      </c>
      <c r="BR824" s="204">
        <f t="shared" si="1291"/>
        <v>4.6865846514352667E-2</v>
      </c>
      <c r="BS824" s="205">
        <f t="shared" si="1291"/>
        <v>5.4930897165612558E-2</v>
      </c>
      <c r="BT824" s="206">
        <f t="shared" si="1291"/>
        <v>4.4786618727528531E-2</v>
      </c>
      <c r="BU824" s="204">
        <f t="shared" si="1291"/>
        <v>6.9804051534860592E-2</v>
      </c>
      <c r="BV824" s="208">
        <f t="shared" si="1291"/>
        <v>5.3127462921831341E-2</v>
      </c>
      <c r="BW824" s="209">
        <f t="shared" si="1291"/>
        <v>6.0199186567942431E-2</v>
      </c>
      <c r="BX824" s="204">
        <f t="shared" si="1291"/>
        <v>4.7431731372213667E-2</v>
      </c>
      <c r="BY824" s="205">
        <f t="shared" si="1291"/>
        <v>5.0814780812485652E-2</v>
      </c>
      <c r="BZ824" s="206">
        <f t="shared" si="1291"/>
        <v>5.8249025533219465E-2</v>
      </c>
      <c r="CA824" s="207">
        <f t="shared" si="1291"/>
        <v>5.1656214825534653E-2</v>
      </c>
      <c r="CB824" s="204">
        <f t="shared" si="1291"/>
        <v>4.859335038363171E-2</v>
      </c>
      <c r="CC824" s="205">
        <f t="shared" si="1291"/>
        <v>5.6294222844257835E-2</v>
      </c>
      <c r="CD824" s="206">
        <f t="shared" si="1291"/>
        <v>3.8868613138686128E-2</v>
      </c>
      <c r="CE824" s="207">
        <f t="shared" si="1291"/>
        <v>6.8184022501697319E-2</v>
      </c>
      <c r="CF824" s="204">
        <f t="shared" si="1291"/>
        <v>4.568203198494826E-2</v>
      </c>
      <c r="CG824" s="205">
        <f t="shared" si="1291"/>
        <v>5.2612459889810496E-2</v>
      </c>
      <c r="CH824" s="206">
        <f t="shared" si="1291"/>
        <v>5.3974551922287589E-2</v>
      </c>
      <c r="CI824" s="204">
        <f t="shared" si="1291"/>
        <v>6.0663997928740714E-2</v>
      </c>
      <c r="CJ824" s="210">
        <f t="shared" si="1291"/>
        <v>5.3871744934262326E-2</v>
      </c>
      <c r="CK824" s="211">
        <f t="shared" si="1291"/>
        <v>5.5880374452145928E-2</v>
      </c>
    </row>
    <row r="825" spans="1:89" ht="13.5" thickBot="1" x14ac:dyDescent="0.25">
      <c r="A825" s="202" t="s">
        <v>33</v>
      </c>
      <c r="B825" s="235">
        <v>2971</v>
      </c>
      <c r="C825" s="223">
        <v>1451</v>
      </c>
      <c r="D825" s="224">
        <v>1314</v>
      </c>
      <c r="E825" s="225">
        <v>920</v>
      </c>
      <c r="F825" s="222">
        <v>662</v>
      </c>
      <c r="G825" s="226">
        <v>456</v>
      </c>
      <c r="H825" s="224">
        <v>1870</v>
      </c>
      <c r="I825" s="225">
        <v>2039</v>
      </c>
      <c r="J825" s="222">
        <v>348</v>
      </c>
      <c r="K825" s="223">
        <v>425</v>
      </c>
      <c r="L825" s="224">
        <v>583</v>
      </c>
      <c r="M825" s="222">
        <v>1335</v>
      </c>
      <c r="N825" s="227">
        <v>1426</v>
      </c>
      <c r="O825" s="236">
        <v>2170</v>
      </c>
      <c r="P825" s="222">
        <v>896</v>
      </c>
      <c r="Q825" s="223">
        <v>1087</v>
      </c>
      <c r="R825" s="224">
        <v>1185</v>
      </c>
      <c r="S825" s="225">
        <v>1423</v>
      </c>
      <c r="T825" s="222">
        <v>484</v>
      </c>
      <c r="U825" s="226">
        <v>690</v>
      </c>
      <c r="V825" s="224">
        <v>1166</v>
      </c>
      <c r="W825" s="237">
        <v>2020</v>
      </c>
      <c r="X825" s="222">
        <v>1215</v>
      </c>
      <c r="Y825" s="226">
        <v>936</v>
      </c>
      <c r="Z825" s="224">
        <v>2943</v>
      </c>
      <c r="AA825" s="222">
        <v>3060</v>
      </c>
      <c r="AB825" s="220">
        <f t="shared" si="1282"/>
        <v>17063</v>
      </c>
      <c r="AC825" s="221">
        <f t="shared" si="1277"/>
        <v>18012</v>
      </c>
      <c r="AE825" s="202" t="str">
        <f>$AE$19</f>
        <v>19:00 - 19:59</v>
      </c>
      <c r="AF825" s="193">
        <f t="shared" si="1287"/>
        <v>2548</v>
      </c>
      <c r="AG825" s="223">
        <f t="shared" si="1287"/>
        <v>3888</v>
      </c>
      <c r="AH825" s="224">
        <f t="shared" si="1287"/>
        <v>1209</v>
      </c>
      <c r="AI825" s="225">
        <f t="shared" si="1287"/>
        <v>1715</v>
      </c>
      <c r="AJ825" s="222">
        <f t="shared" si="1287"/>
        <v>630</v>
      </c>
      <c r="AK825" s="226">
        <f t="shared" si="1287"/>
        <v>634</v>
      </c>
      <c r="AL825" s="224">
        <f t="shared" si="1287"/>
        <v>2038</v>
      </c>
      <c r="AM825" s="225">
        <f t="shared" si="1287"/>
        <v>3755</v>
      </c>
      <c r="AN825" s="222">
        <f t="shared" si="1287"/>
        <v>435</v>
      </c>
      <c r="AO825" s="226">
        <f t="shared" si="1287"/>
        <v>271</v>
      </c>
      <c r="AP825" s="224">
        <f t="shared" si="1288"/>
        <v>1201</v>
      </c>
      <c r="AQ825" s="222">
        <f t="shared" si="1288"/>
        <v>890</v>
      </c>
      <c r="AR825" s="227">
        <f t="shared" si="1288"/>
        <v>2210</v>
      </c>
      <c r="AS825" s="228">
        <f t="shared" si="1288"/>
        <v>2291</v>
      </c>
      <c r="AT825" s="222">
        <f t="shared" si="1288"/>
        <v>1061</v>
      </c>
      <c r="AU825" s="226">
        <f t="shared" si="1288"/>
        <v>1858</v>
      </c>
      <c r="AV825" s="224">
        <f t="shared" si="1288"/>
        <v>1267</v>
      </c>
      <c r="AW825" s="225">
        <f t="shared" si="1288"/>
        <v>2108</v>
      </c>
      <c r="AX825" s="222">
        <f t="shared" si="1288"/>
        <v>908</v>
      </c>
      <c r="AY825" s="226">
        <f t="shared" si="1288"/>
        <v>440</v>
      </c>
      <c r="AZ825" s="224">
        <f t="shared" si="1289"/>
        <v>2612</v>
      </c>
      <c r="BA825" s="225">
        <f t="shared" si="1289"/>
        <v>1531</v>
      </c>
      <c r="BB825" s="222">
        <f t="shared" si="1289"/>
        <v>2340</v>
      </c>
      <c r="BC825" s="226">
        <f t="shared" si="1289"/>
        <v>884</v>
      </c>
      <c r="BD825" s="224">
        <f t="shared" si="1289"/>
        <v>3658</v>
      </c>
      <c r="BE825" s="222">
        <f t="shared" si="1289"/>
        <v>4643</v>
      </c>
      <c r="BF825" s="220">
        <f>SUM(AF825,AH825,AJ825,AL825,AN825,AP825,AR825,AT825,AV825,AX825,AZ825,BB825,BD825)</f>
        <v>22117</v>
      </c>
      <c r="BG825" s="221">
        <f>SUM(AG825,AI825,AK825,AM825,AO825,AQ825,AS825,AU825,AW825,AY825,BA825,BC825,BE825)</f>
        <v>24908</v>
      </c>
      <c r="BI825" s="202" t="s">
        <v>33</v>
      </c>
      <c r="BJ825" s="204">
        <f t="shared" ref="BJ825:CK825" si="1292">B825/B839</f>
        <v>5.03465455593025E-2</v>
      </c>
      <c r="BK825" s="205">
        <f t="shared" si="1292"/>
        <v>4.0274231153547238E-2</v>
      </c>
      <c r="BL825" s="206">
        <f t="shared" si="1292"/>
        <v>5.1244052725996414E-2</v>
      </c>
      <c r="BM825" s="207">
        <f t="shared" si="1292"/>
        <v>4.3028857396754126E-2</v>
      </c>
      <c r="BN825" s="204">
        <f t="shared" si="1292"/>
        <v>5.0739633632252625E-2</v>
      </c>
      <c r="BO825" s="205">
        <f t="shared" si="1292"/>
        <v>5.2203777904979966E-2</v>
      </c>
      <c r="BP825" s="206">
        <f t="shared" si="1292"/>
        <v>6.3944740801531938E-2</v>
      </c>
      <c r="BQ825" s="207">
        <f t="shared" si="1292"/>
        <v>4.7314073558417449E-2</v>
      </c>
      <c r="BR825" s="204">
        <f t="shared" si="1292"/>
        <v>5.0966608084358524E-2</v>
      </c>
      <c r="BS825" s="205">
        <f t="shared" si="1292"/>
        <v>4.977746544858281E-2</v>
      </c>
      <c r="BT825" s="206">
        <f t="shared" si="1292"/>
        <v>4.5568235110207911E-2</v>
      </c>
      <c r="BU825" s="204">
        <f t="shared" si="1292"/>
        <v>5.5304693649281249E-2</v>
      </c>
      <c r="BV825" s="208">
        <f t="shared" si="1292"/>
        <v>5.1085476821666545E-2</v>
      </c>
      <c r="BW825" s="209">
        <f t="shared" si="1292"/>
        <v>5.6575242465324853E-2</v>
      </c>
      <c r="BX825" s="204">
        <f t="shared" si="1292"/>
        <v>5.1080326093153182E-2</v>
      </c>
      <c r="BY825" s="205">
        <f t="shared" si="1292"/>
        <v>4.9896717925177872E-2</v>
      </c>
      <c r="BZ825" s="206">
        <f t="shared" si="1292"/>
        <v>5.1898567862304561E-2</v>
      </c>
      <c r="CA825" s="207">
        <f t="shared" si="1292"/>
        <v>5.720373050329635E-2</v>
      </c>
      <c r="CB825" s="204">
        <f t="shared" si="1292"/>
        <v>4.5846357866818226E-2</v>
      </c>
      <c r="CC825" s="205">
        <f t="shared" si="1292"/>
        <v>5.3650571495218104E-2</v>
      </c>
      <c r="CD825" s="206">
        <f t="shared" si="1292"/>
        <v>4.2554744525547444E-2</v>
      </c>
      <c r="CE825" s="207">
        <f t="shared" si="1292"/>
        <v>6.5306650286120718E-2</v>
      </c>
      <c r="CF825" s="204">
        <f t="shared" si="1292"/>
        <v>4.571966133584196E-2</v>
      </c>
      <c r="CG825" s="205">
        <f t="shared" si="1292"/>
        <v>5.6668886601683115E-2</v>
      </c>
      <c r="CH825" s="206">
        <f t="shared" si="1292"/>
        <v>5.033178273361609E-2</v>
      </c>
      <c r="CI825" s="204">
        <f t="shared" si="1292"/>
        <v>6.0942821294138735E-2</v>
      </c>
      <c r="CJ825" s="210">
        <f t="shared" si="1292"/>
        <v>5.0503465953151916E-2</v>
      </c>
      <c r="CK825" s="211">
        <f t="shared" si="1292"/>
        <v>5.3376322035957602E-2</v>
      </c>
    </row>
    <row r="826" spans="1:89" ht="14.25" thickTop="1" thickBot="1" x14ac:dyDescent="0.25">
      <c r="A826" s="212" t="s">
        <v>35</v>
      </c>
      <c r="B826" s="238">
        <v>2609</v>
      </c>
      <c r="C826" s="214">
        <v>1563</v>
      </c>
      <c r="D826" s="215">
        <v>1188</v>
      </c>
      <c r="E826" s="216">
        <v>1029</v>
      </c>
      <c r="F826" s="213">
        <v>677</v>
      </c>
      <c r="G826" s="217">
        <v>435</v>
      </c>
      <c r="H826" s="215">
        <v>1972</v>
      </c>
      <c r="I826" s="216">
        <v>2559</v>
      </c>
      <c r="J826" s="213">
        <v>425</v>
      </c>
      <c r="K826" s="214">
        <v>469</v>
      </c>
      <c r="L826" s="215">
        <v>762</v>
      </c>
      <c r="M826" s="213">
        <v>1266</v>
      </c>
      <c r="N826" s="218">
        <v>1599</v>
      </c>
      <c r="O826" s="239">
        <v>2026</v>
      </c>
      <c r="P826" s="213">
        <v>911</v>
      </c>
      <c r="Q826" s="214">
        <v>1097</v>
      </c>
      <c r="R826" s="215">
        <v>1225</v>
      </c>
      <c r="S826" s="216">
        <v>1377</v>
      </c>
      <c r="T826" s="213">
        <v>644</v>
      </c>
      <c r="U826" s="217">
        <v>613</v>
      </c>
      <c r="V826" s="215">
        <v>1436</v>
      </c>
      <c r="W826" s="240">
        <v>1583</v>
      </c>
      <c r="X826" s="213">
        <v>1330</v>
      </c>
      <c r="Y826" s="217">
        <v>602</v>
      </c>
      <c r="Z826" s="215">
        <v>3130</v>
      </c>
      <c r="AA826" s="213">
        <v>2743</v>
      </c>
      <c r="AB826" s="220">
        <f t="shared" si="1282"/>
        <v>17908</v>
      </c>
      <c r="AC826" s="221">
        <f t="shared" si="1277"/>
        <v>17362</v>
      </c>
      <c r="AE826" s="229" t="s">
        <v>26</v>
      </c>
      <c r="AF826" s="230">
        <f t="shared" ref="AF826:BG826" si="1293">SUM(AF823:AF825)</f>
        <v>7629</v>
      </c>
      <c r="AG826" s="231">
        <f t="shared" si="1293"/>
        <v>12545</v>
      </c>
      <c r="AH826" s="230">
        <f t="shared" si="1293"/>
        <v>4784</v>
      </c>
      <c r="AI826" s="231">
        <f t="shared" si="1293"/>
        <v>5622</v>
      </c>
      <c r="AJ826" s="230">
        <f t="shared" si="1293"/>
        <v>2718</v>
      </c>
      <c r="AK826" s="231">
        <f t="shared" si="1293"/>
        <v>1912</v>
      </c>
      <c r="AL826" s="230">
        <f t="shared" si="1293"/>
        <v>6711</v>
      </c>
      <c r="AM826" s="231">
        <f t="shared" si="1293"/>
        <v>11979</v>
      </c>
      <c r="AN826" s="230">
        <f t="shared" si="1293"/>
        <v>2005</v>
      </c>
      <c r="AO826" s="231">
        <f t="shared" si="1293"/>
        <v>890</v>
      </c>
      <c r="AP826" s="230">
        <f t="shared" si="1293"/>
        <v>4507</v>
      </c>
      <c r="AQ826" s="231">
        <f t="shared" si="1293"/>
        <v>3163</v>
      </c>
      <c r="AR826" s="230">
        <f t="shared" si="1293"/>
        <v>7045</v>
      </c>
      <c r="AS826" s="231">
        <f t="shared" si="1293"/>
        <v>6737</v>
      </c>
      <c r="AT826" s="230">
        <f t="shared" si="1293"/>
        <v>3854</v>
      </c>
      <c r="AU826" s="231">
        <f t="shared" si="1293"/>
        <v>5000</v>
      </c>
      <c r="AV826" s="230">
        <f t="shared" si="1293"/>
        <v>4213</v>
      </c>
      <c r="AW826" s="231">
        <f t="shared" si="1293"/>
        <v>6147</v>
      </c>
      <c r="AX826" s="230">
        <f t="shared" si="1293"/>
        <v>3354</v>
      </c>
      <c r="AY826" s="231">
        <f t="shared" si="1293"/>
        <v>1395</v>
      </c>
      <c r="AZ826" s="230">
        <f t="shared" si="1293"/>
        <v>8281</v>
      </c>
      <c r="BA826" s="231">
        <f t="shared" si="1293"/>
        <v>4688</v>
      </c>
      <c r="BB826" s="230">
        <f t="shared" si="1293"/>
        <v>8069</v>
      </c>
      <c r="BC826" s="231">
        <f t="shared" si="1293"/>
        <v>2547</v>
      </c>
      <c r="BD826" s="230">
        <f t="shared" si="1293"/>
        <v>12233</v>
      </c>
      <c r="BE826" s="231">
        <f t="shared" si="1293"/>
        <v>13843</v>
      </c>
      <c r="BF826" s="232">
        <f t="shared" si="1293"/>
        <v>75403</v>
      </c>
      <c r="BG826" s="233">
        <f t="shared" si="1293"/>
        <v>76468</v>
      </c>
      <c r="BI826" s="212" t="s">
        <v>35</v>
      </c>
      <c r="BJ826" s="204">
        <f t="shared" ref="BJ826:CK826" si="1294">B826/B839</f>
        <v>4.4212096049889002E-2</v>
      </c>
      <c r="BK826" s="205">
        <f t="shared" si="1294"/>
        <v>4.3382924392139449E-2</v>
      </c>
      <c r="BL826" s="206">
        <f t="shared" si="1294"/>
        <v>4.6330239450900867E-2</v>
      </c>
      <c r="BM826" s="207">
        <f t="shared" si="1294"/>
        <v>4.8126841588326086E-2</v>
      </c>
      <c r="BN826" s="204">
        <f t="shared" si="1294"/>
        <v>5.1889323216064993E-2</v>
      </c>
      <c r="BO826" s="205">
        <f t="shared" si="1294"/>
        <v>4.9799656554092728E-2</v>
      </c>
      <c r="BP826" s="206">
        <f t="shared" si="1294"/>
        <v>6.7432635754342773E-2</v>
      </c>
      <c r="BQ826" s="207">
        <f t="shared" si="1294"/>
        <v>5.9380438565958926E-2</v>
      </c>
      <c r="BR826" s="204">
        <f t="shared" si="1294"/>
        <v>6.2243702401874636E-2</v>
      </c>
      <c r="BS826" s="205">
        <f t="shared" si="1294"/>
        <v>5.4930897165612558E-2</v>
      </c>
      <c r="BT826" s="206">
        <f t="shared" si="1294"/>
        <v>5.9559168360168828E-2</v>
      </c>
      <c r="BU826" s="204">
        <f t="shared" si="1294"/>
        <v>5.2446248808981313E-2</v>
      </c>
      <c r="BV826" s="208">
        <f t="shared" si="1294"/>
        <v>5.7283083757254424E-2</v>
      </c>
      <c r="BW826" s="209">
        <f t="shared" si="1294"/>
        <v>5.2820940661174265E-2</v>
      </c>
      <c r="BX826" s="204">
        <f t="shared" si="1294"/>
        <v>5.1935465480873383E-2</v>
      </c>
      <c r="BY826" s="205">
        <f t="shared" si="1294"/>
        <v>5.0355749368831762E-2</v>
      </c>
      <c r="BZ826" s="206">
        <f t="shared" si="1294"/>
        <v>5.3650418254281088E-2</v>
      </c>
      <c r="CA826" s="207">
        <f t="shared" si="1294"/>
        <v>5.535455861070912E-2</v>
      </c>
      <c r="CB826" s="204">
        <f t="shared" si="1294"/>
        <v>6.1002178649237473E-2</v>
      </c>
      <c r="CC826" s="205">
        <f t="shared" si="1294"/>
        <v>4.7663478734157529E-2</v>
      </c>
      <c r="CD826" s="206">
        <f t="shared" si="1294"/>
        <v>5.2408759124087594E-2</v>
      </c>
      <c r="CE826" s="207">
        <f t="shared" si="1294"/>
        <v>5.1178429407390646E-2</v>
      </c>
      <c r="CF826" s="204">
        <f t="shared" si="1294"/>
        <v>5.0047036688617125E-2</v>
      </c>
      <c r="CG826" s="205">
        <f t="shared" si="1294"/>
        <v>3.644729672458679E-2</v>
      </c>
      <c r="CH826" s="206">
        <f t="shared" si="1294"/>
        <v>5.3529894650430974E-2</v>
      </c>
      <c r="CI826" s="204">
        <f t="shared" si="1294"/>
        <v>5.4629463663340705E-2</v>
      </c>
      <c r="CJ826" s="210">
        <f t="shared" si="1294"/>
        <v>5.3004516690443912E-2</v>
      </c>
      <c r="CK826" s="211">
        <f t="shared" si="1294"/>
        <v>5.1450127869658885E-2</v>
      </c>
    </row>
    <row r="827" spans="1:89" ht="13.5" thickTop="1" x14ac:dyDescent="0.2">
      <c r="A827" s="202" t="s">
        <v>36</v>
      </c>
      <c r="B827" s="235">
        <v>2138</v>
      </c>
      <c r="C827" s="223">
        <v>2221</v>
      </c>
      <c r="D827" s="224">
        <v>1236</v>
      </c>
      <c r="E827" s="225">
        <v>1212</v>
      </c>
      <c r="F827" s="222">
        <v>622</v>
      </c>
      <c r="G827" s="226">
        <v>551</v>
      </c>
      <c r="H827" s="224">
        <v>1907</v>
      </c>
      <c r="I827" s="225">
        <v>3015</v>
      </c>
      <c r="J827" s="222">
        <v>445</v>
      </c>
      <c r="K827" s="223">
        <v>377</v>
      </c>
      <c r="L827" s="224">
        <v>937</v>
      </c>
      <c r="M827" s="222">
        <v>1054</v>
      </c>
      <c r="N827" s="227">
        <v>1809</v>
      </c>
      <c r="O827" s="236">
        <v>1835</v>
      </c>
      <c r="P827" s="222">
        <v>1051</v>
      </c>
      <c r="Q827" s="223">
        <v>1053</v>
      </c>
      <c r="R827" s="224">
        <v>1266</v>
      </c>
      <c r="S827" s="225">
        <v>1501</v>
      </c>
      <c r="T827" s="222">
        <v>811</v>
      </c>
      <c r="U827" s="226">
        <v>491</v>
      </c>
      <c r="V827" s="224">
        <v>2079</v>
      </c>
      <c r="W827" s="237">
        <v>1416</v>
      </c>
      <c r="X827" s="222">
        <v>1817</v>
      </c>
      <c r="Y827" s="226">
        <v>711</v>
      </c>
      <c r="Z827" s="224">
        <v>3459</v>
      </c>
      <c r="AA827" s="222">
        <v>3091</v>
      </c>
      <c r="AB827" s="220">
        <f t="shared" si="1282"/>
        <v>19577</v>
      </c>
      <c r="AC827" s="221">
        <f t="shared" si="1277"/>
        <v>18528</v>
      </c>
      <c r="BI827" s="202" t="s">
        <v>36</v>
      </c>
      <c r="BJ827" s="204">
        <f t="shared" ref="BJ827:CK827" si="1295">B827/B839</f>
        <v>3.6230533290403481E-2</v>
      </c>
      <c r="BK827" s="205">
        <f t="shared" si="1295"/>
        <v>6.1646497168868657E-2</v>
      </c>
      <c r="BL827" s="206">
        <f t="shared" si="1295"/>
        <v>4.8202168317603933E-2</v>
      </c>
      <c r="BM827" s="207">
        <f t="shared" si="1295"/>
        <v>5.6685842570506524E-2</v>
      </c>
      <c r="BN827" s="204">
        <f t="shared" si="1295"/>
        <v>4.7673794742086301E-2</v>
      </c>
      <c r="BO827" s="205">
        <f t="shared" si="1295"/>
        <v>6.3079564968517465E-2</v>
      </c>
      <c r="BP827" s="206">
        <f t="shared" si="1295"/>
        <v>6.5209957598139787E-2</v>
      </c>
      <c r="BQ827" s="207">
        <f t="shared" si="1295"/>
        <v>6.9961712495649142E-2</v>
      </c>
      <c r="BR827" s="204">
        <f t="shared" si="1295"/>
        <v>6.5172817809021677E-2</v>
      </c>
      <c r="BS827" s="205">
        <f t="shared" si="1295"/>
        <v>4.4155539939095809E-2</v>
      </c>
      <c r="BT827" s="206">
        <f t="shared" si="1295"/>
        <v>7.323745505705799E-2</v>
      </c>
      <c r="BU827" s="204">
        <f t="shared" si="1295"/>
        <v>4.366378060400182E-2</v>
      </c>
      <c r="BV827" s="208">
        <f t="shared" si="1295"/>
        <v>6.4806190442072073E-2</v>
      </c>
      <c r="BW827" s="209">
        <f t="shared" si="1295"/>
        <v>4.7841276462613408E-2</v>
      </c>
      <c r="BX827" s="204">
        <f t="shared" si="1295"/>
        <v>5.9916766432928564E-2</v>
      </c>
      <c r="BY827" s="205">
        <f t="shared" si="1295"/>
        <v>4.8336011016754644E-2</v>
      </c>
      <c r="BZ827" s="206">
        <f t="shared" si="1295"/>
        <v>5.5446064906057024E-2</v>
      </c>
      <c r="CA827" s="207">
        <f t="shared" si="1295"/>
        <v>6.0339282842900785E-2</v>
      </c>
      <c r="CB827" s="204">
        <f t="shared" si="1295"/>
        <v>7.6821066590887568E-2</v>
      </c>
      <c r="CC827" s="205">
        <f t="shared" si="1295"/>
        <v>3.8177435658191435E-2</v>
      </c>
      <c r="CD827" s="206">
        <f t="shared" si="1295"/>
        <v>7.5875912408759127E-2</v>
      </c>
      <c r="CE827" s="207">
        <f t="shared" si="1295"/>
        <v>4.5779315250072741E-2</v>
      </c>
      <c r="CF827" s="204">
        <f t="shared" si="1295"/>
        <v>6.8372530573847595E-2</v>
      </c>
      <c r="CG827" s="205">
        <f t="shared" si="1295"/>
        <v>4.3046558091663134E-2</v>
      </c>
      <c r="CH827" s="206">
        <f t="shared" si="1295"/>
        <v>5.915651935969353E-2</v>
      </c>
      <c r="CI827" s="204">
        <f t="shared" si="1295"/>
        <v>6.1560215888948638E-2</v>
      </c>
      <c r="CJ827" s="210">
        <f t="shared" si="1295"/>
        <v>5.7944461874515331E-2</v>
      </c>
      <c r="CK827" s="211">
        <f t="shared" si="1295"/>
        <v>5.4905423866434731E-2</v>
      </c>
    </row>
    <row r="828" spans="1:89" x14ac:dyDescent="0.2">
      <c r="A828" s="212" t="s">
        <v>37</v>
      </c>
      <c r="B828" s="238">
        <v>2181</v>
      </c>
      <c r="C828" s="214">
        <v>2868</v>
      </c>
      <c r="D828" s="215">
        <v>1464</v>
      </c>
      <c r="E828" s="216">
        <v>1497</v>
      </c>
      <c r="F828" s="213">
        <v>898</v>
      </c>
      <c r="G828" s="217">
        <v>537</v>
      </c>
      <c r="H828" s="215">
        <v>1885</v>
      </c>
      <c r="I828" s="216">
        <v>3063</v>
      </c>
      <c r="J828" s="213">
        <v>520</v>
      </c>
      <c r="K828" s="214">
        <v>363</v>
      </c>
      <c r="L828" s="215">
        <v>1106</v>
      </c>
      <c r="M828" s="213">
        <v>965</v>
      </c>
      <c r="N828" s="218">
        <v>2068</v>
      </c>
      <c r="O828" s="239">
        <v>2021</v>
      </c>
      <c r="P828" s="213">
        <v>998</v>
      </c>
      <c r="Q828" s="214">
        <v>1059</v>
      </c>
      <c r="R828" s="215">
        <v>1503</v>
      </c>
      <c r="S828" s="216">
        <v>1591</v>
      </c>
      <c r="T828" s="213">
        <v>1083</v>
      </c>
      <c r="U828" s="217">
        <v>392</v>
      </c>
      <c r="V828" s="215">
        <v>2479</v>
      </c>
      <c r="W828" s="240">
        <v>1174</v>
      </c>
      <c r="X828" s="213">
        <v>2372</v>
      </c>
      <c r="Y828" s="217">
        <v>569</v>
      </c>
      <c r="Z828" s="215">
        <v>3767</v>
      </c>
      <c r="AA828" s="213">
        <v>3464</v>
      </c>
      <c r="AB828" s="220">
        <f t="shared" si="1282"/>
        <v>22324</v>
      </c>
      <c r="AC828" s="221">
        <f t="shared" si="1277"/>
        <v>19563</v>
      </c>
      <c r="BI828" s="212" t="s">
        <v>37</v>
      </c>
      <c r="BJ828" s="204">
        <f t="shared" ref="BJ828:CK828" si="1296">B828/B839</f>
        <v>3.6959210994560336E-2</v>
      </c>
      <c r="BK828" s="205">
        <f t="shared" si="1296"/>
        <v>7.9604751859664702E-2</v>
      </c>
      <c r="BL828" s="206">
        <f t="shared" si="1296"/>
        <v>5.7093830434443493E-2</v>
      </c>
      <c r="BM828" s="207">
        <f t="shared" si="1296"/>
        <v>7.0015434264066229E-2</v>
      </c>
      <c r="BN828" s="204">
        <f t="shared" si="1296"/>
        <v>6.8828083084233924E-2</v>
      </c>
      <c r="BO828" s="205">
        <f t="shared" si="1296"/>
        <v>6.14768174012593E-2</v>
      </c>
      <c r="BP828" s="206">
        <f t="shared" si="1296"/>
        <v>6.4457666529886479E-2</v>
      </c>
      <c r="BQ828" s="207">
        <f t="shared" si="1296"/>
        <v>7.1075530804037598E-2</v>
      </c>
      <c r="BR828" s="204">
        <f t="shared" si="1296"/>
        <v>7.6157000585823087E-2</v>
      </c>
      <c r="BS828" s="205">
        <f t="shared" si="1296"/>
        <v>4.251581166549543E-2</v>
      </c>
      <c r="BT828" s="206">
        <f t="shared" si="1296"/>
        <v>8.6446771924339541E-2</v>
      </c>
      <c r="BU828" s="204">
        <f t="shared" si="1296"/>
        <v>3.9976801027383074E-2</v>
      </c>
      <c r="BV828" s="208">
        <f t="shared" si="1296"/>
        <v>7.4084688686680514E-2</v>
      </c>
      <c r="BW828" s="209">
        <f t="shared" si="1296"/>
        <v>5.2690582959641255E-2</v>
      </c>
      <c r="BX828" s="204">
        <f t="shared" si="1296"/>
        <v>5.6895273929650533E-2</v>
      </c>
      <c r="BY828" s="205">
        <f t="shared" si="1296"/>
        <v>4.8611429882946984E-2</v>
      </c>
      <c r="BZ828" s="206">
        <f t="shared" si="1296"/>
        <v>6.5825778478517935E-2</v>
      </c>
      <c r="CA828" s="207">
        <f t="shared" si="1296"/>
        <v>6.3957227850136675E-2</v>
      </c>
      <c r="CB828" s="204">
        <f t="shared" si="1296"/>
        <v>0.10258596192100028</v>
      </c>
      <c r="CC828" s="205">
        <f t="shared" si="1296"/>
        <v>3.0479744965399271E-2</v>
      </c>
      <c r="CD828" s="206">
        <f t="shared" si="1296"/>
        <v>9.0474452554744525E-2</v>
      </c>
      <c r="CE828" s="207">
        <f t="shared" si="1296"/>
        <v>3.7955449225695902E-2</v>
      </c>
      <c r="CF828" s="204">
        <f t="shared" si="1296"/>
        <v>8.9256820319849481E-2</v>
      </c>
      <c r="CG828" s="205">
        <f t="shared" si="1296"/>
        <v>3.4449355209783858E-2</v>
      </c>
      <c r="CH828" s="206">
        <f t="shared" si="1296"/>
        <v>6.4423997810918052E-2</v>
      </c>
      <c r="CI828" s="204">
        <f t="shared" si="1296"/>
        <v>6.8988866981338756E-2</v>
      </c>
      <c r="CJ828" s="210">
        <f t="shared" si="1296"/>
        <v>6.6075096638232633E-2</v>
      </c>
      <c r="CK828" s="211">
        <f t="shared" si="1296"/>
        <v>5.7972517654310378E-2</v>
      </c>
    </row>
    <row r="829" spans="1:89" x14ac:dyDescent="0.2">
      <c r="A829" s="202" t="s">
        <v>30</v>
      </c>
      <c r="B829" s="235">
        <v>2587</v>
      </c>
      <c r="C829" s="223">
        <v>3749</v>
      </c>
      <c r="D829" s="224">
        <v>1876</v>
      </c>
      <c r="E829" s="225">
        <v>1669</v>
      </c>
      <c r="F829" s="222">
        <v>1173</v>
      </c>
      <c r="G829" s="226">
        <v>573</v>
      </c>
      <c r="H829" s="224">
        <v>2257</v>
      </c>
      <c r="I829" s="225">
        <v>3940</v>
      </c>
      <c r="J829" s="222">
        <v>847</v>
      </c>
      <c r="K829" s="223">
        <v>340</v>
      </c>
      <c r="L829" s="224">
        <v>1617</v>
      </c>
      <c r="M829" s="222">
        <v>1153</v>
      </c>
      <c r="N829" s="227">
        <v>2317</v>
      </c>
      <c r="O829" s="236">
        <v>2266</v>
      </c>
      <c r="P829" s="222">
        <v>1415</v>
      </c>
      <c r="Q829" s="223">
        <v>1402</v>
      </c>
      <c r="R829" s="224">
        <v>1376</v>
      </c>
      <c r="S829" s="225">
        <v>1925</v>
      </c>
      <c r="T829" s="222">
        <v>1299</v>
      </c>
      <c r="U829" s="226">
        <v>502</v>
      </c>
      <c r="V829" s="224">
        <v>2784</v>
      </c>
      <c r="W829" s="237">
        <v>1665</v>
      </c>
      <c r="X829" s="222">
        <v>2856</v>
      </c>
      <c r="Y829" s="226">
        <v>726</v>
      </c>
      <c r="Z829" s="224">
        <v>4670</v>
      </c>
      <c r="AA829" s="222">
        <v>4287</v>
      </c>
      <c r="AB829" s="220">
        <f t="shared" si="1282"/>
        <v>27074</v>
      </c>
      <c r="AC829" s="221">
        <f t="shared" si="1277"/>
        <v>24197</v>
      </c>
      <c r="BI829" s="202" t="s">
        <v>30</v>
      </c>
      <c r="BJ829" s="204">
        <f t="shared" ref="BJ829:CK829" si="1297">B829/B839</f>
        <v>4.3839284201250613E-2</v>
      </c>
      <c r="BK829" s="205">
        <f t="shared" si="1297"/>
        <v>0.10405795492394804</v>
      </c>
      <c r="BL829" s="206">
        <f t="shared" si="1297"/>
        <v>7.3161219873644795E-2</v>
      </c>
      <c r="BM829" s="207">
        <f t="shared" si="1297"/>
        <v>7.8059959777372429E-2</v>
      </c>
      <c r="BN829" s="204">
        <f t="shared" si="1297"/>
        <v>8.990572545412738E-2</v>
      </c>
      <c r="BO829" s="205">
        <f t="shared" si="1297"/>
        <v>6.559816828849456E-2</v>
      </c>
      <c r="BP829" s="206">
        <f t="shared" si="1297"/>
        <v>7.7178224593078923E-2</v>
      </c>
      <c r="BQ829" s="207">
        <f t="shared" si="1297"/>
        <v>9.1425919480218124E-2</v>
      </c>
      <c r="BR829" s="204">
        <f t="shared" si="1297"/>
        <v>0.12404803749267722</v>
      </c>
      <c r="BS829" s="205">
        <f t="shared" si="1297"/>
        <v>3.9821972358866246E-2</v>
      </c>
      <c r="BT829" s="206">
        <f t="shared" si="1297"/>
        <v>0.12638736907925591</v>
      </c>
      <c r="BU829" s="204">
        <f t="shared" si="1297"/>
        <v>4.7765027548779981E-2</v>
      </c>
      <c r="BV829" s="208">
        <f t="shared" si="1297"/>
        <v>8.3004943755821445E-2</v>
      </c>
      <c r="BW829" s="209">
        <f t="shared" si="1297"/>
        <v>5.9078110334758578E-2</v>
      </c>
      <c r="BX829" s="204">
        <f t="shared" si="1297"/>
        <v>8.066814890827205E-2</v>
      </c>
      <c r="BY829" s="205">
        <f t="shared" si="1297"/>
        <v>6.4356208400275422E-2</v>
      </c>
      <c r="BZ829" s="206">
        <f t="shared" si="1297"/>
        <v>6.0263653483992465E-2</v>
      </c>
      <c r="CA829" s="207">
        <f t="shared" si="1297"/>
        <v>7.7383823765878754E-2</v>
      </c>
      <c r="CB829" s="204">
        <f t="shared" si="1297"/>
        <v>0.12304631997726627</v>
      </c>
      <c r="CC829" s="205">
        <f t="shared" si="1297"/>
        <v>3.9032734624057229E-2</v>
      </c>
      <c r="CD829" s="206">
        <f t="shared" si="1297"/>
        <v>0.1016058394160584</v>
      </c>
      <c r="CE829" s="207">
        <f t="shared" si="1297"/>
        <v>5.3829491448708418E-2</v>
      </c>
      <c r="CF829" s="204">
        <f t="shared" si="1297"/>
        <v>0.10746942615239886</v>
      </c>
      <c r="CG829" s="205">
        <f t="shared" si="1297"/>
        <v>4.3954713325664467E-2</v>
      </c>
      <c r="CH829" s="206">
        <f t="shared" si="1297"/>
        <v>7.9867286906553564E-2</v>
      </c>
      <c r="CI829" s="204">
        <f t="shared" si="1297"/>
        <v>8.5379697675808094E-2</v>
      </c>
      <c r="CJ829" s="210">
        <f t="shared" si="1297"/>
        <v>8.0134257587507182E-2</v>
      </c>
      <c r="CK829" s="211">
        <f t="shared" si="1297"/>
        <v>7.1704800372199978E-2</v>
      </c>
    </row>
    <row r="830" spans="1:89" x14ac:dyDescent="0.2">
      <c r="A830" s="212" t="s">
        <v>32</v>
      </c>
      <c r="B830" s="238">
        <v>2494</v>
      </c>
      <c r="C830" s="214">
        <v>4908</v>
      </c>
      <c r="D830" s="215">
        <v>1699</v>
      </c>
      <c r="E830" s="216">
        <v>2238</v>
      </c>
      <c r="F830" s="213">
        <v>915</v>
      </c>
      <c r="G830" s="217">
        <v>705</v>
      </c>
      <c r="H830" s="215">
        <v>2416</v>
      </c>
      <c r="I830" s="216">
        <v>4284</v>
      </c>
      <c r="J830" s="213">
        <v>723</v>
      </c>
      <c r="K830" s="214">
        <v>279</v>
      </c>
      <c r="L830" s="215">
        <v>1689</v>
      </c>
      <c r="M830" s="213">
        <v>1120</v>
      </c>
      <c r="N830" s="218">
        <v>2518</v>
      </c>
      <c r="O830" s="239">
        <v>2180</v>
      </c>
      <c r="P830" s="213">
        <v>1378</v>
      </c>
      <c r="Q830" s="214">
        <v>1740</v>
      </c>
      <c r="R830" s="215">
        <v>1570</v>
      </c>
      <c r="S830" s="216">
        <v>2114</v>
      </c>
      <c r="T830" s="213">
        <v>1147</v>
      </c>
      <c r="U830" s="217">
        <v>453</v>
      </c>
      <c r="V830" s="215">
        <v>2885</v>
      </c>
      <c r="W830" s="240">
        <v>1492</v>
      </c>
      <c r="X830" s="213">
        <v>2873</v>
      </c>
      <c r="Y830" s="217">
        <v>937</v>
      </c>
      <c r="Z830" s="215">
        <v>3905</v>
      </c>
      <c r="AA830" s="213">
        <v>4913</v>
      </c>
      <c r="AB830" s="220">
        <f t="shared" si="1282"/>
        <v>26212</v>
      </c>
      <c r="AC830" s="221">
        <f t="shared" si="1277"/>
        <v>27363</v>
      </c>
      <c r="BI830" s="212" t="s">
        <v>32</v>
      </c>
      <c r="BJ830" s="204">
        <f t="shared" ref="BJ830:CK830" si="1298">B830/B839</f>
        <v>4.2263306841097421E-2</v>
      </c>
      <c r="BK830" s="205">
        <f t="shared" si="1298"/>
        <v>0.13622737870545132</v>
      </c>
      <c r="BL830" s="206">
        <f t="shared" si="1298"/>
        <v>6.6258482177677241E-2</v>
      </c>
      <c r="BM830" s="207">
        <f t="shared" si="1298"/>
        <v>0.10467237266732145</v>
      </c>
      <c r="BN830" s="204">
        <f t="shared" si="1298"/>
        <v>7.0131064612554611E-2</v>
      </c>
      <c r="BO830" s="205">
        <f t="shared" si="1298"/>
        <v>8.0709788208357183E-2</v>
      </c>
      <c r="BP830" s="206">
        <f t="shared" si="1298"/>
        <v>8.2615237313636986E-2</v>
      </c>
      <c r="BQ830" s="207">
        <f t="shared" si="1298"/>
        <v>9.9408284023668636E-2</v>
      </c>
      <c r="BR830" s="204">
        <f t="shared" si="1298"/>
        <v>0.10588752196836555</v>
      </c>
      <c r="BS830" s="205">
        <f t="shared" si="1298"/>
        <v>3.267744202389318E-2</v>
      </c>
      <c r="BT830" s="206">
        <f t="shared" si="1298"/>
        <v>0.13201500703454744</v>
      </c>
      <c r="BU830" s="204">
        <f t="shared" si="1298"/>
        <v>4.6397945233853932E-2</v>
      </c>
      <c r="BV830" s="208">
        <f t="shared" si="1298"/>
        <v>9.0205631582718354E-2</v>
      </c>
      <c r="BW830" s="209">
        <f t="shared" si="1298"/>
        <v>5.6835957868390866E-2</v>
      </c>
      <c r="BX830" s="204">
        <f t="shared" si="1298"/>
        <v>7.8558805085228889E-2</v>
      </c>
      <c r="BY830" s="205">
        <f t="shared" si="1298"/>
        <v>7.9871471195776908E-2</v>
      </c>
      <c r="BZ830" s="206">
        <f t="shared" si="1298"/>
        <v>6.8760127885078612E-2</v>
      </c>
      <c r="CA830" s="207">
        <f t="shared" si="1298"/>
        <v>8.4981508281074133E-2</v>
      </c>
      <c r="CB830" s="204">
        <f t="shared" si="1298"/>
        <v>0.10864829023396798</v>
      </c>
      <c r="CC830" s="205">
        <f t="shared" si="1298"/>
        <v>3.5222766503382318E-2</v>
      </c>
      <c r="CD830" s="206">
        <f t="shared" si="1298"/>
        <v>0.1052919708029197</v>
      </c>
      <c r="CE830" s="207">
        <f t="shared" si="1298"/>
        <v>4.8236397142025801E-2</v>
      </c>
      <c r="CF830" s="204">
        <f t="shared" si="1298"/>
        <v>0.10810912511759173</v>
      </c>
      <c r="CG830" s="205">
        <f t="shared" si="1298"/>
        <v>5.6729430283949868E-2</v>
      </c>
      <c r="CH830" s="206">
        <f t="shared" si="1298"/>
        <v>6.6784101792310854E-2</v>
      </c>
      <c r="CI830" s="204">
        <f t="shared" si="1298"/>
        <v>9.7847085300033859E-2</v>
      </c>
      <c r="CJ830" s="210">
        <f t="shared" si="1298"/>
        <v>7.7582889853133566E-2</v>
      </c>
      <c r="CK830" s="211">
        <f t="shared" si="1298"/>
        <v>8.1086847649894947E-2</v>
      </c>
    </row>
    <row r="831" spans="1:89" x14ac:dyDescent="0.2">
      <c r="A831" s="202" t="s">
        <v>34</v>
      </c>
      <c r="B831" s="235">
        <v>2548</v>
      </c>
      <c r="C831" s="223">
        <v>3888</v>
      </c>
      <c r="D831" s="224">
        <v>1209</v>
      </c>
      <c r="E831" s="225">
        <v>1715</v>
      </c>
      <c r="F831" s="222">
        <v>630</v>
      </c>
      <c r="G831" s="226">
        <v>634</v>
      </c>
      <c r="H831" s="224">
        <v>2038</v>
      </c>
      <c r="I831" s="225">
        <v>3755</v>
      </c>
      <c r="J831" s="222">
        <v>435</v>
      </c>
      <c r="K831" s="223">
        <v>271</v>
      </c>
      <c r="L831" s="224">
        <v>1201</v>
      </c>
      <c r="M831" s="222">
        <v>890</v>
      </c>
      <c r="N831" s="227">
        <v>2210</v>
      </c>
      <c r="O831" s="236">
        <v>2291</v>
      </c>
      <c r="P831" s="222">
        <v>1061</v>
      </c>
      <c r="Q831" s="223">
        <v>1858</v>
      </c>
      <c r="R831" s="224">
        <v>1267</v>
      </c>
      <c r="S831" s="225">
        <v>2108</v>
      </c>
      <c r="T831" s="222">
        <v>908</v>
      </c>
      <c r="U831" s="226">
        <v>440</v>
      </c>
      <c r="V831" s="224">
        <v>2612</v>
      </c>
      <c r="W831" s="237">
        <v>1531</v>
      </c>
      <c r="X831" s="222">
        <v>2340</v>
      </c>
      <c r="Y831" s="226">
        <v>884</v>
      </c>
      <c r="Z831" s="224">
        <v>3658</v>
      </c>
      <c r="AA831" s="222">
        <v>4643</v>
      </c>
      <c r="AB831" s="220">
        <f t="shared" si="1282"/>
        <v>22117</v>
      </c>
      <c r="AC831" s="221">
        <f t="shared" si="1277"/>
        <v>24908</v>
      </c>
      <c r="BI831" s="202" t="s">
        <v>34</v>
      </c>
      <c r="BJ831" s="204">
        <f t="shared" ref="BJ831:CK831" si="1299">B831/B839</f>
        <v>4.3178390469573467E-2</v>
      </c>
      <c r="BK831" s="205">
        <f t="shared" si="1299"/>
        <v>0.10791606528255801</v>
      </c>
      <c r="BL831" s="206">
        <f t="shared" si="1299"/>
        <v>4.7149208330083459E-2</v>
      </c>
      <c r="BM831" s="207">
        <f t="shared" si="1299"/>
        <v>8.0211402647210134E-2</v>
      </c>
      <c r="BN831" s="204">
        <f t="shared" si="1299"/>
        <v>4.8286962520119568E-2</v>
      </c>
      <c r="BO831" s="205">
        <f t="shared" si="1299"/>
        <v>7.2581568402976526E-2</v>
      </c>
      <c r="BP831" s="206">
        <f t="shared" si="1299"/>
        <v>6.9689508959102725E-2</v>
      </c>
      <c r="BQ831" s="207">
        <f t="shared" si="1299"/>
        <v>8.7133078083304324E-2</v>
      </c>
      <c r="BR831" s="204">
        <f t="shared" si="1299"/>
        <v>6.3708260105448153E-2</v>
      </c>
      <c r="BS831" s="205">
        <f t="shared" si="1299"/>
        <v>3.1740454438978681E-2</v>
      </c>
      <c r="BT831" s="206">
        <f t="shared" si="1299"/>
        <v>9.3872127559793656E-2</v>
      </c>
      <c r="BU831" s="204">
        <f t="shared" si="1299"/>
        <v>3.6869795766187499E-2</v>
      </c>
      <c r="BV831" s="208">
        <f t="shared" si="1299"/>
        <v>7.9171741778319121E-2</v>
      </c>
      <c r="BW831" s="209">
        <f t="shared" si="1299"/>
        <v>5.9729898842423614E-2</v>
      </c>
      <c r="BX831" s="204">
        <f t="shared" si="1299"/>
        <v>6.0486859358075365E-2</v>
      </c>
      <c r="BY831" s="205">
        <f t="shared" si="1299"/>
        <v>8.5288042230892813E-2</v>
      </c>
      <c r="BZ831" s="206">
        <f t="shared" si="1299"/>
        <v>5.5489861165856434E-2</v>
      </c>
      <c r="CA831" s="207">
        <f t="shared" si="1299"/>
        <v>8.4740311947258395E-2</v>
      </c>
      <c r="CB831" s="204">
        <f t="shared" si="1299"/>
        <v>8.6009282940229234E-2</v>
      </c>
      <c r="CC831" s="205">
        <f t="shared" si="1299"/>
        <v>3.4211958634631834E-2</v>
      </c>
      <c r="CD831" s="206">
        <f t="shared" si="1299"/>
        <v>9.5328467153284677E-2</v>
      </c>
      <c r="CE831" s="207">
        <f t="shared" si="1299"/>
        <v>4.9497268112896446E-2</v>
      </c>
      <c r="CF831" s="204">
        <f t="shared" si="1299"/>
        <v>8.8052681091251181E-2</v>
      </c>
      <c r="CG831" s="205">
        <f t="shared" si="1299"/>
        <v>5.3520615123811829E-2</v>
      </c>
      <c r="CH831" s="206">
        <f t="shared" si="1299"/>
        <v>6.2559857709673011E-2</v>
      </c>
      <c r="CI831" s="204">
        <f t="shared" si="1299"/>
        <v>9.2469777538786324E-2</v>
      </c>
      <c r="CJ831" s="210">
        <f t="shared" si="1299"/>
        <v>6.5462413203180039E-2</v>
      </c>
      <c r="CK831" s="211">
        <f t="shared" si="1299"/>
        <v>7.3811760452566724E-2</v>
      </c>
    </row>
    <row r="832" spans="1:89" x14ac:dyDescent="0.2">
      <c r="A832" s="212" t="s">
        <v>38</v>
      </c>
      <c r="B832" s="238">
        <v>2488</v>
      </c>
      <c r="C832" s="214">
        <v>3820</v>
      </c>
      <c r="D832" s="215">
        <v>987</v>
      </c>
      <c r="E832" s="216">
        <v>1757</v>
      </c>
      <c r="F832" s="213">
        <v>551</v>
      </c>
      <c r="G832" s="217">
        <v>560</v>
      </c>
      <c r="H832" s="215">
        <v>1656</v>
      </c>
      <c r="I832" s="216">
        <v>3333</v>
      </c>
      <c r="J832" s="213">
        <v>302</v>
      </c>
      <c r="K832" s="214">
        <v>200</v>
      </c>
      <c r="L832" s="215">
        <v>826</v>
      </c>
      <c r="M832" s="213">
        <v>857</v>
      </c>
      <c r="N832" s="218">
        <v>1558</v>
      </c>
      <c r="O832" s="239">
        <v>1912</v>
      </c>
      <c r="P832" s="213">
        <v>963</v>
      </c>
      <c r="Q832" s="214">
        <v>1524</v>
      </c>
      <c r="R832" s="215">
        <v>1044</v>
      </c>
      <c r="S832" s="216">
        <v>1485</v>
      </c>
      <c r="T832" s="213">
        <v>725</v>
      </c>
      <c r="U832" s="217">
        <v>414</v>
      </c>
      <c r="V832" s="215">
        <v>2596</v>
      </c>
      <c r="W832" s="240">
        <v>1435</v>
      </c>
      <c r="X832" s="213">
        <v>1610</v>
      </c>
      <c r="Y832" s="217">
        <v>910</v>
      </c>
      <c r="Z832" s="215">
        <v>2861</v>
      </c>
      <c r="AA832" s="213">
        <v>3609</v>
      </c>
      <c r="AB832" s="220">
        <f t="shared" si="1282"/>
        <v>18167</v>
      </c>
      <c r="AC832" s="221">
        <f t="shared" si="1277"/>
        <v>21816</v>
      </c>
      <c r="BI832" s="212" t="s">
        <v>38</v>
      </c>
      <c r="BJ832" s="204">
        <f t="shared" ref="BJ832:CK832" si="1300">B832/B839</f>
        <v>4.2161630882377864E-2</v>
      </c>
      <c r="BK832" s="205">
        <f t="shared" si="1300"/>
        <v>0.10602864438769846</v>
      </c>
      <c r="BL832" s="206">
        <f t="shared" si="1300"/>
        <v>3.8491537321581781E-2</v>
      </c>
      <c r="BM832" s="207">
        <f t="shared" si="1300"/>
        <v>8.2175763528366308E-2</v>
      </c>
      <c r="BN832" s="204">
        <f t="shared" si="1300"/>
        <v>4.223193071204108E-2</v>
      </c>
      <c r="BO832" s="205">
        <f t="shared" si="1300"/>
        <v>6.4109902690326279E-2</v>
      </c>
      <c r="BP832" s="206">
        <f t="shared" si="1300"/>
        <v>5.6627000410340585E-2</v>
      </c>
      <c r="BQ832" s="207">
        <f t="shared" si="1300"/>
        <v>7.7340758788722583E-2</v>
      </c>
      <c r="BR832" s="204">
        <f t="shared" si="1300"/>
        <v>4.4229642647920328E-2</v>
      </c>
      <c r="BS832" s="205">
        <f t="shared" si="1300"/>
        <v>2.3424689622862496E-2</v>
      </c>
      <c r="BT832" s="206">
        <f t="shared" si="1300"/>
        <v>6.456151320931687E-2</v>
      </c>
      <c r="BU832" s="204">
        <f t="shared" si="1300"/>
        <v>3.5502713451261443E-2</v>
      </c>
      <c r="BV832" s="208">
        <f t="shared" si="1300"/>
        <v>5.5814286737837643E-2</v>
      </c>
      <c r="BW832" s="209">
        <f t="shared" si="1300"/>
        <v>4.9848785066221715E-2</v>
      </c>
      <c r="BX832" s="204">
        <f t="shared" si="1300"/>
        <v>5.4899948691636738E-2</v>
      </c>
      <c r="BY832" s="205">
        <f t="shared" si="1300"/>
        <v>6.9956392012852878E-2</v>
      </c>
      <c r="BZ832" s="206">
        <f t="shared" si="1300"/>
        <v>4.572329523058731E-2</v>
      </c>
      <c r="CA832" s="207">
        <f t="shared" si="1300"/>
        <v>5.9696092619392183E-2</v>
      </c>
      <c r="CB832" s="204">
        <f t="shared" si="1300"/>
        <v>6.8674812920337211E-2</v>
      </c>
      <c r="CC832" s="205">
        <f t="shared" si="1300"/>
        <v>3.2190342897130859E-2</v>
      </c>
      <c r="CD832" s="206">
        <f t="shared" si="1300"/>
        <v>9.4744525547445252E-2</v>
      </c>
      <c r="CE832" s="207">
        <f t="shared" si="1300"/>
        <v>4.6393585723061008E-2</v>
      </c>
      <c r="CF832" s="204">
        <f t="shared" si="1300"/>
        <v>6.0583254938852305E-2</v>
      </c>
      <c r="CG832" s="205">
        <f t="shared" si="1300"/>
        <v>5.5094750862747476E-2</v>
      </c>
      <c r="CH832" s="206">
        <f t="shared" si="1300"/>
        <v>4.8929402106991378E-2</v>
      </c>
      <c r="CI832" s="204">
        <f t="shared" si="1300"/>
        <v>7.1876680408675384E-2</v>
      </c>
      <c r="CJ832" s="210">
        <f t="shared" si="1300"/>
        <v>5.3771110940099093E-2</v>
      </c>
      <c r="CK832" s="211">
        <f t="shared" si="1300"/>
        <v>6.4649002972265765E-2</v>
      </c>
    </row>
    <row r="833" spans="1:89" x14ac:dyDescent="0.2">
      <c r="A833" s="202" t="s">
        <v>39</v>
      </c>
      <c r="B833" s="235">
        <v>400</v>
      </c>
      <c r="C833" s="223">
        <v>2129</v>
      </c>
      <c r="D833" s="224">
        <v>200</v>
      </c>
      <c r="E833" s="225">
        <v>1190</v>
      </c>
      <c r="F833" s="222">
        <v>127</v>
      </c>
      <c r="G833" s="226">
        <v>376</v>
      </c>
      <c r="H833" s="224">
        <v>554</v>
      </c>
      <c r="I833" s="225">
        <v>2265</v>
      </c>
      <c r="J833" s="222">
        <v>162</v>
      </c>
      <c r="K833" s="223">
        <v>176</v>
      </c>
      <c r="L833" s="224">
        <v>432</v>
      </c>
      <c r="M833" s="222">
        <v>567</v>
      </c>
      <c r="N833" s="227">
        <v>972</v>
      </c>
      <c r="O833" s="236">
        <v>1440</v>
      </c>
      <c r="P833" s="222">
        <v>627</v>
      </c>
      <c r="Q833" s="223">
        <v>1186</v>
      </c>
      <c r="R833" s="224">
        <v>821</v>
      </c>
      <c r="S833" s="225">
        <v>934</v>
      </c>
      <c r="T833" s="222">
        <v>526</v>
      </c>
      <c r="U833" s="226">
        <v>336</v>
      </c>
      <c r="V833" s="224">
        <v>2387</v>
      </c>
      <c r="W833" s="237">
        <v>1026</v>
      </c>
      <c r="X833" s="222">
        <v>1084</v>
      </c>
      <c r="Y833" s="226">
        <v>721</v>
      </c>
      <c r="Z833" s="224">
        <v>2001</v>
      </c>
      <c r="AA833" s="222">
        <v>2140</v>
      </c>
      <c r="AB833" s="220">
        <f t="shared" si="1282"/>
        <v>10293</v>
      </c>
      <c r="AC833" s="221">
        <f t="shared" si="1277"/>
        <v>14486</v>
      </c>
      <c r="BI833" s="202" t="s">
        <v>39</v>
      </c>
      <c r="BJ833" s="204">
        <f t="shared" ref="BJ833:CK833" si="1301">B833/B839</f>
        <v>6.7783972479707171E-3</v>
      </c>
      <c r="BK833" s="205">
        <f t="shared" si="1301"/>
        <v>5.9092927722882202E-2</v>
      </c>
      <c r="BL833" s="206">
        <f t="shared" si="1301"/>
        <v>7.799703611262772E-3</v>
      </c>
      <c r="BM833" s="207">
        <f t="shared" si="1301"/>
        <v>5.5656891632758054E-2</v>
      </c>
      <c r="BN833" s="204">
        <f t="shared" si="1301"/>
        <v>9.7340384762780712E-3</v>
      </c>
      <c r="BO833" s="205">
        <f t="shared" si="1301"/>
        <v>4.3045220377790495E-2</v>
      </c>
      <c r="BP833" s="206">
        <f t="shared" si="1301"/>
        <v>1.89440569005608E-2</v>
      </c>
      <c r="BQ833" s="207">
        <f t="shared" si="1301"/>
        <v>5.2558301427079707E-2</v>
      </c>
      <c r="BR833" s="204">
        <f t="shared" si="1301"/>
        <v>2.3725834797891036E-2</v>
      </c>
      <c r="BS833" s="205">
        <f t="shared" si="1301"/>
        <v>2.0613726868118996E-2</v>
      </c>
      <c r="BT833" s="206">
        <f t="shared" si="1301"/>
        <v>3.3765827731749257E-2</v>
      </c>
      <c r="BU833" s="204">
        <f t="shared" si="1301"/>
        <v>2.3488959774638551E-2</v>
      </c>
      <c r="BV833" s="208">
        <f t="shared" si="1301"/>
        <v>3.4821236655441713E-2</v>
      </c>
      <c r="BW833" s="209">
        <f t="shared" si="1301"/>
        <v>3.7543018041505893E-2</v>
      </c>
      <c r="BX833" s="204">
        <f t="shared" si="1301"/>
        <v>3.5744826406704296E-2</v>
      </c>
      <c r="BY833" s="205">
        <f t="shared" si="1301"/>
        <v>5.4441129217351392E-2</v>
      </c>
      <c r="BZ833" s="206">
        <f t="shared" si="1301"/>
        <v>3.5956729295318179E-2</v>
      </c>
      <c r="CA833" s="207">
        <f t="shared" si="1301"/>
        <v>3.754622929731468E-2</v>
      </c>
      <c r="CB833" s="204">
        <f t="shared" si="1301"/>
        <v>4.982476082220328E-2</v>
      </c>
      <c r="CC833" s="205">
        <f t="shared" si="1301"/>
        <v>2.6125495684627947E-2</v>
      </c>
      <c r="CD833" s="206">
        <f t="shared" si="1301"/>
        <v>8.7116788321167885E-2</v>
      </c>
      <c r="CE833" s="207">
        <f t="shared" si="1301"/>
        <v>3.317060554136627E-2</v>
      </c>
      <c r="CF833" s="204">
        <f t="shared" si="1301"/>
        <v>4.0790216368767639E-2</v>
      </c>
      <c r="CG833" s="205">
        <f t="shared" si="1301"/>
        <v>4.3651994914330687E-2</v>
      </c>
      <c r="CH833" s="206">
        <f t="shared" si="1301"/>
        <v>3.4221507730195652E-2</v>
      </c>
      <c r="CI833" s="204">
        <f t="shared" si="1301"/>
        <v>4.262014299655454E-2</v>
      </c>
      <c r="CJ833" s="210">
        <f t="shared" si="1301"/>
        <v>3.0465461821238507E-2</v>
      </c>
      <c r="CK833" s="211">
        <f t="shared" si="1301"/>
        <v>4.2927459527697193E-2</v>
      </c>
    </row>
    <row r="834" spans="1:89" x14ac:dyDescent="0.2">
      <c r="A834" s="212" t="s">
        <v>40</v>
      </c>
      <c r="B834" s="238">
        <v>0</v>
      </c>
      <c r="C834" s="214">
        <v>1268</v>
      </c>
      <c r="D834" s="215">
        <v>4</v>
      </c>
      <c r="E834" s="216">
        <v>598</v>
      </c>
      <c r="F834" s="213">
        <v>6</v>
      </c>
      <c r="G834" s="217">
        <v>165</v>
      </c>
      <c r="H834" s="215">
        <v>16</v>
      </c>
      <c r="I834" s="216">
        <v>1023</v>
      </c>
      <c r="J834" s="213">
        <v>22</v>
      </c>
      <c r="K834" s="214">
        <v>57</v>
      </c>
      <c r="L834" s="215">
        <v>78</v>
      </c>
      <c r="M834" s="213">
        <v>129</v>
      </c>
      <c r="N834" s="218">
        <v>110</v>
      </c>
      <c r="O834" s="239">
        <v>287</v>
      </c>
      <c r="P834" s="213">
        <v>143</v>
      </c>
      <c r="Q834" s="214">
        <v>155</v>
      </c>
      <c r="R834" s="215">
        <v>114</v>
      </c>
      <c r="S834" s="216">
        <v>87</v>
      </c>
      <c r="T834" s="213">
        <v>65</v>
      </c>
      <c r="U834" s="217">
        <v>6</v>
      </c>
      <c r="V834" s="215">
        <v>68</v>
      </c>
      <c r="W834" s="240">
        <v>48</v>
      </c>
      <c r="X834" s="213">
        <v>93</v>
      </c>
      <c r="Y834" s="217">
        <v>8</v>
      </c>
      <c r="Z834" s="215">
        <v>11</v>
      </c>
      <c r="AA834" s="213">
        <v>89</v>
      </c>
      <c r="AB834" s="220">
        <f t="shared" si="1282"/>
        <v>730</v>
      </c>
      <c r="AC834" s="221">
        <f t="shared" si="1277"/>
        <v>3920</v>
      </c>
      <c r="BI834" s="212" t="s">
        <v>40</v>
      </c>
      <c r="BJ834" s="204">
        <f t="shared" ref="BJ834:CK834" si="1302">B834/B839</f>
        <v>0</v>
      </c>
      <c r="BK834" s="205">
        <f t="shared" si="1302"/>
        <v>3.5194848451204616E-2</v>
      </c>
      <c r="BL834" s="206">
        <f t="shared" si="1302"/>
        <v>1.5599407222525544E-4</v>
      </c>
      <c r="BM834" s="207">
        <f t="shared" si="1302"/>
        <v>2.7968757307890182E-2</v>
      </c>
      <c r="BN834" s="204">
        <f t="shared" si="1302"/>
        <v>4.5987583352494828E-4</v>
      </c>
      <c r="BO834" s="205">
        <f t="shared" si="1302"/>
        <v>1.8889524899828276E-2</v>
      </c>
      <c r="BP834" s="206">
        <f t="shared" si="1302"/>
        <v>5.4712077691150324E-4</v>
      </c>
      <c r="BQ834" s="207">
        <f t="shared" si="1302"/>
        <v>2.3738252697528717E-2</v>
      </c>
      <c r="BR834" s="204">
        <f t="shared" si="1302"/>
        <v>3.2220269478617459E-3</v>
      </c>
      <c r="BS834" s="205">
        <f t="shared" si="1302"/>
        <v>6.6760365425158116E-3</v>
      </c>
      <c r="BT834" s="206">
        <f t="shared" si="1302"/>
        <v>6.0966077848991712E-3</v>
      </c>
      <c r="BU834" s="204">
        <f t="shared" si="1302"/>
        <v>5.3440490492563898E-3</v>
      </c>
      <c r="BV834" s="208">
        <f t="shared" si="1302"/>
        <v>3.9406749301425809E-3</v>
      </c>
      <c r="BW834" s="209">
        <f t="shared" si="1302"/>
        <v>7.4825320679945771E-3</v>
      </c>
      <c r="BX834" s="204">
        <f t="shared" si="1302"/>
        <v>8.1523288295992247E-3</v>
      </c>
      <c r="BY834" s="205">
        <f t="shared" si="1302"/>
        <v>7.1149873766352999E-3</v>
      </c>
      <c r="BZ834" s="206">
        <f t="shared" si="1302"/>
        <v>4.9927736171330971E-3</v>
      </c>
      <c r="CA834" s="207">
        <f t="shared" si="1302"/>
        <v>3.4973468403280269E-3</v>
      </c>
      <c r="CB834" s="204">
        <f t="shared" si="1302"/>
        <v>6.1570521928578197E-3</v>
      </c>
      <c r="CC834" s="205">
        <f t="shared" si="1302"/>
        <v>4.6652670865407047E-4</v>
      </c>
      <c r="CD834" s="206">
        <f t="shared" si="1302"/>
        <v>2.4817518248175185E-3</v>
      </c>
      <c r="CE834" s="207">
        <f t="shared" si="1302"/>
        <v>1.5518411949177202E-3</v>
      </c>
      <c r="CF834" s="204">
        <f t="shared" si="1302"/>
        <v>3.4995296331138286E-3</v>
      </c>
      <c r="CG834" s="205">
        <f t="shared" si="1302"/>
        <v>4.8434945813404369E-4</v>
      </c>
      <c r="CH834" s="206">
        <f t="shared" si="1302"/>
        <v>1.8812423040087564E-4</v>
      </c>
      <c r="CI834" s="204">
        <f t="shared" si="1302"/>
        <v>1.7725199657445581E-3</v>
      </c>
      <c r="CJ834" s="210">
        <f t="shared" si="1302"/>
        <v>2.1606710511516674E-3</v>
      </c>
      <c r="CK834" s="211">
        <f t="shared" si="1302"/>
        <v>1.1616432510601477E-2</v>
      </c>
    </row>
    <row r="835" spans="1:89" x14ac:dyDescent="0.2">
      <c r="A835" s="202" t="s">
        <v>41</v>
      </c>
      <c r="B835" s="235">
        <v>0</v>
      </c>
      <c r="C835" s="223">
        <v>0</v>
      </c>
      <c r="D835" s="224">
        <v>0</v>
      </c>
      <c r="E835" s="225">
        <v>0</v>
      </c>
      <c r="F835" s="222">
        <v>0</v>
      </c>
      <c r="G835" s="226">
        <v>0</v>
      </c>
      <c r="H835" s="224">
        <v>0</v>
      </c>
      <c r="I835" s="225">
        <v>0</v>
      </c>
      <c r="J835" s="222">
        <v>0</v>
      </c>
      <c r="K835" s="226">
        <v>0</v>
      </c>
      <c r="L835" s="224">
        <v>0</v>
      </c>
      <c r="M835" s="222">
        <v>0</v>
      </c>
      <c r="N835" s="227">
        <v>0</v>
      </c>
      <c r="O835" s="236">
        <v>0</v>
      </c>
      <c r="P835" s="222">
        <v>0</v>
      </c>
      <c r="Q835" s="226">
        <v>0</v>
      </c>
      <c r="R835" s="224">
        <v>0</v>
      </c>
      <c r="S835" s="225">
        <v>0</v>
      </c>
      <c r="T835" s="222">
        <v>0</v>
      </c>
      <c r="U835" s="226">
        <v>0</v>
      </c>
      <c r="V835" s="224">
        <v>0</v>
      </c>
      <c r="W835" s="225">
        <v>0</v>
      </c>
      <c r="X835" s="222">
        <v>0</v>
      </c>
      <c r="Y835" s="226">
        <v>0</v>
      </c>
      <c r="Z835" s="224">
        <v>0</v>
      </c>
      <c r="AA835" s="222">
        <v>0</v>
      </c>
      <c r="AB835" s="220">
        <f t="shared" si="1282"/>
        <v>0</v>
      </c>
      <c r="AC835" s="221">
        <f t="shared" si="1277"/>
        <v>0</v>
      </c>
      <c r="BI835" s="202" t="s">
        <v>41</v>
      </c>
      <c r="BJ835" s="204">
        <f t="shared" ref="BJ835:CK835" si="1303">B835/B839</f>
        <v>0</v>
      </c>
      <c r="BK835" s="205">
        <f t="shared" si="1303"/>
        <v>0</v>
      </c>
      <c r="BL835" s="206">
        <f t="shared" si="1303"/>
        <v>0</v>
      </c>
      <c r="BM835" s="207">
        <f t="shared" si="1303"/>
        <v>0</v>
      </c>
      <c r="BN835" s="204">
        <f t="shared" si="1303"/>
        <v>0</v>
      </c>
      <c r="BO835" s="205">
        <f t="shared" si="1303"/>
        <v>0</v>
      </c>
      <c r="BP835" s="206">
        <f t="shared" si="1303"/>
        <v>0</v>
      </c>
      <c r="BQ835" s="207">
        <f t="shared" si="1303"/>
        <v>0</v>
      </c>
      <c r="BR835" s="204">
        <f t="shared" si="1303"/>
        <v>0</v>
      </c>
      <c r="BS835" s="205">
        <f t="shared" si="1303"/>
        <v>0</v>
      </c>
      <c r="BT835" s="206">
        <f t="shared" si="1303"/>
        <v>0</v>
      </c>
      <c r="BU835" s="204">
        <f t="shared" si="1303"/>
        <v>0</v>
      </c>
      <c r="BV835" s="208">
        <f t="shared" si="1303"/>
        <v>0</v>
      </c>
      <c r="BW835" s="209">
        <f t="shared" si="1303"/>
        <v>0</v>
      </c>
      <c r="BX835" s="204">
        <f t="shared" si="1303"/>
        <v>0</v>
      </c>
      <c r="BY835" s="205">
        <f t="shared" si="1303"/>
        <v>0</v>
      </c>
      <c r="BZ835" s="206">
        <f t="shared" si="1303"/>
        <v>0</v>
      </c>
      <c r="CA835" s="207">
        <f t="shared" si="1303"/>
        <v>0</v>
      </c>
      <c r="CB835" s="204">
        <f t="shared" si="1303"/>
        <v>0</v>
      </c>
      <c r="CC835" s="205">
        <f t="shared" si="1303"/>
        <v>0</v>
      </c>
      <c r="CD835" s="206">
        <f t="shared" si="1303"/>
        <v>0</v>
      </c>
      <c r="CE835" s="207">
        <f t="shared" si="1303"/>
        <v>0</v>
      </c>
      <c r="CF835" s="204">
        <f t="shared" si="1303"/>
        <v>0</v>
      </c>
      <c r="CG835" s="205">
        <f t="shared" si="1303"/>
        <v>0</v>
      </c>
      <c r="CH835" s="206">
        <f t="shared" si="1303"/>
        <v>0</v>
      </c>
      <c r="CI835" s="204">
        <f t="shared" si="1303"/>
        <v>0</v>
      </c>
      <c r="CJ835" s="210">
        <f t="shared" si="1303"/>
        <v>0</v>
      </c>
      <c r="CK835" s="211">
        <f t="shared" si="1303"/>
        <v>0</v>
      </c>
    </row>
    <row r="836" spans="1:89" x14ac:dyDescent="0.2">
      <c r="A836" s="212" t="s">
        <v>42</v>
      </c>
      <c r="B836" s="238">
        <v>0</v>
      </c>
      <c r="C836" s="214">
        <v>0</v>
      </c>
      <c r="D836" s="215">
        <v>0</v>
      </c>
      <c r="E836" s="216">
        <v>0</v>
      </c>
      <c r="F836" s="213">
        <v>0</v>
      </c>
      <c r="G836" s="217">
        <v>0</v>
      </c>
      <c r="H836" s="215">
        <v>0</v>
      </c>
      <c r="I836" s="216">
        <v>0</v>
      </c>
      <c r="J836" s="213">
        <v>0</v>
      </c>
      <c r="K836" s="217">
        <v>0</v>
      </c>
      <c r="L836" s="215">
        <v>0</v>
      </c>
      <c r="M836" s="213">
        <v>0</v>
      </c>
      <c r="N836" s="218">
        <v>0</v>
      </c>
      <c r="O836" s="219">
        <v>0</v>
      </c>
      <c r="P836" s="213">
        <v>0</v>
      </c>
      <c r="Q836" s="217">
        <v>0</v>
      </c>
      <c r="R836" s="215">
        <v>0</v>
      </c>
      <c r="S836" s="216">
        <v>0</v>
      </c>
      <c r="T836" s="213">
        <v>0</v>
      </c>
      <c r="U836" s="217">
        <v>0</v>
      </c>
      <c r="V836" s="215">
        <v>0</v>
      </c>
      <c r="W836" s="216">
        <v>0</v>
      </c>
      <c r="X836" s="213">
        <v>0</v>
      </c>
      <c r="Y836" s="217">
        <v>0</v>
      </c>
      <c r="Z836" s="215">
        <v>0</v>
      </c>
      <c r="AA836" s="213">
        <v>0</v>
      </c>
      <c r="AB836" s="220"/>
      <c r="AC836" s="221"/>
      <c r="BI836" s="212" t="s">
        <v>42</v>
      </c>
      <c r="BJ836" s="204">
        <f t="shared" ref="BJ836:CK836" si="1304">B836/B839</f>
        <v>0</v>
      </c>
      <c r="BK836" s="205">
        <f t="shared" si="1304"/>
        <v>0</v>
      </c>
      <c r="BL836" s="206">
        <f t="shared" si="1304"/>
        <v>0</v>
      </c>
      <c r="BM836" s="207">
        <f t="shared" si="1304"/>
        <v>0</v>
      </c>
      <c r="BN836" s="204">
        <f t="shared" si="1304"/>
        <v>0</v>
      </c>
      <c r="BO836" s="205">
        <f t="shared" si="1304"/>
        <v>0</v>
      </c>
      <c r="BP836" s="206">
        <f t="shared" si="1304"/>
        <v>0</v>
      </c>
      <c r="BQ836" s="207">
        <f t="shared" si="1304"/>
        <v>0</v>
      </c>
      <c r="BR836" s="204">
        <f t="shared" si="1304"/>
        <v>0</v>
      </c>
      <c r="BS836" s="205">
        <f t="shared" si="1304"/>
        <v>0</v>
      </c>
      <c r="BT836" s="206">
        <f t="shared" si="1304"/>
        <v>0</v>
      </c>
      <c r="BU836" s="204">
        <f t="shared" si="1304"/>
        <v>0</v>
      </c>
      <c r="BV836" s="208">
        <f t="shared" si="1304"/>
        <v>0</v>
      </c>
      <c r="BW836" s="209">
        <f t="shared" si="1304"/>
        <v>0</v>
      </c>
      <c r="BX836" s="204">
        <f t="shared" si="1304"/>
        <v>0</v>
      </c>
      <c r="BY836" s="205">
        <f t="shared" si="1304"/>
        <v>0</v>
      </c>
      <c r="BZ836" s="206">
        <f t="shared" si="1304"/>
        <v>0</v>
      </c>
      <c r="CA836" s="207">
        <f t="shared" si="1304"/>
        <v>0</v>
      </c>
      <c r="CB836" s="204">
        <f t="shared" si="1304"/>
        <v>0</v>
      </c>
      <c r="CC836" s="205">
        <f t="shared" si="1304"/>
        <v>0</v>
      </c>
      <c r="CD836" s="206">
        <f t="shared" si="1304"/>
        <v>0</v>
      </c>
      <c r="CE836" s="207">
        <f t="shared" si="1304"/>
        <v>0</v>
      </c>
      <c r="CF836" s="204">
        <f t="shared" si="1304"/>
        <v>0</v>
      </c>
      <c r="CG836" s="205">
        <f t="shared" si="1304"/>
        <v>0</v>
      </c>
      <c r="CH836" s="206">
        <f t="shared" si="1304"/>
        <v>0</v>
      </c>
      <c r="CI836" s="204">
        <f t="shared" si="1304"/>
        <v>0</v>
      </c>
      <c r="CJ836" s="210">
        <f t="shared" si="1304"/>
        <v>0</v>
      </c>
      <c r="CK836" s="211">
        <f t="shared" si="1304"/>
        <v>0</v>
      </c>
    </row>
    <row r="837" spans="1:89" x14ac:dyDescent="0.2">
      <c r="A837" s="202" t="s">
        <v>43</v>
      </c>
      <c r="B837" s="235"/>
      <c r="C837" s="223"/>
      <c r="D837" s="224"/>
      <c r="E837" s="225"/>
      <c r="F837" s="222"/>
      <c r="G837" s="226"/>
      <c r="H837" s="224"/>
      <c r="I837" s="225"/>
      <c r="J837" s="222"/>
      <c r="K837" s="226"/>
      <c r="L837" s="224"/>
      <c r="M837" s="222"/>
      <c r="N837" s="227"/>
      <c r="O837" s="228"/>
      <c r="P837" s="222"/>
      <c r="Q837" s="226"/>
      <c r="R837" s="224"/>
      <c r="S837" s="225"/>
      <c r="T837" s="222"/>
      <c r="U837" s="226"/>
      <c r="V837" s="224"/>
      <c r="W837" s="225"/>
      <c r="X837" s="222"/>
      <c r="Y837" s="226"/>
      <c r="Z837" s="224"/>
      <c r="AA837" s="222"/>
      <c r="AB837" s="220"/>
      <c r="AC837" s="221"/>
      <c r="BI837" s="202" t="s">
        <v>43</v>
      </c>
      <c r="BJ837" s="204">
        <f t="shared" ref="BJ837:CK837" si="1305">B837/B839</f>
        <v>0</v>
      </c>
      <c r="BK837" s="205">
        <f t="shared" si="1305"/>
        <v>0</v>
      </c>
      <c r="BL837" s="206">
        <f t="shared" si="1305"/>
        <v>0</v>
      </c>
      <c r="BM837" s="207">
        <f t="shared" si="1305"/>
        <v>0</v>
      </c>
      <c r="BN837" s="204">
        <f t="shared" si="1305"/>
        <v>0</v>
      </c>
      <c r="BO837" s="205">
        <f t="shared" si="1305"/>
        <v>0</v>
      </c>
      <c r="BP837" s="206">
        <f t="shared" si="1305"/>
        <v>0</v>
      </c>
      <c r="BQ837" s="207">
        <f t="shared" si="1305"/>
        <v>0</v>
      </c>
      <c r="BR837" s="204">
        <f t="shared" si="1305"/>
        <v>0</v>
      </c>
      <c r="BS837" s="205">
        <f t="shared" si="1305"/>
        <v>0</v>
      </c>
      <c r="BT837" s="206">
        <f t="shared" si="1305"/>
        <v>0</v>
      </c>
      <c r="BU837" s="204">
        <f t="shared" si="1305"/>
        <v>0</v>
      </c>
      <c r="BV837" s="208">
        <f t="shared" si="1305"/>
        <v>0</v>
      </c>
      <c r="BW837" s="209">
        <f t="shared" si="1305"/>
        <v>0</v>
      </c>
      <c r="BX837" s="204">
        <f t="shared" si="1305"/>
        <v>0</v>
      </c>
      <c r="BY837" s="205">
        <f t="shared" si="1305"/>
        <v>0</v>
      </c>
      <c r="BZ837" s="206">
        <f t="shared" si="1305"/>
        <v>0</v>
      </c>
      <c r="CA837" s="207">
        <f t="shared" si="1305"/>
        <v>0</v>
      </c>
      <c r="CB837" s="204">
        <f t="shared" si="1305"/>
        <v>0</v>
      </c>
      <c r="CC837" s="205">
        <f t="shared" si="1305"/>
        <v>0</v>
      </c>
      <c r="CD837" s="206">
        <f t="shared" si="1305"/>
        <v>0</v>
      </c>
      <c r="CE837" s="207">
        <f t="shared" si="1305"/>
        <v>0</v>
      </c>
      <c r="CF837" s="204">
        <f t="shared" si="1305"/>
        <v>0</v>
      </c>
      <c r="CG837" s="205">
        <f t="shared" si="1305"/>
        <v>0</v>
      </c>
      <c r="CH837" s="206">
        <f t="shared" si="1305"/>
        <v>0</v>
      </c>
      <c r="CI837" s="204">
        <f t="shared" si="1305"/>
        <v>0</v>
      </c>
      <c r="CJ837" s="210">
        <f t="shared" si="1305"/>
        <v>0</v>
      </c>
      <c r="CK837" s="211">
        <f t="shared" si="1305"/>
        <v>0</v>
      </c>
    </row>
    <row r="838" spans="1:89" ht="13.5" thickBot="1" x14ac:dyDescent="0.25">
      <c r="A838" s="212" t="s">
        <v>44</v>
      </c>
      <c r="B838" s="238"/>
      <c r="C838" s="214"/>
      <c r="D838" s="215"/>
      <c r="E838" s="216"/>
      <c r="F838" s="213"/>
      <c r="G838" s="217"/>
      <c r="H838" s="215"/>
      <c r="I838" s="216"/>
      <c r="J838" s="213"/>
      <c r="K838" s="217"/>
      <c r="L838" s="215"/>
      <c r="M838" s="213"/>
      <c r="N838" s="218"/>
      <c r="O838" s="219"/>
      <c r="P838" s="213"/>
      <c r="Q838" s="217"/>
      <c r="R838" s="215"/>
      <c r="S838" s="216"/>
      <c r="T838" s="213"/>
      <c r="U838" s="217"/>
      <c r="V838" s="215"/>
      <c r="W838" s="216"/>
      <c r="X838" s="213"/>
      <c r="Y838" s="217"/>
      <c r="Z838" s="215"/>
      <c r="AA838" s="213"/>
      <c r="AB838" s="220"/>
      <c r="AC838" s="221"/>
      <c r="BI838" s="212" t="s">
        <v>44</v>
      </c>
      <c r="BJ838" s="204">
        <f t="shared" ref="BJ838:CK838" si="1306">B838/B839</f>
        <v>0</v>
      </c>
      <c r="BK838" s="205">
        <f t="shared" si="1306"/>
        <v>0</v>
      </c>
      <c r="BL838" s="206">
        <f t="shared" si="1306"/>
        <v>0</v>
      </c>
      <c r="BM838" s="207">
        <f t="shared" si="1306"/>
        <v>0</v>
      </c>
      <c r="BN838" s="204">
        <f t="shared" si="1306"/>
        <v>0</v>
      </c>
      <c r="BO838" s="205">
        <f t="shared" si="1306"/>
        <v>0</v>
      </c>
      <c r="BP838" s="206">
        <f t="shared" si="1306"/>
        <v>0</v>
      </c>
      <c r="BQ838" s="207">
        <f t="shared" si="1306"/>
        <v>0</v>
      </c>
      <c r="BR838" s="204">
        <f t="shared" si="1306"/>
        <v>0</v>
      </c>
      <c r="BS838" s="205">
        <f t="shared" si="1306"/>
        <v>0</v>
      </c>
      <c r="BT838" s="206">
        <f t="shared" si="1306"/>
        <v>0</v>
      </c>
      <c r="BU838" s="204">
        <f t="shared" si="1306"/>
        <v>0</v>
      </c>
      <c r="BV838" s="208">
        <f t="shared" si="1306"/>
        <v>0</v>
      </c>
      <c r="BW838" s="209">
        <f t="shared" si="1306"/>
        <v>0</v>
      </c>
      <c r="BX838" s="204">
        <f t="shared" si="1306"/>
        <v>0</v>
      </c>
      <c r="BY838" s="205">
        <f t="shared" si="1306"/>
        <v>0</v>
      </c>
      <c r="BZ838" s="206">
        <f t="shared" si="1306"/>
        <v>0</v>
      </c>
      <c r="CA838" s="207">
        <f t="shared" si="1306"/>
        <v>0</v>
      </c>
      <c r="CB838" s="204">
        <f t="shared" si="1306"/>
        <v>0</v>
      </c>
      <c r="CC838" s="205">
        <f t="shared" si="1306"/>
        <v>0</v>
      </c>
      <c r="CD838" s="206">
        <f t="shared" si="1306"/>
        <v>0</v>
      </c>
      <c r="CE838" s="207">
        <f t="shared" si="1306"/>
        <v>0</v>
      </c>
      <c r="CF838" s="204">
        <f t="shared" si="1306"/>
        <v>0</v>
      </c>
      <c r="CG838" s="205">
        <f t="shared" si="1306"/>
        <v>0</v>
      </c>
      <c r="CH838" s="206">
        <f t="shared" si="1306"/>
        <v>0</v>
      </c>
      <c r="CI838" s="204">
        <f t="shared" si="1306"/>
        <v>0</v>
      </c>
      <c r="CJ838" s="210">
        <f t="shared" si="1306"/>
        <v>0</v>
      </c>
      <c r="CK838" s="211">
        <f t="shared" si="1306"/>
        <v>0</v>
      </c>
    </row>
    <row r="839" spans="1:89" ht="14.25" thickTop="1" thickBot="1" x14ac:dyDescent="0.25">
      <c r="A839" s="229" t="s">
        <v>26</v>
      </c>
      <c r="B839" s="144">
        <f>SUM(B815:B838)</f>
        <v>59011</v>
      </c>
      <c r="C839" s="145">
        <f t="shared" ref="C839" si="1307">SUM(C815:C838)</f>
        <v>36028</v>
      </c>
      <c r="D839" s="230">
        <f t="shared" ref="D839" si="1308">SUM(D815:D838)</f>
        <v>25642</v>
      </c>
      <c r="E839" s="248">
        <f t="shared" ref="E839" si="1309">SUM(E815:E838)</f>
        <v>21381</v>
      </c>
      <c r="F839" s="249">
        <f t="shared" ref="F839" si="1310">SUM(F815:F838)</f>
        <v>13047</v>
      </c>
      <c r="G839" s="250">
        <f t="shared" ref="G839" si="1311">SUM(G815:G838)</f>
        <v>8735</v>
      </c>
      <c r="H839" s="230">
        <f t="shared" ref="H839" si="1312">SUM(H815:H838)</f>
        <v>29244</v>
      </c>
      <c r="I839" s="248">
        <f t="shared" ref="I839" si="1313">SUM(I815:I838)</f>
        <v>43095</v>
      </c>
      <c r="J839" s="249">
        <f t="shared" ref="J839" si="1314">SUM(J815:J838)</f>
        <v>6828</v>
      </c>
      <c r="K839" s="250">
        <f t="shared" ref="K839" si="1315">SUM(K815:K838)</f>
        <v>8538</v>
      </c>
      <c r="L839" s="230">
        <f t="shared" ref="L839" si="1316">SUM(L815:L838)</f>
        <v>12794</v>
      </c>
      <c r="M839" s="249">
        <f t="shared" ref="M839" si="1317">SUM(M815:M838)</f>
        <v>24139</v>
      </c>
      <c r="N839" s="251">
        <f t="shared" ref="N839" si="1318">SUM(N815:N838)</f>
        <v>27914</v>
      </c>
      <c r="O839" s="231">
        <f t="shared" ref="O839" si="1319">SUM(O815:O838)</f>
        <v>38356</v>
      </c>
      <c r="P839" s="249">
        <f t="shared" ref="P839" si="1320">SUM(P815:P838)</f>
        <v>17541</v>
      </c>
      <c r="Q839" s="250">
        <f t="shared" ref="Q839" si="1321">SUM(Q815:Q838)</f>
        <v>21785</v>
      </c>
      <c r="R839" s="230">
        <f t="shared" ref="R839" si="1322">SUM(R815:R838)</f>
        <v>22833</v>
      </c>
      <c r="S839" s="248">
        <f t="shared" ref="S839" si="1323">SUM(S815:S838)</f>
        <v>24876</v>
      </c>
      <c r="T839" s="249">
        <f t="shared" ref="T839" si="1324">SUM(T815:T838)</f>
        <v>10557</v>
      </c>
      <c r="U839" s="250">
        <f t="shared" ref="U839" si="1325">SUM(U815:U838)</f>
        <v>12861</v>
      </c>
      <c r="V839" s="230">
        <f t="shared" ref="V839" si="1326">SUM(V815:V838)</f>
        <v>27400</v>
      </c>
      <c r="W839" s="248">
        <f t="shared" ref="W839" si="1327">SUM(W815:W838)</f>
        <v>30931</v>
      </c>
      <c r="X839" s="249">
        <f t="shared" ref="X839" si="1328">SUM(X815:X838)</f>
        <v>26575</v>
      </c>
      <c r="Y839" s="250">
        <f t="shared" ref="Y839" si="1329">SUM(Y815:Y838)</f>
        <v>16517</v>
      </c>
      <c r="Z839" s="230">
        <f t="shared" ref="Z839" si="1330">SUM(Z815:Z838)</f>
        <v>58472</v>
      </c>
      <c r="AA839" s="248">
        <f t="shared" ref="AA839" si="1331">SUM(AA815:AA838)</f>
        <v>50211</v>
      </c>
      <c r="AB839" s="232">
        <f>SUM(AB815:AB838)</f>
        <v>337858</v>
      </c>
      <c r="AC839" s="233">
        <f>SUM(AC815:AC838)</f>
        <v>337453</v>
      </c>
      <c r="BI839" s="229" t="s">
        <v>26</v>
      </c>
      <c r="BJ839" s="241">
        <f>SUM(BJ815:BJ838)</f>
        <v>1.0000000000000002</v>
      </c>
      <c r="BK839" s="242">
        <f t="shared" ref="BK839:CK839" si="1332">SUM(BK815:BK838)</f>
        <v>1</v>
      </c>
      <c r="BL839" s="241">
        <f t="shared" si="1332"/>
        <v>1</v>
      </c>
      <c r="BM839" s="242">
        <f t="shared" si="1332"/>
        <v>1</v>
      </c>
      <c r="BN839" s="241">
        <f t="shared" si="1332"/>
        <v>1</v>
      </c>
      <c r="BO839" s="242">
        <f t="shared" si="1332"/>
        <v>0.99999999999999989</v>
      </c>
      <c r="BP839" s="241">
        <f t="shared" si="1332"/>
        <v>1</v>
      </c>
      <c r="BQ839" s="242">
        <f t="shared" si="1332"/>
        <v>1</v>
      </c>
      <c r="BR839" s="241">
        <f t="shared" si="1332"/>
        <v>1</v>
      </c>
      <c r="BS839" s="242">
        <f t="shared" si="1332"/>
        <v>0.99999999999999989</v>
      </c>
      <c r="BT839" s="241">
        <f t="shared" si="1332"/>
        <v>1</v>
      </c>
      <c r="BU839" s="242">
        <f t="shared" si="1332"/>
        <v>0.99999999999999989</v>
      </c>
      <c r="BV839" s="241">
        <f t="shared" si="1332"/>
        <v>0.99999999999999978</v>
      </c>
      <c r="BW839" s="242">
        <f t="shared" si="1332"/>
        <v>1</v>
      </c>
      <c r="BX839" s="241">
        <f t="shared" si="1332"/>
        <v>1</v>
      </c>
      <c r="BY839" s="242">
        <f t="shared" si="1332"/>
        <v>0.99999999999999989</v>
      </c>
      <c r="BZ839" s="241">
        <f t="shared" si="1332"/>
        <v>0.99999999999999978</v>
      </c>
      <c r="CA839" s="242">
        <f t="shared" si="1332"/>
        <v>1</v>
      </c>
      <c r="CB839" s="241">
        <f t="shared" si="1332"/>
        <v>0.99999999999999989</v>
      </c>
      <c r="CC839" s="242">
        <f t="shared" si="1332"/>
        <v>1</v>
      </c>
      <c r="CD839" s="241">
        <f t="shared" si="1332"/>
        <v>1</v>
      </c>
      <c r="CE839" s="242">
        <f t="shared" si="1332"/>
        <v>0.99999999999999978</v>
      </c>
      <c r="CF839" s="241">
        <f t="shared" si="1332"/>
        <v>1</v>
      </c>
      <c r="CG839" s="242">
        <f t="shared" si="1332"/>
        <v>1</v>
      </c>
      <c r="CH839" s="241">
        <f t="shared" si="1332"/>
        <v>0.99999999999999989</v>
      </c>
      <c r="CI839" s="242">
        <f t="shared" si="1332"/>
        <v>1</v>
      </c>
      <c r="CJ839" s="241">
        <f t="shared" si="1332"/>
        <v>1</v>
      </c>
      <c r="CK839" s="242">
        <f t="shared" si="1332"/>
        <v>0.99999999999999989</v>
      </c>
    </row>
    <row r="840" spans="1:89" ht="13.5" thickTop="1" x14ac:dyDescent="0.2">
      <c r="A840" s="244"/>
    </row>
    <row r="841" spans="1:89" ht="15" x14ac:dyDescent="0.3">
      <c r="A841" s="270"/>
    </row>
    <row r="842" spans="1:89" x14ac:dyDescent="0.2">
      <c r="A842" s="172">
        <f>+A811+1</f>
        <v>43524</v>
      </c>
      <c r="B842" s="172"/>
      <c r="C842" s="172"/>
      <c r="D842" s="172"/>
      <c r="BI842" s="174">
        <f>+BI780+2</f>
        <v>43524</v>
      </c>
      <c r="BJ842" s="174"/>
      <c r="BK842" s="174"/>
      <c r="BL842" s="174"/>
    </row>
    <row r="843" spans="1:89" ht="13.5" thickBot="1" x14ac:dyDescent="0.25">
      <c r="AE843" s="175" t="s">
        <v>1</v>
      </c>
    </row>
    <row r="844" spans="1:89" ht="14.25" thickTop="1" thickBot="1" x14ac:dyDescent="0.25">
      <c r="A844" s="176" t="s">
        <v>2</v>
      </c>
      <c r="B844" s="177" t="s">
        <v>3</v>
      </c>
      <c r="C844" s="178"/>
      <c r="D844" s="177" t="s">
        <v>4</v>
      </c>
      <c r="E844" s="178"/>
      <c r="F844" s="177" t="s">
        <v>5</v>
      </c>
      <c r="G844" s="178"/>
      <c r="H844" s="177" t="s">
        <v>6</v>
      </c>
      <c r="I844" s="178"/>
      <c r="J844" s="177" t="s">
        <v>7</v>
      </c>
      <c r="K844" s="178"/>
      <c r="L844" s="177" t="s">
        <v>8</v>
      </c>
      <c r="M844" s="178"/>
      <c r="N844" s="177" t="s">
        <v>9</v>
      </c>
      <c r="O844" s="178"/>
      <c r="P844" s="177" t="s">
        <v>10</v>
      </c>
      <c r="Q844" s="178"/>
      <c r="R844" s="177" t="s">
        <v>11</v>
      </c>
      <c r="S844" s="178"/>
      <c r="T844" s="177" t="s">
        <v>12</v>
      </c>
      <c r="U844" s="178"/>
      <c r="V844" s="177" t="s">
        <v>13</v>
      </c>
      <c r="W844" s="178"/>
      <c r="X844" s="177" t="s">
        <v>14</v>
      </c>
      <c r="Y844" s="178"/>
      <c r="Z844" s="177" t="s">
        <v>15</v>
      </c>
      <c r="AA844" s="178"/>
      <c r="AB844" s="179" t="s">
        <v>16</v>
      </c>
      <c r="AC844" s="180"/>
      <c r="AE844" s="176" t="s">
        <v>2</v>
      </c>
      <c r="AF844" s="177" t="s">
        <v>3</v>
      </c>
      <c r="AG844" s="178"/>
      <c r="AH844" s="177" t="s">
        <v>4</v>
      </c>
      <c r="AI844" s="178"/>
      <c r="AJ844" s="177" t="s">
        <v>5</v>
      </c>
      <c r="AK844" s="178"/>
      <c r="AL844" s="177" t="s">
        <v>6</v>
      </c>
      <c r="AM844" s="178"/>
      <c r="AN844" s="177" t="s">
        <v>7</v>
      </c>
      <c r="AO844" s="178"/>
      <c r="AP844" s="177" t="s">
        <v>8</v>
      </c>
      <c r="AQ844" s="178"/>
      <c r="AR844" s="177" t="s">
        <v>9</v>
      </c>
      <c r="AS844" s="178"/>
      <c r="AT844" s="177" t="s">
        <v>10</v>
      </c>
      <c r="AU844" s="178"/>
      <c r="AV844" s="177" t="s">
        <v>11</v>
      </c>
      <c r="AW844" s="178"/>
      <c r="AX844" s="177" t="s">
        <v>12</v>
      </c>
      <c r="AY844" s="178"/>
      <c r="AZ844" s="177" t="s">
        <v>13</v>
      </c>
      <c r="BA844" s="178"/>
      <c r="BB844" s="177" t="s">
        <v>14</v>
      </c>
      <c r="BC844" s="178"/>
      <c r="BD844" s="177" t="s">
        <v>15</v>
      </c>
      <c r="BE844" s="178"/>
      <c r="BF844" s="179" t="s">
        <v>16</v>
      </c>
      <c r="BG844" s="180"/>
      <c r="BI844" s="176" t="s">
        <v>2</v>
      </c>
      <c r="BJ844" s="177" t="s">
        <v>3</v>
      </c>
      <c r="BK844" s="178"/>
      <c r="BL844" s="177" t="s">
        <v>4</v>
      </c>
      <c r="BM844" s="178"/>
      <c r="BN844" s="177" t="s">
        <v>5</v>
      </c>
      <c r="BO844" s="178"/>
      <c r="BP844" s="177" t="s">
        <v>6</v>
      </c>
      <c r="BQ844" s="178"/>
      <c r="BR844" s="177" t="s">
        <v>7</v>
      </c>
      <c r="BS844" s="178"/>
      <c r="BT844" s="177" t="s">
        <v>8</v>
      </c>
      <c r="BU844" s="178"/>
      <c r="BV844" s="177" t="s">
        <v>9</v>
      </c>
      <c r="BW844" s="178"/>
      <c r="BX844" s="177" t="s">
        <v>10</v>
      </c>
      <c r="BY844" s="178"/>
      <c r="BZ844" s="177" t="s">
        <v>11</v>
      </c>
      <c r="CA844" s="178"/>
      <c r="CB844" s="177" t="s">
        <v>12</v>
      </c>
      <c r="CC844" s="178"/>
      <c r="CD844" s="177" t="s">
        <v>13</v>
      </c>
      <c r="CE844" s="178"/>
      <c r="CF844" s="177" t="s">
        <v>14</v>
      </c>
      <c r="CG844" s="178"/>
      <c r="CH844" s="177" t="s">
        <v>15</v>
      </c>
      <c r="CI844" s="178"/>
      <c r="CJ844" s="177" t="s">
        <v>16</v>
      </c>
      <c r="CK844" s="178"/>
    </row>
    <row r="845" spans="1:89" ht="15" thickTop="1" thickBot="1" x14ac:dyDescent="0.3">
      <c r="A845" s="182"/>
      <c r="B845" s="183" t="s">
        <v>17</v>
      </c>
      <c r="C845" s="184" t="s">
        <v>18</v>
      </c>
      <c r="D845" s="185" t="s">
        <v>17</v>
      </c>
      <c r="E845" s="186" t="s">
        <v>18</v>
      </c>
      <c r="F845" s="183" t="s">
        <v>17</v>
      </c>
      <c r="G845" s="184" t="s">
        <v>18</v>
      </c>
      <c r="H845" s="185" t="s">
        <v>17</v>
      </c>
      <c r="I845" s="186" t="s">
        <v>18</v>
      </c>
      <c r="J845" s="183" t="s">
        <v>17</v>
      </c>
      <c r="K845" s="184" t="s">
        <v>18</v>
      </c>
      <c r="L845" s="185" t="s">
        <v>17</v>
      </c>
      <c r="M845" s="183" t="s">
        <v>18</v>
      </c>
      <c r="N845" s="187" t="s">
        <v>17</v>
      </c>
      <c r="O845" s="188" t="s">
        <v>18</v>
      </c>
      <c r="P845" s="183" t="s">
        <v>17</v>
      </c>
      <c r="Q845" s="184" t="s">
        <v>18</v>
      </c>
      <c r="R845" s="185" t="s">
        <v>17</v>
      </c>
      <c r="S845" s="186" t="s">
        <v>18</v>
      </c>
      <c r="T845" s="183" t="s">
        <v>17</v>
      </c>
      <c r="U845" s="184" t="s">
        <v>18</v>
      </c>
      <c r="V845" s="185" t="s">
        <v>17</v>
      </c>
      <c r="W845" s="186" t="s">
        <v>18</v>
      </c>
      <c r="X845" s="183" t="s">
        <v>17</v>
      </c>
      <c r="Y845" s="184" t="s">
        <v>18</v>
      </c>
      <c r="Z845" s="185" t="s">
        <v>17</v>
      </c>
      <c r="AA845" s="183" t="s">
        <v>18</v>
      </c>
      <c r="AB845" s="189" t="s">
        <v>17</v>
      </c>
      <c r="AC845" s="190" t="s">
        <v>18</v>
      </c>
      <c r="AE845" s="182"/>
      <c r="AF845" s="183" t="s">
        <v>17</v>
      </c>
      <c r="AG845" s="184" t="s">
        <v>18</v>
      </c>
      <c r="AH845" s="185" t="s">
        <v>17</v>
      </c>
      <c r="AI845" s="186" t="s">
        <v>18</v>
      </c>
      <c r="AJ845" s="183" t="s">
        <v>17</v>
      </c>
      <c r="AK845" s="184" t="s">
        <v>18</v>
      </c>
      <c r="AL845" s="185" t="s">
        <v>17</v>
      </c>
      <c r="AM845" s="186" t="s">
        <v>18</v>
      </c>
      <c r="AN845" s="183" t="s">
        <v>17</v>
      </c>
      <c r="AO845" s="184" t="s">
        <v>18</v>
      </c>
      <c r="AP845" s="185" t="s">
        <v>17</v>
      </c>
      <c r="AQ845" s="183" t="s">
        <v>18</v>
      </c>
      <c r="AR845" s="187" t="s">
        <v>17</v>
      </c>
      <c r="AS845" s="188" t="s">
        <v>18</v>
      </c>
      <c r="AT845" s="183" t="s">
        <v>17</v>
      </c>
      <c r="AU845" s="184" t="s">
        <v>18</v>
      </c>
      <c r="AV845" s="185" t="s">
        <v>17</v>
      </c>
      <c r="AW845" s="186" t="s">
        <v>18</v>
      </c>
      <c r="AX845" s="183" t="s">
        <v>17</v>
      </c>
      <c r="AY845" s="184" t="s">
        <v>18</v>
      </c>
      <c r="AZ845" s="185" t="s">
        <v>17</v>
      </c>
      <c r="BA845" s="186" t="s">
        <v>18</v>
      </c>
      <c r="BB845" s="183" t="s">
        <v>17</v>
      </c>
      <c r="BC845" s="184" t="s">
        <v>18</v>
      </c>
      <c r="BD845" s="185" t="s">
        <v>17</v>
      </c>
      <c r="BE845" s="183" t="s">
        <v>18</v>
      </c>
      <c r="BF845" s="189" t="s">
        <v>17</v>
      </c>
      <c r="BG845" s="190" t="s">
        <v>18</v>
      </c>
      <c r="BI845" s="182"/>
      <c r="BJ845" s="183" t="s">
        <v>17</v>
      </c>
      <c r="BK845" s="184" t="s">
        <v>18</v>
      </c>
      <c r="BL845" s="185" t="s">
        <v>17</v>
      </c>
      <c r="BM845" s="186" t="s">
        <v>18</v>
      </c>
      <c r="BN845" s="183" t="s">
        <v>17</v>
      </c>
      <c r="BO845" s="184" t="s">
        <v>18</v>
      </c>
      <c r="BP845" s="185" t="s">
        <v>17</v>
      </c>
      <c r="BQ845" s="186" t="s">
        <v>18</v>
      </c>
      <c r="BR845" s="183" t="s">
        <v>17</v>
      </c>
      <c r="BS845" s="184" t="s">
        <v>18</v>
      </c>
      <c r="BT845" s="185" t="s">
        <v>17</v>
      </c>
      <c r="BU845" s="183" t="s">
        <v>18</v>
      </c>
      <c r="BV845" s="187" t="s">
        <v>17</v>
      </c>
      <c r="BW845" s="188" t="s">
        <v>18</v>
      </c>
      <c r="BX845" s="183" t="s">
        <v>17</v>
      </c>
      <c r="BY845" s="184" t="s">
        <v>18</v>
      </c>
      <c r="BZ845" s="185" t="s">
        <v>17</v>
      </c>
      <c r="CA845" s="186" t="s">
        <v>18</v>
      </c>
      <c r="CB845" s="183" t="s">
        <v>17</v>
      </c>
      <c r="CC845" s="184" t="s">
        <v>18</v>
      </c>
      <c r="CD845" s="185" t="s">
        <v>17</v>
      </c>
      <c r="CE845" s="186" t="s">
        <v>18</v>
      </c>
      <c r="CF845" s="183" t="s">
        <v>17</v>
      </c>
      <c r="CG845" s="184" t="s">
        <v>18</v>
      </c>
      <c r="CH845" s="185" t="s">
        <v>17</v>
      </c>
      <c r="CI845" s="183" t="s">
        <v>18</v>
      </c>
      <c r="CJ845" s="187" t="s">
        <v>17</v>
      </c>
      <c r="CK845" s="188" t="s">
        <v>18</v>
      </c>
    </row>
    <row r="846" spans="1:89" ht="13.5" thickTop="1" x14ac:dyDescent="0.2">
      <c r="A846" s="192" t="s">
        <v>19</v>
      </c>
      <c r="B846" s="193"/>
      <c r="C846" s="194"/>
      <c r="D846" s="195"/>
      <c r="E846" s="196"/>
      <c r="F846" s="193"/>
      <c r="G846" s="197"/>
      <c r="H846" s="195"/>
      <c r="I846" s="196"/>
      <c r="J846" s="193"/>
      <c r="K846" s="197"/>
      <c r="L846" s="195"/>
      <c r="M846" s="193"/>
      <c r="N846" s="198"/>
      <c r="O846" s="199"/>
      <c r="P846" s="193"/>
      <c r="Q846" s="197"/>
      <c r="R846" s="195"/>
      <c r="S846" s="196"/>
      <c r="T846" s="193"/>
      <c r="U846" s="197"/>
      <c r="V846" s="195"/>
      <c r="W846" s="196"/>
      <c r="X846" s="193"/>
      <c r="Y846" s="197"/>
      <c r="Z846" s="195"/>
      <c r="AA846" s="193"/>
      <c r="AB846" s="200">
        <f>B846+D846+F846+H846+J846+L846+N846+P846+R846+T846+V846+X846+Z846</f>
        <v>0</v>
      </c>
      <c r="AC846" s="201">
        <f>C846+E846+G846+I846+K846+M846+O846+Q846+S846+U846+W846+Y846+AA846</f>
        <v>0</v>
      </c>
      <c r="AE846" s="202" t="str">
        <f>$AE$9</f>
        <v>07:00 - 07:59</v>
      </c>
      <c r="AF846" s="193">
        <f>SUMIF($A$9:$A$32,$AE846,B$846:B$869)</f>
        <v>6099</v>
      </c>
      <c r="AG846" s="194">
        <f t="shared" ref="AG846:BE848" si="1333">SUMIF($A$9:$A$32,$AE846,C$846:C$869)</f>
        <v>1144</v>
      </c>
      <c r="AH846" s="195">
        <f t="shared" si="1333"/>
        <v>1942</v>
      </c>
      <c r="AI846" s="196">
        <f t="shared" si="1333"/>
        <v>1400</v>
      </c>
      <c r="AJ846" s="193">
        <f t="shared" si="1333"/>
        <v>1068</v>
      </c>
      <c r="AK846" s="197">
        <f t="shared" si="1333"/>
        <v>711</v>
      </c>
      <c r="AL846" s="195">
        <f t="shared" si="1333"/>
        <v>1249</v>
      </c>
      <c r="AM846" s="196">
        <f t="shared" si="1333"/>
        <v>1982</v>
      </c>
      <c r="AN846" s="193">
        <f t="shared" si="1333"/>
        <v>443</v>
      </c>
      <c r="AO846" s="197">
        <f t="shared" si="1333"/>
        <v>1025</v>
      </c>
      <c r="AP846" s="195">
        <f t="shared" si="1333"/>
        <v>523</v>
      </c>
      <c r="AQ846" s="193">
        <f t="shared" si="1333"/>
        <v>2528</v>
      </c>
      <c r="AR846" s="198">
        <f t="shared" si="1333"/>
        <v>1971</v>
      </c>
      <c r="AS846" s="199">
        <f t="shared" si="1333"/>
        <v>3093</v>
      </c>
      <c r="AT846" s="193">
        <f t="shared" si="1333"/>
        <v>1705</v>
      </c>
      <c r="AU846" s="197">
        <f t="shared" si="1333"/>
        <v>1595</v>
      </c>
      <c r="AV846" s="195">
        <f t="shared" si="1333"/>
        <v>2020</v>
      </c>
      <c r="AW846" s="196">
        <f t="shared" si="1333"/>
        <v>1777</v>
      </c>
      <c r="AX846" s="193">
        <f t="shared" si="1333"/>
        <v>371</v>
      </c>
      <c r="AY846" s="197">
        <f t="shared" si="1333"/>
        <v>1923</v>
      </c>
      <c r="AZ846" s="195">
        <f t="shared" si="1333"/>
        <v>1201</v>
      </c>
      <c r="BA846" s="196">
        <f t="shared" si="1333"/>
        <v>2841</v>
      </c>
      <c r="BB846" s="193">
        <f t="shared" si="1333"/>
        <v>1559</v>
      </c>
      <c r="BC846" s="197">
        <f t="shared" si="1333"/>
        <v>1896</v>
      </c>
      <c r="BD846" s="195">
        <f t="shared" si="1333"/>
        <v>4871</v>
      </c>
      <c r="BE846" s="193">
        <f t="shared" si="1333"/>
        <v>2527</v>
      </c>
      <c r="BF846" s="200">
        <f>AF846+AH846+AJ846+AL846+AN846+AP846+AR846+AT846+AV846+AX846+AZ846+BB846+BD846</f>
        <v>25022</v>
      </c>
      <c r="BG846" s="201">
        <f>AG846+AI846+AK846+AM846+AO846+AQ846+AS846+AU846+AW846+AY846+BA846+BC846+BE846</f>
        <v>24442</v>
      </c>
      <c r="BI846" s="192" t="s">
        <v>19</v>
      </c>
      <c r="BJ846" s="204">
        <f t="shared" ref="BJ846:CK846" si="1334">B846/B870</f>
        <v>0</v>
      </c>
      <c r="BK846" s="205">
        <f t="shared" si="1334"/>
        <v>0</v>
      </c>
      <c r="BL846" s="206">
        <f t="shared" si="1334"/>
        <v>0</v>
      </c>
      <c r="BM846" s="207">
        <f t="shared" si="1334"/>
        <v>0</v>
      </c>
      <c r="BN846" s="204">
        <f t="shared" si="1334"/>
        <v>0</v>
      </c>
      <c r="BO846" s="205">
        <f t="shared" si="1334"/>
        <v>0</v>
      </c>
      <c r="BP846" s="206">
        <f t="shared" si="1334"/>
        <v>0</v>
      </c>
      <c r="BQ846" s="207">
        <f t="shared" si="1334"/>
        <v>0</v>
      </c>
      <c r="BR846" s="204">
        <f t="shared" si="1334"/>
        <v>0</v>
      </c>
      <c r="BS846" s="205">
        <f t="shared" si="1334"/>
        <v>0</v>
      </c>
      <c r="BT846" s="206">
        <f t="shared" si="1334"/>
        <v>0</v>
      </c>
      <c r="BU846" s="204">
        <f t="shared" si="1334"/>
        <v>0</v>
      </c>
      <c r="BV846" s="208">
        <f t="shared" si="1334"/>
        <v>0</v>
      </c>
      <c r="BW846" s="209">
        <f t="shared" si="1334"/>
        <v>0</v>
      </c>
      <c r="BX846" s="204">
        <f t="shared" si="1334"/>
        <v>0</v>
      </c>
      <c r="BY846" s="205">
        <f t="shared" si="1334"/>
        <v>0</v>
      </c>
      <c r="BZ846" s="206">
        <f t="shared" si="1334"/>
        <v>0</v>
      </c>
      <c r="CA846" s="207">
        <f t="shared" si="1334"/>
        <v>0</v>
      </c>
      <c r="CB846" s="204">
        <f t="shared" si="1334"/>
        <v>0</v>
      </c>
      <c r="CC846" s="205">
        <f t="shared" si="1334"/>
        <v>0</v>
      </c>
      <c r="CD846" s="206">
        <f t="shared" si="1334"/>
        <v>0</v>
      </c>
      <c r="CE846" s="207">
        <f t="shared" si="1334"/>
        <v>0</v>
      </c>
      <c r="CF846" s="204">
        <f t="shared" si="1334"/>
        <v>0</v>
      </c>
      <c r="CG846" s="205">
        <f t="shared" si="1334"/>
        <v>0</v>
      </c>
      <c r="CH846" s="206">
        <f t="shared" si="1334"/>
        <v>0</v>
      </c>
      <c r="CI846" s="204">
        <f t="shared" si="1334"/>
        <v>0</v>
      </c>
      <c r="CJ846" s="210">
        <f t="shared" si="1334"/>
        <v>0</v>
      </c>
      <c r="CK846" s="211">
        <f t="shared" si="1334"/>
        <v>0</v>
      </c>
    </row>
    <row r="847" spans="1:89" x14ac:dyDescent="0.2">
      <c r="A847" s="212" t="s">
        <v>21</v>
      </c>
      <c r="B847" s="213">
        <v>613</v>
      </c>
      <c r="C847" s="214">
        <v>0</v>
      </c>
      <c r="D847" s="215">
        <v>201</v>
      </c>
      <c r="E847" s="216">
        <v>0</v>
      </c>
      <c r="F847" s="213">
        <v>70</v>
      </c>
      <c r="G847" s="217">
        <v>0</v>
      </c>
      <c r="H847" s="215">
        <v>249</v>
      </c>
      <c r="I847" s="216">
        <v>4</v>
      </c>
      <c r="J847" s="213">
        <v>11</v>
      </c>
      <c r="K847" s="217">
        <v>3</v>
      </c>
      <c r="L847" s="215">
        <v>4</v>
      </c>
      <c r="M847" s="213">
        <v>0</v>
      </c>
      <c r="N847" s="218">
        <v>0</v>
      </c>
      <c r="O847" s="219">
        <v>0</v>
      </c>
      <c r="P847" s="213">
        <v>0</v>
      </c>
      <c r="Q847" s="217">
        <v>0</v>
      </c>
      <c r="R847" s="215">
        <v>0</v>
      </c>
      <c r="S847" s="216">
        <v>0</v>
      </c>
      <c r="T847" s="213">
        <v>0</v>
      </c>
      <c r="U847" s="217">
        <v>0</v>
      </c>
      <c r="V847" s="215">
        <v>0</v>
      </c>
      <c r="W847" s="216">
        <v>0</v>
      </c>
      <c r="X847" s="213">
        <v>0</v>
      </c>
      <c r="Y847" s="217">
        <v>0</v>
      </c>
      <c r="Z847" s="215">
        <v>0</v>
      </c>
      <c r="AA847" s="213">
        <v>0</v>
      </c>
      <c r="AB847" s="220">
        <f>B847+D847+F847+H847+J847+L847+N847+P847+R847+T847+V847+X847+Z847</f>
        <v>1148</v>
      </c>
      <c r="AC847" s="221">
        <f t="shared" ref="AC847:AC866" si="1335">C847+E847+G847+I847+K847+M847+O847+Q847+S847+U847+W847+Y847+AA847</f>
        <v>7</v>
      </c>
      <c r="AE847" s="212" t="str">
        <f>$AE$10</f>
        <v>08:00 - 08:59</v>
      </c>
      <c r="AF847" s="193">
        <f>SUMIF($A$9:$A$32,$AE847,B$846:B$869)</f>
        <v>6462</v>
      </c>
      <c r="AG847" s="214">
        <f t="shared" si="1333"/>
        <v>1210</v>
      </c>
      <c r="AH847" s="215">
        <f t="shared" si="1333"/>
        <v>2139</v>
      </c>
      <c r="AI847" s="216">
        <f t="shared" si="1333"/>
        <v>1518</v>
      </c>
      <c r="AJ847" s="213">
        <f t="shared" si="1333"/>
        <v>946</v>
      </c>
      <c r="AK847" s="217">
        <f t="shared" si="1333"/>
        <v>711</v>
      </c>
      <c r="AL847" s="215">
        <f t="shared" si="1333"/>
        <v>1493</v>
      </c>
      <c r="AM847" s="216">
        <f t="shared" si="1333"/>
        <v>2138</v>
      </c>
      <c r="AN847" s="213">
        <f t="shared" si="1333"/>
        <v>422</v>
      </c>
      <c r="AO847" s="217">
        <f t="shared" si="1333"/>
        <v>1060</v>
      </c>
      <c r="AP847" s="215">
        <f t="shared" si="1333"/>
        <v>516</v>
      </c>
      <c r="AQ847" s="213">
        <f t="shared" si="1333"/>
        <v>2902</v>
      </c>
      <c r="AR847" s="218">
        <f t="shared" si="1333"/>
        <v>1656</v>
      </c>
      <c r="AS847" s="219">
        <f t="shared" si="1333"/>
        <v>3627</v>
      </c>
      <c r="AT847" s="213">
        <f t="shared" si="1333"/>
        <v>1334</v>
      </c>
      <c r="AU847" s="217">
        <f t="shared" si="1333"/>
        <v>1644</v>
      </c>
      <c r="AV847" s="215">
        <f t="shared" si="1333"/>
        <v>1819</v>
      </c>
      <c r="AW847" s="216">
        <f t="shared" si="1333"/>
        <v>1479</v>
      </c>
      <c r="AX847" s="213">
        <f t="shared" si="1333"/>
        <v>373</v>
      </c>
      <c r="AY847" s="217">
        <f t="shared" si="1333"/>
        <v>1646</v>
      </c>
      <c r="AZ847" s="215">
        <f t="shared" si="1333"/>
        <v>939</v>
      </c>
      <c r="BA847" s="216">
        <f t="shared" si="1333"/>
        <v>2858</v>
      </c>
      <c r="BB847" s="213">
        <f t="shared" si="1333"/>
        <v>1337</v>
      </c>
      <c r="BC847" s="217">
        <f t="shared" si="1333"/>
        <v>1904</v>
      </c>
      <c r="BD847" s="215">
        <f t="shared" si="1333"/>
        <v>4758</v>
      </c>
      <c r="BE847" s="213">
        <f t="shared" si="1333"/>
        <v>2621</v>
      </c>
      <c r="BF847" s="220">
        <f>SUM(AF847,AH847,AJ847,AL847,AN847,AP847,AR847,AT847,AV847,AX847,AZ847,BB847,BD847)</f>
        <v>24194</v>
      </c>
      <c r="BG847" s="221">
        <f>SUM(AG847,AI847,AK847,AM847,AO847,AQ847,AS847,AU847,AW847,AY847,BA847,BC847,BE847)</f>
        <v>25318</v>
      </c>
      <c r="BI847" s="212" t="s">
        <v>21</v>
      </c>
      <c r="BJ847" s="204">
        <f t="shared" ref="BJ847:CK847" si="1336">B847/B870</f>
        <v>1.0332911925832279E-2</v>
      </c>
      <c r="BK847" s="205">
        <f t="shared" si="1336"/>
        <v>0</v>
      </c>
      <c r="BL847" s="206">
        <f t="shared" si="1336"/>
        <v>7.6831925385115246E-3</v>
      </c>
      <c r="BM847" s="207">
        <f t="shared" si="1336"/>
        <v>0</v>
      </c>
      <c r="BN847" s="204">
        <f t="shared" si="1336"/>
        <v>5.3606984224230355E-3</v>
      </c>
      <c r="BO847" s="205">
        <f t="shared" si="1336"/>
        <v>0</v>
      </c>
      <c r="BP847" s="206">
        <f t="shared" si="1336"/>
        <v>8.3911842016580179E-3</v>
      </c>
      <c r="BQ847" s="207">
        <f t="shared" si="1336"/>
        <v>9.2717073849149317E-5</v>
      </c>
      <c r="BR847" s="204">
        <f t="shared" si="1336"/>
        <v>1.5866147410933218E-3</v>
      </c>
      <c r="BS847" s="205">
        <f t="shared" si="1336"/>
        <v>3.3875338753387534E-4</v>
      </c>
      <c r="BT847" s="206">
        <f t="shared" si="1336"/>
        <v>3.1640563202024995E-4</v>
      </c>
      <c r="BU847" s="204">
        <f t="shared" si="1336"/>
        <v>0</v>
      </c>
      <c r="BV847" s="208">
        <f t="shared" si="1336"/>
        <v>0</v>
      </c>
      <c r="BW847" s="209">
        <f t="shared" si="1336"/>
        <v>0</v>
      </c>
      <c r="BX847" s="204">
        <f t="shared" si="1336"/>
        <v>0</v>
      </c>
      <c r="BY847" s="205">
        <f t="shared" si="1336"/>
        <v>0</v>
      </c>
      <c r="BZ847" s="206">
        <f t="shared" si="1336"/>
        <v>0</v>
      </c>
      <c r="CA847" s="207">
        <f t="shared" si="1336"/>
        <v>0</v>
      </c>
      <c r="CB847" s="204">
        <f t="shared" si="1336"/>
        <v>0</v>
      </c>
      <c r="CC847" s="205">
        <f t="shared" si="1336"/>
        <v>0</v>
      </c>
      <c r="CD847" s="206">
        <f t="shared" si="1336"/>
        <v>0</v>
      </c>
      <c r="CE847" s="207">
        <f t="shared" si="1336"/>
        <v>0</v>
      </c>
      <c r="CF847" s="204">
        <f t="shared" si="1336"/>
        <v>0</v>
      </c>
      <c r="CG847" s="205">
        <f t="shared" si="1336"/>
        <v>0</v>
      </c>
      <c r="CH847" s="206">
        <f t="shared" si="1336"/>
        <v>0</v>
      </c>
      <c r="CI847" s="204">
        <f t="shared" si="1336"/>
        <v>0</v>
      </c>
      <c r="CJ847" s="210">
        <f t="shared" si="1336"/>
        <v>3.3731866917794734E-3</v>
      </c>
      <c r="CK847" s="211">
        <f t="shared" si="1336"/>
        <v>2.0597625388044549E-5</v>
      </c>
    </row>
    <row r="848" spans="1:89" ht="13.5" thickBot="1" x14ac:dyDescent="0.25">
      <c r="A848" s="202" t="s">
        <v>23</v>
      </c>
      <c r="B848" s="222">
        <v>3419</v>
      </c>
      <c r="C848" s="223">
        <v>1</v>
      </c>
      <c r="D848" s="224">
        <v>1198</v>
      </c>
      <c r="E848" s="225">
        <v>4</v>
      </c>
      <c r="F848" s="222">
        <v>479</v>
      </c>
      <c r="G848" s="226">
        <v>3</v>
      </c>
      <c r="H848" s="224">
        <v>1302</v>
      </c>
      <c r="I848" s="225">
        <v>157</v>
      </c>
      <c r="J848" s="222">
        <v>93</v>
      </c>
      <c r="K848" s="226">
        <v>69</v>
      </c>
      <c r="L848" s="224">
        <v>90</v>
      </c>
      <c r="M848" s="222">
        <v>472</v>
      </c>
      <c r="N848" s="227">
        <v>545</v>
      </c>
      <c r="O848" s="228">
        <v>681</v>
      </c>
      <c r="P848" s="222">
        <v>335</v>
      </c>
      <c r="Q848" s="226">
        <v>421</v>
      </c>
      <c r="R848" s="224">
        <v>475</v>
      </c>
      <c r="S848" s="225">
        <v>493</v>
      </c>
      <c r="T848" s="222">
        <v>72</v>
      </c>
      <c r="U848" s="226">
        <v>385</v>
      </c>
      <c r="V848" s="224">
        <v>251</v>
      </c>
      <c r="W848" s="225">
        <v>857</v>
      </c>
      <c r="X848" s="222">
        <v>360</v>
      </c>
      <c r="Y848" s="226">
        <v>484</v>
      </c>
      <c r="Z848" s="224">
        <v>1318</v>
      </c>
      <c r="AA848" s="222">
        <v>651</v>
      </c>
      <c r="AB848" s="220">
        <f>B848+D848+F848+H848+J848+L848+N848+P848+R848+T848+V848+X848+Z848</f>
        <v>9937</v>
      </c>
      <c r="AC848" s="221">
        <f t="shared" si="1335"/>
        <v>4678</v>
      </c>
      <c r="AE848" s="202" t="str">
        <f>$AE$11</f>
        <v>09:00 - 09:59</v>
      </c>
      <c r="AF848" s="193">
        <f>SUMIF($A$9:$A$32,$AE848,B$846:B$869)</f>
        <v>3856</v>
      </c>
      <c r="AG848" s="223">
        <f t="shared" si="1333"/>
        <v>1155</v>
      </c>
      <c r="AH848" s="224">
        <f t="shared" si="1333"/>
        <v>1583</v>
      </c>
      <c r="AI848" s="225">
        <f t="shared" si="1333"/>
        <v>1308</v>
      </c>
      <c r="AJ848" s="222">
        <f t="shared" si="1333"/>
        <v>802</v>
      </c>
      <c r="AK848" s="226">
        <f t="shared" si="1333"/>
        <v>606</v>
      </c>
      <c r="AL848" s="224">
        <f t="shared" si="1333"/>
        <v>1341</v>
      </c>
      <c r="AM848" s="225">
        <f t="shared" si="1333"/>
        <v>1740</v>
      </c>
      <c r="AN848" s="222">
        <f t="shared" si="1333"/>
        <v>348</v>
      </c>
      <c r="AO848" s="226">
        <f t="shared" si="1333"/>
        <v>1009</v>
      </c>
      <c r="AP848" s="224">
        <f t="shared" si="1333"/>
        <v>464</v>
      </c>
      <c r="AQ848" s="222">
        <f t="shared" si="1333"/>
        <v>2434</v>
      </c>
      <c r="AR848" s="227">
        <f t="shared" si="1333"/>
        <v>1436</v>
      </c>
      <c r="AS848" s="228">
        <f t="shared" si="1333"/>
        <v>2939</v>
      </c>
      <c r="AT848" s="222">
        <f t="shared" si="1333"/>
        <v>1057</v>
      </c>
      <c r="AU848" s="226">
        <f t="shared" si="1333"/>
        <v>1415</v>
      </c>
      <c r="AV848" s="224">
        <f t="shared" si="1333"/>
        <v>1634</v>
      </c>
      <c r="AW848" s="225">
        <f t="shared" si="1333"/>
        <v>1368</v>
      </c>
      <c r="AX848" s="222">
        <f t="shared" si="1333"/>
        <v>359</v>
      </c>
      <c r="AY848" s="226">
        <f t="shared" si="1333"/>
        <v>1066</v>
      </c>
      <c r="AZ848" s="224">
        <f t="shared" si="1333"/>
        <v>867</v>
      </c>
      <c r="BA848" s="225">
        <f t="shared" si="1333"/>
        <v>2568</v>
      </c>
      <c r="BB848" s="222">
        <f t="shared" si="1333"/>
        <v>1279</v>
      </c>
      <c r="BC848" s="226">
        <f t="shared" si="1333"/>
        <v>1289</v>
      </c>
      <c r="BD848" s="224">
        <f t="shared" si="1333"/>
        <v>3807</v>
      </c>
      <c r="BE848" s="222">
        <f t="shared" si="1333"/>
        <v>2292</v>
      </c>
      <c r="BF848" s="220">
        <f>SUM(AF848,AH848,AJ848,AL848,AN848,AP848,AR848,AT848,AV848,AX848,AZ848,BB848,BD848)</f>
        <v>18833</v>
      </c>
      <c r="BG848" s="221">
        <f>SUM(AG848,AI848,AK848,AM848,AO848,AQ848,AS848,AU848,AW848,AY848,BA848,BC848,BE848)</f>
        <v>21189</v>
      </c>
      <c r="BI848" s="202" t="s">
        <v>23</v>
      </c>
      <c r="BJ848" s="204">
        <f t="shared" ref="BJ848:CK848" si="1337">B848/B870</f>
        <v>5.7631689844079223E-2</v>
      </c>
      <c r="BK848" s="205">
        <f t="shared" si="1337"/>
        <v>2.7339584985099925E-5</v>
      </c>
      <c r="BL848" s="206">
        <f t="shared" si="1337"/>
        <v>4.5793356523068693E-2</v>
      </c>
      <c r="BM848" s="207">
        <f t="shared" si="1337"/>
        <v>1.8098728564318358E-4</v>
      </c>
      <c r="BN848" s="204">
        <f t="shared" si="1337"/>
        <v>3.6682493490580489E-2</v>
      </c>
      <c r="BO848" s="205">
        <f t="shared" si="1337"/>
        <v>3.3902135834557577E-4</v>
      </c>
      <c r="BP848" s="206">
        <f t="shared" si="1337"/>
        <v>4.3876794500235898E-2</v>
      </c>
      <c r="BQ848" s="207">
        <f t="shared" si="1337"/>
        <v>3.6391451485791107E-3</v>
      </c>
      <c r="BR848" s="204">
        <f t="shared" si="1337"/>
        <v>1.3414106447425357E-2</v>
      </c>
      <c r="BS848" s="205">
        <f t="shared" si="1337"/>
        <v>7.7913279132791327E-3</v>
      </c>
      <c r="BT848" s="206">
        <f t="shared" si="1337"/>
        <v>7.1191267204556239E-3</v>
      </c>
      <c r="BU848" s="204">
        <f t="shared" si="1337"/>
        <v>1.921745857253369E-2</v>
      </c>
      <c r="BV848" s="208">
        <f t="shared" si="1337"/>
        <v>1.9536150840592178E-2</v>
      </c>
      <c r="BW848" s="209">
        <f t="shared" si="1337"/>
        <v>1.751633314470909E-2</v>
      </c>
      <c r="BX848" s="204">
        <f t="shared" si="1337"/>
        <v>1.891159534831207E-2</v>
      </c>
      <c r="BY848" s="205">
        <f t="shared" si="1337"/>
        <v>1.9148549076685163E-2</v>
      </c>
      <c r="BZ848" s="206">
        <f t="shared" si="1337"/>
        <v>2.0902090209020903E-2</v>
      </c>
      <c r="CA848" s="207">
        <f t="shared" si="1337"/>
        <v>1.996032228025426E-2</v>
      </c>
      <c r="CB848" s="204">
        <f t="shared" si="1337"/>
        <v>6.9410970789549791E-3</v>
      </c>
      <c r="CC848" s="205">
        <f t="shared" si="1337"/>
        <v>3.0608999840992208E-2</v>
      </c>
      <c r="CD848" s="206">
        <f t="shared" si="1337"/>
        <v>9.0174241063409374E-3</v>
      </c>
      <c r="CE848" s="207">
        <f t="shared" si="1337"/>
        <v>2.732693472784669E-2</v>
      </c>
      <c r="CF848" s="204">
        <f t="shared" si="1337"/>
        <v>1.3080920024708405E-2</v>
      </c>
      <c r="CG848" s="205">
        <f t="shared" si="1337"/>
        <v>2.8864503816793893E-2</v>
      </c>
      <c r="CH848" s="206">
        <f t="shared" si="1337"/>
        <v>2.2540317753493064E-2</v>
      </c>
      <c r="CI848" s="204">
        <f t="shared" si="1337"/>
        <v>1.3154438360039605E-2</v>
      </c>
      <c r="CJ848" s="210">
        <f t="shared" si="1337"/>
        <v>2.9198045432240964E-2</v>
      </c>
      <c r="CK848" s="211">
        <f t="shared" si="1337"/>
        <v>1.3765098795038915E-2</v>
      </c>
    </row>
    <row r="849" spans="1:89" ht="14.25" thickTop="1" thickBot="1" x14ac:dyDescent="0.25">
      <c r="A849" s="212" t="s">
        <v>25</v>
      </c>
      <c r="B849" s="213">
        <v>6488</v>
      </c>
      <c r="C849" s="214">
        <v>683</v>
      </c>
      <c r="D849" s="215">
        <v>2526</v>
      </c>
      <c r="E849" s="216">
        <v>743</v>
      </c>
      <c r="F849" s="213">
        <v>1017</v>
      </c>
      <c r="G849" s="217">
        <v>351</v>
      </c>
      <c r="H849" s="215">
        <v>1397</v>
      </c>
      <c r="I849" s="216">
        <v>1172</v>
      </c>
      <c r="J849" s="213">
        <v>251</v>
      </c>
      <c r="K849" s="217">
        <v>448</v>
      </c>
      <c r="L849" s="215">
        <v>325</v>
      </c>
      <c r="M849" s="213">
        <v>1286</v>
      </c>
      <c r="N849" s="218">
        <v>1207</v>
      </c>
      <c r="O849" s="219">
        <v>1998</v>
      </c>
      <c r="P849" s="213">
        <v>1082</v>
      </c>
      <c r="Q849" s="217">
        <v>1095</v>
      </c>
      <c r="R849" s="215">
        <v>1230</v>
      </c>
      <c r="S849" s="216">
        <v>1238</v>
      </c>
      <c r="T849" s="213">
        <v>284</v>
      </c>
      <c r="U849" s="217">
        <v>1005</v>
      </c>
      <c r="V849" s="215">
        <v>725</v>
      </c>
      <c r="W849" s="216">
        <v>1945</v>
      </c>
      <c r="X849" s="213">
        <v>1131</v>
      </c>
      <c r="Y849" s="217">
        <v>1254</v>
      </c>
      <c r="Z849" s="215">
        <v>3371</v>
      </c>
      <c r="AA849" s="213">
        <v>1793</v>
      </c>
      <c r="AB849" s="220">
        <f>B849+D849+F849+H849+J849+L849+N849+P849+R849+T849+V849+X849+Z849</f>
        <v>21034</v>
      </c>
      <c r="AC849" s="221">
        <f t="shared" si="1335"/>
        <v>15011</v>
      </c>
      <c r="AE849" s="229" t="s">
        <v>26</v>
      </c>
      <c r="AF849" s="230">
        <f t="shared" ref="AF849:BG849" si="1338">SUM(AF846:AF848)</f>
        <v>16417</v>
      </c>
      <c r="AG849" s="231">
        <f t="shared" si="1338"/>
        <v>3509</v>
      </c>
      <c r="AH849" s="230">
        <f t="shared" si="1338"/>
        <v>5664</v>
      </c>
      <c r="AI849" s="231">
        <f t="shared" si="1338"/>
        <v>4226</v>
      </c>
      <c r="AJ849" s="230">
        <f t="shared" si="1338"/>
        <v>2816</v>
      </c>
      <c r="AK849" s="231">
        <f t="shared" si="1338"/>
        <v>2028</v>
      </c>
      <c r="AL849" s="230">
        <f t="shared" si="1338"/>
        <v>4083</v>
      </c>
      <c r="AM849" s="231">
        <f t="shared" si="1338"/>
        <v>5860</v>
      </c>
      <c r="AN849" s="230">
        <f t="shared" si="1338"/>
        <v>1213</v>
      </c>
      <c r="AO849" s="231">
        <f t="shared" si="1338"/>
        <v>3094</v>
      </c>
      <c r="AP849" s="230">
        <f t="shared" si="1338"/>
        <v>1503</v>
      </c>
      <c r="AQ849" s="231">
        <f t="shared" si="1338"/>
        <v>7864</v>
      </c>
      <c r="AR849" s="230">
        <f t="shared" si="1338"/>
        <v>5063</v>
      </c>
      <c r="AS849" s="231">
        <f t="shared" si="1338"/>
        <v>9659</v>
      </c>
      <c r="AT849" s="230">
        <f t="shared" si="1338"/>
        <v>4096</v>
      </c>
      <c r="AU849" s="231">
        <f t="shared" si="1338"/>
        <v>4654</v>
      </c>
      <c r="AV849" s="230">
        <f t="shared" si="1338"/>
        <v>5473</v>
      </c>
      <c r="AW849" s="231">
        <f t="shared" si="1338"/>
        <v>4624</v>
      </c>
      <c r="AX849" s="230">
        <f t="shared" si="1338"/>
        <v>1103</v>
      </c>
      <c r="AY849" s="231">
        <f t="shared" si="1338"/>
        <v>4635</v>
      </c>
      <c r="AZ849" s="230">
        <f t="shared" si="1338"/>
        <v>3007</v>
      </c>
      <c r="BA849" s="231">
        <f t="shared" si="1338"/>
        <v>8267</v>
      </c>
      <c r="BB849" s="230">
        <f t="shared" si="1338"/>
        <v>4175</v>
      </c>
      <c r="BC849" s="231">
        <f t="shared" si="1338"/>
        <v>5089</v>
      </c>
      <c r="BD849" s="230">
        <f t="shared" si="1338"/>
        <v>13436</v>
      </c>
      <c r="BE849" s="231">
        <f t="shared" si="1338"/>
        <v>7440</v>
      </c>
      <c r="BF849" s="232">
        <f t="shared" si="1338"/>
        <v>68049</v>
      </c>
      <c r="BG849" s="233">
        <f t="shared" si="1338"/>
        <v>70949</v>
      </c>
      <c r="BI849" s="212" t="s">
        <v>25</v>
      </c>
      <c r="BJ849" s="204">
        <f t="shared" ref="BJ849:CK849" si="1339">B849/B870</f>
        <v>0.10936367467340918</v>
      </c>
      <c r="BK849" s="205">
        <f t="shared" si="1339"/>
        <v>1.867293654482325E-2</v>
      </c>
      <c r="BL849" s="206">
        <f t="shared" si="1339"/>
        <v>9.655594205114483E-2</v>
      </c>
      <c r="BM849" s="207">
        <f t="shared" si="1339"/>
        <v>3.361838830822135E-2</v>
      </c>
      <c r="BN849" s="204">
        <f t="shared" si="1339"/>
        <v>7.7883289937203254E-2</v>
      </c>
      <c r="BO849" s="205">
        <f t="shared" si="1339"/>
        <v>3.9665498926432362E-2</v>
      </c>
      <c r="BP849" s="206">
        <f t="shared" si="1339"/>
        <v>4.7078250320145579E-2</v>
      </c>
      <c r="BQ849" s="207">
        <f t="shared" si="1339"/>
        <v>2.7166102637800751E-2</v>
      </c>
      <c r="BR849" s="204">
        <f t="shared" si="1339"/>
        <v>3.6203663637674889E-2</v>
      </c>
      <c r="BS849" s="205">
        <f t="shared" si="1339"/>
        <v>5.0587172538392053E-2</v>
      </c>
      <c r="BT849" s="206">
        <f t="shared" si="1339"/>
        <v>2.570795760164531E-2</v>
      </c>
      <c r="BU849" s="204">
        <f t="shared" si="1339"/>
        <v>5.2359431619233746E-2</v>
      </c>
      <c r="BV849" s="208">
        <f t="shared" si="1339"/>
        <v>4.3266301035953685E-2</v>
      </c>
      <c r="BW849" s="209">
        <f t="shared" si="1339"/>
        <v>5.1391532486239004E-2</v>
      </c>
      <c r="BX849" s="204">
        <f t="shared" si="1339"/>
        <v>6.1081630348876592E-2</v>
      </c>
      <c r="BY849" s="205">
        <f t="shared" si="1339"/>
        <v>4.9804420995178747E-2</v>
      </c>
      <c r="BZ849" s="206">
        <f t="shared" si="1339"/>
        <v>5.4125412541254123E-2</v>
      </c>
      <c r="CA849" s="207">
        <f t="shared" si="1339"/>
        <v>5.0123486780841331E-2</v>
      </c>
      <c r="CB849" s="204">
        <f t="shared" si="1339"/>
        <v>2.7378771811433528E-2</v>
      </c>
      <c r="CC849" s="205">
        <f t="shared" si="1339"/>
        <v>7.9901415169343293E-2</v>
      </c>
      <c r="CD849" s="206">
        <f t="shared" si="1339"/>
        <v>2.6046344530267648E-2</v>
      </c>
      <c r="CE849" s="207">
        <f t="shared" si="1339"/>
        <v>6.2019706004272826E-2</v>
      </c>
      <c r="CF849" s="204">
        <f t="shared" si="1339"/>
        <v>4.1095890410958902E-2</v>
      </c>
      <c r="CG849" s="205">
        <f t="shared" si="1339"/>
        <v>7.4785305343511452E-2</v>
      </c>
      <c r="CH849" s="206">
        <f t="shared" si="1339"/>
        <v>5.7650539565269443E-2</v>
      </c>
      <c r="CI849" s="204">
        <f t="shared" si="1339"/>
        <v>3.6230273394087575E-2</v>
      </c>
      <c r="CJ849" s="210">
        <f t="shared" si="1339"/>
        <v>6.1804537347464675E-2</v>
      </c>
      <c r="CK849" s="211">
        <f t="shared" si="1339"/>
        <v>4.4170136385705251E-2</v>
      </c>
    </row>
    <row r="850" spans="1:89" ht="13.5" thickTop="1" x14ac:dyDescent="0.2">
      <c r="A850" s="202" t="s">
        <v>20</v>
      </c>
      <c r="B850" s="222">
        <v>6099</v>
      </c>
      <c r="C850" s="223">
        <v>1144</v>
      </c>
      <c r="D850" s="224">
        <v>1942</v>
      </c>
      <c r="E850" s="225">
        <v>1400</v>
      </c>
      <c r="F850" s="222">
        <v>1068</v>
      </c>
      <c r="G850" s="226">
        <v>711</v>
      </c>
      <c r="H850" s="224">
        <v>1249</v>
      </c>
      <c r="I850" s="225">
        <v>1982</v>
      </c>
      <c r="J850" s="222">
        <v>443</v>
      </c>
      <c r="K850" s="226">
        <v>1025</v>
      </c>
      <c r="L850" s="224">
        <v>523</v>
      </c>
      <c r="M850" s="222">
        <v>2528</v>
      </c>
      <c r="N850" s="227">
        <v>1971</v>
      </c>
      <c r="O850" s="228">
        <v>3093</v>
      </c>
      <c r="P850" s="222">
        <v>1705</v>
      </c>
      <c r="Q850" s="226">
        <v>1595</v>
      </c>
      <c r="R850" s="224">
        <v>2020</v>
      </c>
      <c r="S850" s="225">
        <v>1777</v>
      </c>
      <c r="T850" s="222">
        <v>371</v>
      </c>
      <c r="U850" s="226">
        <v>1923</v>
      </c>
      <c r="V850" s="224">
        <v>1201</v>
      </c>
      <c r="W850" s="225">
        <v>2841</v>
      </c>
      <c r="X850" s="222">
        <v>1559</v>
      </c>
      <c r="Y850" s="226">
        <v>1896</v>
      </c>
      <c r="Z850" s="224">
        <v>4871</v>
      </c>
      <c r="AA850" s="222">
        <v>2527</v>
      </c>
      <c r="AB850" s="220">
        <f t="shared" ref="AB850:AB866" si="1340">B850+D850+F850+H850+J850+L850+N850+P850+R850+T850+V850+X850+Z850</f>
        <v>25022</v>
      </c>
      <c r="AC850" s="221">
        <f t="shared" si="1335"/>
        <v>24442</v>
      </c>
      <c r="BI850" s="202" t="s">
        <v>20</v>
      </c>
      <c r="BJ850" s="204">
        <f t="shared" ref="BJ850:CK850" si="1341">B850/B870</f>
        <v>0.10280657395701644</v>
      </c>
      <c r="BK850" s="205">
        <f t="shared" si="1341"/>
        <v>3.1276485222954314E-2</v>
      </c>
      <c r="BL850" s="206">
        <f t="shared" si="1341"/>
        <v>7.4232636367111346E-2</v>
      </c>
      <c r="BM850" s="207">
        <f t="shared" si="1341"/>
        <v>6.3345549975114254E-2</v>
      </c>
      <c r="BN850" s="204">
        <f t="shared" si="1341"/>
        <v>8.1788941644968596E-2</v>
      </c>
      <c r="BO850" s="205">
        <f t="shared" si="1341"/>
        <v>8.0348061927901462E-2</v>
      </c>
      <c r="BP850" s="206">
        <f t="shared" si="1341"/>
        <v>4.2090719148075759E-2</v>
      </c>
      <c r="BQ850" s="207">
        <f t="shared" si="1341"/>
        <v>4.5941310092253489E-2</v>
      </c>
      <c r="BR850" s="204">
        <f t="shared" si="1341"/>
        <v>6.3897302754940141E-2</v>
      </c>
      <c r="BS850" s="205">
        <f t="shared" si="1341"/>
        <v>0.11574074074074074</v>
      </c>
      <c r="BT850" s="206">
        <f t="shared" si="1341"/>
        <v>4.1370036386647685E-2</v>
      </c>
      <c r="BU850" s="204">
        <f t="shared" si="1341"/>
        <v>0.10292740523594317</v>
      </c>
      <c r="BV850" s="208">
        <f t="shared" si="1341"/>
        <v>7.0652758361114093E-2</v>
      </c>
      <c r="BW850" s="209">
        <f t="shared" si="1341"/>
        <v>7.9556561551520147E-2</v>
      </c>
      <c r="BX850" s="204">
        <f t="shared" si="1341"/>
        <v>9.6251552444394262E-2</v>
      </c>
      <c r="BY850" s="205">
        <f t="shared" si="1341"/>
        <v>7.2546165741835714E-2</v>
      </c>
      <c r="BZ850" s="206">
        <f t="shared" si="1341"/>
        <v>8.8888888888888892E-2</v>
      </c>
      <c r="CA850" s="207">
        <f t="shared" si="1341"/>
        <v>7.1946232640997615E-2</v>
      </c>
      <c r="CB850" s="204">
        <f t="shared" si="1341"/>
        <v>3.5765930781837464E-2</v>
      </c>
      <c r="CC850" s="205">
        <f t="shared" si="1341"/>
        <v>0.15288599141357925</v>
      </c>
      <c r="CD850" s="206">
        <f t="shared" si="1341"/>
        <v>4.3147116939105445E-2</v>
      </c>
      <c r="CE850" s="207">
        <f t="shared" si="1341"/>
        <v>9.0590223526035518E-2</v>
      </c>
      <c r="CF850" s="204">
        <f t="shared" si="1341"/>
        <v>5.6647650884778897E-2</v>
      </c>
      <c r="CG850" s="205">
        <f t="shared" si="1341"/>
        <v>0.11307251908396947</v>
      </c>
      <c r="CH850" s="206">
        <f t="shared" si="1341"/>
        <v>8.3303404990337421E-2</v>
      </c>
      <c r="CI850" s="204">
        <f t="shared" si="1341"/>
        <v>5.1061852128755886E-2</v>
      </c>
      <c r="CJ850" s="210">
        <f t="shared" si="1341"/>
        <v>7.3522541290684654E-2</v>
      </c>
      <c r="CK850" s="211">
        <f t="shared" si="1341"/>
        <v>7.192102281922641E-2</v>
      </c>
    </row>
    <row r="851" spans="1:89" ht="13.5" thickBot="1" x14ac:dyDescent="0.25">
      <c r="A851" s="212" t="s">
        <v>22</v>
      </c>
      <c r="B851" s="213">
        <v>6462</v>
      </c>
      <c r="C851" s="214">
        <v>1210</v>
      </c>
      <c r="D851" s="215">
        <v>2139</v>
      </c>
      <c r="E851" s="216">
        <v>1518</v>
      </c>
      <c r="F851" s="213">
        <v>946</v>
      </c>
      <c r="G851" s="217">
        <v>711</v>
      </c>
      <c r="H851" s="215">
        <v>1493</v>
      </c>
      <c r="I851" s="216">
        <v>2138</v>
      </c>
      <c r="J851" s="213">
        <v>422</v>
      </c>
      <c r="K851" s="217">
        <v>1060</v>
      </c>
      <c r="L851" s="215">
        <v>516</v>
      </c>
      <c r="M851" s="213">
        <v>2902</v>
      </c>
      <c r="N851" s="218">
        <v>1656</v>
      </c>
      <c r="O851" s="219">
        <v>3627</v>
      </c>
      <c r="P851" s="213">
        <v>1334</v>
      </c>
      <c r="Q851" s="217">
        <v>1644</v>
      </c>
      <c r="R851" s="215">
        <v>1819</v>
      </c>
      <c r="S851" s="216">
        <v>1479</v>
      </c>
      <c r="T851" s="213">
        <v>373</v>
      </c>
      <c r="U851" s="217">
        <v>1646</v>
      </c>
      <c r="V851" s="215">
        <v>939</v>
      </c>
      <c r="W851" s="216">
        <v>2858</v>
      </c>
      <c r="X851" s="213">
        <v>1337</v>
      </c>
      <c r="Y851" s="217">
        <v>1904</v>
      </c>
      <c r="Z851" s="215">
        <v>4758</v>
      </c>
      <c r="AA851" s="213">
        <v>2621</v>
      </c>
      <c r="AB851" s="220">
        <f t="shared" si="1340"/>
        <v>24194</v>
      </c>
      <c r="AC851" s="221">
        <f t="shared" si="1335"/>
        <v>25318</v>
      </c>
      <c r="AE851" s="175" t="s">
        <v>27</v>
      </c>
      <c r="BI851" s="212" t="s">
        <v>22</v>
      </c>
      <c r="BJ851" s="204">
        <f t="shared" ref="BJ851:CK851" si="1342">B851/B870</f>
        <v>0.10892541087231353</v>
      </c>
      <c r="BK851" s="205">
        <f t="shared" si="1342"/>
        <v>3.3080897831970914E-2</v>
      </c>
      <c r="BL851" s="206">
        <f t="shared" si="1342"/>
        <v>8.1762929551622648E-2</v>
      </c>
      <c r="BM851" s="207">
        <f t="shared" si="1342"/>
        <v>6.8684674901588166E-2</v>
      </c>
      <c r="BN851" s="204">
        <f t="shared" si="1342"/>
        <v>7.2446010108745601E-2</v>
      </c>
      <c r="BO851" s="205">
        <f t="shared" si="1342"/>
        <v>8.0348061927901462E-2</v>
      </c>
      <c r="BP851" s="206">
        <f t="shared" si="1342"/>
        <v>5.0313405675001685E-2</v>
      </c>
      <c r="BQ851" s="207">
        <f t="shared" si="1342"/>
        <v>4.9557275972370314E-2</v>
      </c>
      <c r="BR851" s="204">
        <f t="shared" si="1342"/>
        <v>6.0868310976489252E-2</v>
      </c>
      <c r="BS851" s="205">
        <f t="shared" si="1342"/>
        <v>0.11969286359530262</v>
      </c>
      <c r="BT851" s="206">
        <f t="shared" si="1342"/>
        <v>4.0816326530612242E-2</v>
      </c>
      <c r="BU851" s="204">
        <f t="shared" si="1342"/>
        <v>0.11815479825739994</v>
      </c>
      <c r="BV851" s="208">
        <f t="shared" si="1342"/>
        <v>5.9361221636735136E-2</v>
      </c>
      <c r="BW851" s="209">
        <f t="shared" si="1342"/>
        <v>9.3291835999794223E-2</v>
      </c>
      <c r="BX851" s="204">
        <f t="shared" si="1342"/>
        <v>7.5307666252681496E-2</v>
      </c>
      <c r="BY851" s="205">
        <f t="shared" si="1342"/>
        <v>7.4774856727008093E-2</v>
      </c>
      <c r="BZ851" s="206">
        <f t="shared" si="1342"/>
        <v>8.0044004400440044E-2</v>
      </c>
      <c r="CA851" s="207">
        <f t="shared" si="1342"/>
        <v>5.9880966840762787E-2</v>
      </c>
      <c r="CB851" s="204">
        <f t="shared" si="1342"/>
        <v>3.5958739034030657E-2</v>
      </c>
      <c r="CC851" s="205">
        <f t="shared" si="1342"/>
        <v>0.13086341230720305</v>
      </c>
      <c r="CD851" s="206">
        <f t="shared" si="1342"/>
        <v>3.3734506915753547E-2</v>
      </c>
      <c r="CE851" s="207">
        <f t="shared" si="1342"/>
        <v>9.1132298077229681E-2</v>
      </c>
      <c r="CF851" s="204">
        <f t="shared" si="1342"/>
        <v>4.8581083536208713E-2</v>
      </c>
      <c r="CG851" s="205">
        <f t="shared" si="1342"/>
        <v>0.11354961832061068</v>
      </c>
      <c r="CH851" s="206">
        <f t="shared" si="1342"/>
        <v>8.1370889128315638E-2</v>
      </c>
      <c r="CI851" s="204">
        <f t="shared" si="1342"/>
        <v>5.2961264119299238E-2</v>
      </c>
      <c r="CJ851" s="210">
        <f t="shared" si="1342"/>
        <v>7.108961569765905E-2</v>
      </c>
      <c r="CK851" s="211">
        <f t="shared" si="1342"/>
        <v>7.4498668510644558E-2</v>
      </c>
    </row>
    <row r="852" spans="1:89" ht="14.25" thickTop="1" thickBot="1" x14ac:dyDescent="0.25">
      <c r="A852" s="202" t="s">
        <v>24</v>
      </c>
      <c r="B852" s="222">
        <v>3856</v>
      </c>
      <c r="C852" s="223">
        <v>1155</v>
      </c>
      <c r="D852" s="224">
        <v>1583</v>
      </c>
      <c r="E852" s="225">
        <v>1308</v>
      </c>
      <c r="F852" s="222">
        <v>802</v>
      </c>
      <c r="G852" s="226">
        <v>606</v>
      </c>
      <c r="H852" s="224">
        <v>1341</v>
      </c>
      <c r="I852" s="225">
        <v>1740</v>
      </c>
      <c r="J852" s="222">
        <v>348</v>
      </c>
      <c r="K852" s="226">
        <v>1009</v>
      </c>
      <c r="L852" s="224">
        <v>464</v>
      </c>
      <c r="M852" s="222">
        <v>2434</v>
      </c>
      <c r="N852" s="227">
        <v>1436</v>
      </c>
      <c r="O852" s="228">
        <v>2939</v>
      </c>
      <c r="P852" s="222">
        <v>1057</v>
      </c>
      <c r="Q852" s="226">
        <v>1415</v>
      </c>
      <c r="R852" s="224">
        <v>1634</v>
      </c>
      <c r="S852" s="225">
        <v>1368</v>
      </c>
      <c r="T852" s="222">
        <v>359</v>
      </c>
      <c r="U852" s="226">
        <v>1066</v>
      </c>
      <c r="V852" s="224">
        <v>867</v>
      </c>
      <c r="W852" s="225">
        <v>2568</v>
      </c>
      <c r="X852" s="222">
        <v>1279</v>
      </c>
      <c r="Y852" s="226">
        <v>1289</v>
      </c>
      <c r="Z852" s="224">
        <v>3807</v>
      </c>
      <c r="AA852" s="222">
        <v>2292</v>
      </c>
      <c r="AB852" s="220">
        <f t="shared" si="1340"/>
        <v>18833</v>
      </c>
      <c r="AC852" s="221">
        <f t="shared" si="1335"/>
        <v>21189</v>
      </c>
      <c r="AE852" s="176" t="s">
        <v>2</v>
      </c>
      <c r="AF852" s="177" t="s">
        <v>3</v>
      </c>
      <c r="AG852" s="178"/>
      <c r="AH852" s="177" t="s">
        <v>4</v>
      </c>
      <c r="AI852" s="178"/>
      <c r="AJ852" s="177" t="s">
        <v>5</v>
      </c>
      <c r="AK852" s="178"/>
      <c r="AL852" s="177" t="s">
        <v>6</v>
      </c>
      <c r="AM852" s="178"/>
      <c r="AN852" s="177" t="s">
        <v>7</v>
      </c>
      <c r="AO852" s="178"/>
      <c r="AP852" s="177" t="s">
        <v>8</v>
      </c>
      <c r="AQ852" s="178"/>
      <c r="AR852" s="177" t="s">
        <v>9</v>
      </c>
      <c r="AS852" s="178"/>
      <c r="AT852" s="177" t="s">
        <v>10</v>
      </c>
      <c r="AU852" s="178"/>
      <c r="AV852" s="177" t="s">
        <v>11</v>
      </c>
      <c r="AW852" s="178"/>
      <c r="AX852" s="177" t="s">
        <v>12</v>
      </c>
      <c r="AY852" s="178"/>
      <c r="AZ852" s="177" t="s">
        <v>13</v>
      </c>
      <c r="BA852" s="178"/>
      <c r="BB852" s="177" t="s">
        <v>14</v>
      </c>
      <c r="BC852" s="178"/>
      <c r="BD852" s="177" t="s">
        <v>15</v>
      </c>
      <c r="BE852" s="178"/>
      <c r="BF852" s="179" t="s">
        <v>16</v>
      </c>
      <c r="BG852" s="180"/>
      <c r="BI852" s="202" t="s">
        <v>24</v>
      </c>
      <c r="BJ852" s="204">
        <f t="shared" ref="BJ852:CK852" si="1343">B852/B870</f>
        <v>6.4997892962494738E-2</v>
      </c>
      <c r="BK852" s="205">
        <f t="shared" si="1343"/>
        <v>3.1577220657790415E-2</v>
      </c>
      <c r="BL852" s="206">
        <f t="shared" si="1343"/>
        <v>6.0509919345590767E-2</v>
      </c>
      <c r="BM852" s="207">
        <f t="shared" si="1343"/>
        <v>5.9182842405321026E-2</v>
      </c>
      <c r="BN852" s="204">
        <f t="shared" si="1343"/>
        <v>6.1418287639761066E-2</v>
      </c>
      <c r="BO852" s="205">
        <f t="shared" si="1343"/>
        <v>6.8482314385806306E-2</v>
      </c>
      <c r="BP852" s="206">
        <f t="shared" si="1343"/>
        <v>4.519107636314619E-2</v>
      </c>
      <c r="BQ852" s="207">
        <f t="shared" si="1343"/>
        <v>4.0331927124379954E-2</v>
      </c>
      <c r="BR852" s="204">
        <f t="shared" si="1343"/>
        <v>5.0194720900043274E-2</v>
      </c>
      <c r="BS852" s="205">
        <f t="shared" si="1343"/>
        <v>0.11393405600722674</v>
      </c>
      <c r="BT852" s="206">
        <f t="shared" si="1343"/>
        <v>3.6703053314348998E-2</v>
      </c>
      <c r="BU852" s="204">
        <f t="shared" si="1343"/>
        <v>9.9100199503277558E-2</v>
      </c>
      <c r="BV852" s="208">
        <f t="shared" si="1343"/>
        <v>5.1475069003835541E-2</v>
      </c>
      <c r="BW852" s="209">
        <f t="shared" si="1343"/>
        <v>7.5595452440969185E-2</v>
      </c>
      <c r="BX852" s="204">
        <f t="shared" si="1343"/>
        <v>5.9670317263181664E-2</v>
      </c>
      <c r="BY852" s="205">
        <f t="shared" si="1343"/>
        <v>6.4359137633039201E-2</v>
      </c>
      <c r="BZ852" s="206">
        <f t="shared" si="1343"/>
        <v>7.1903190319031904E-2</v>
      </c>
      <c r="CA852" s="207">
        <f t="shared" si="1343"/>
        <v>5.5386857767520954E-2</v>
      </c>
      <c r="CB852" s="204">
        <f t="shared" si="1343"/>
        <v>3.4609081268678302E-2</v>
      </c>
      <c r="CC852" s="205">
        <f t="shared" si="1343"/>
        <v>8.4751152806487512E-2</v>
      </c>
      <c r="CD852" s="206">
        <f t="shared" si="1343"/>
        <v>3.1147835458954554E-2</v>
      </c>
      <c r="CE852" s="207">
        <f t="shared" si="1343"/>
        <v>8.1885143968623453E-2</v>
      </c>
      <c r="CF852" s="204">
        <f t="shared" si="1343"/>
        <v>4.6473601976672357E-2</v>
      </c>
      <c r="CG852" s="205">
        <f t="shared" si="1343"/>
        <v>7.68726145038168E-2</v>
      </c>
      <c r="CH852" s="206">
        <f t="shared" si="1343"/>
        <v>6.5106972448822534E-2</v>
      </c>
      <c r="CI852" s="204">
        <f t="shared" si="1343"/>
        <v>4.6313322152397501E-2</v>
      </c>
      <c r="CJ852" s="210">
        <f t="shared" si="1343"/>
        <v>5.5337303977598278E-2</v>
      </c>
      <c r="CK852" s="211">
        <f t="shared" si="1343"/>
        <v>6.2349012049610852E-2</v>
      </c>
    </row>
    <row r="853" spans="1:89" ht="15" thickTop="1" thickBot="1" x14ac:dyDescent="0.3">
      <c r="A853" s="212" t="s">
        <v>28</v>
      </c>
      <c r="B853" s="213">
        <v>4271</v>
      </c>
      <c r="C853" s="214">
        <v>1299</v>
      </c>
      <c r="D853" s="215">
        <v>1804</v>
      </c>
      <c r="E853" s="216">
        <v>1009</v>
      </c>
      <c r="F853" s="213">
        <v>824</v>
      </c>
      <c r="G853" s="217">
        <v>504</v>
      </c>
      <c r="H853" s="215">
        <v>1812</v>
      </c>
      <c r="I853" s="216">
        <v>2002</v>
      </c>
      <c r="J853" s="213">
        <v>360</v>
      </c>
      <c r="K853" s="217">
        <v>879</v>
      </c>
      <c r="L853" s="215">
        <v>469</v>
      </c>
      <c r="M853" s="213">
        <v>1782</v>
      </c>
      <c r="N853" s="218">
        <v>1403</v>
      </c>
      <c r="O853" s="219">
        <v>2740</v>
      </c>
      <c r="P853" s="213">
        <v>886</v>
      </c>
      <c r="Q853" s="217">
        <v>1233</v>
      </c>
      <c r="R853" s="215">
        <v>1374</v>
      </c>
      <c r="S853" s="216">
        <v>1310</v>
      </c>
      <c r="T853" s="213">
        <v>349</v>
      </c>
      <c r="U853" s="217">
        <v>832</v>
      </c>
      <c r="V853" s="215">
        <v>894</v>
      </c>
      <c r="W853" s="216">
        <v>2215</v>
      </c>
      <c r="X853" s="213">
        <v>1098</v>
      </c>
      <c r="Y853" s="217">
        <v>965</v>
      </c>
      <c r="Z853" s="215">
        <v>3431</v>
      </c>
      <c r="AA853" s="213">
        <v>2123</v>
      </c>
      <c r="AB853" s="220">
        <f t="shared" si="1340"/>
        <v>18975</v>
      </c>
      <c r="AC853" s="221">
        <f t="shared" si="1335"/>
        <v>18893</v>
      </c>
      <c r="AE853" s="182"/>
      <c r="AF853" s="183" t="s">
        <v>17</v>
      </c>
      <c r="AG853" s="184" t="s">
        <v>18</v>
      </c>
      <c r="AH853" s="185" t="s">
        <v>17</v>
      </c>
      <c r="AI853" s="186" t="s">
        <v>18</v>
      </c>
      <c r="AJ853" s="183" t="s">
        <v>17</v>
      </c>
      <c r="AK853" s="184" t="s">
        <v>18</v>
      </c>
      <c r="AL853" s="185" t="s">
        <v>17</v>
      </c>
      <c r="AM853" s="186" t="s">
        <v>18</v>
      </c>
      <c r="AN853" s="183" t="s">
        <v>17</v>
      </c>
      <c r="AO853" s="184" t="s">
        <v>18</v>
      </c>
      <c r="AP853" s="185" t="s">
        <v>17</v>
      </c>
      <c r="AQ853" s="183" t="s">
        <v>18</v>
      </c>
      <c r="AR853" s="187" t="s">
        <v>17</v>
      </c>
      <c r="AS853" s="188" t="s">
        <v>18</v>
      </c>
      <c r="AT853" s="183" t="s">
        <v>17</v>
      </c>
      <c r="AU853" s="184" t="s">
        <v>18</v>
      </c>
      <c r="AV853" s="185" t="s">
        <v>17</v>
      </c>
      <c r="AW853" s="186" t="s">
        <v>18</v>
      </c>
      <c r="AX853" s="183" t="s">
        <v>17</v>
      </c>
      <c r="AY853" s="184" t="s">
        <v>18</v>
      </c>
      <c r="AZ853" s="185" t="s">
        <v>17</v>
      </c>
      <c r="BA853" s="186" t="s">
        <v>18</v>
      </c>
      <c r="BB853" s="183" t="s">
        <v>17</v>
      </c>
      <c r="BC853" s="184" t="s">
        <v>18</v>
      </c>
      <c r="BD853" s="185" t="s">
        <v>17</v>
      </c>
      <c r="BE853" s="183" t="s">
        <v>18</v>
      </c>
      <c r="BF853" s="189" t="s">
        <v>17</v>
      </c>
      <c r="BG853" s="190" t="s">
        <v>18</v>
      </c>
      <c r="BI853" s="212" t="s">
        <v>28</v>
      </c>
      <c r="BJ853" s="204">
        <f t="shared" ref="BJ853:CK853" si="1344">B853/B870</f>
        <v>7.1993257479983142E-2</v>
      </c>
      <c r="BK853" s="205">
        <f t="shared" si="1344"/>
        <v>3.5514120895644805E-2</v>
      </c>
      <c r="BL853" s="206">
        <f t="shared" si="1344"/>
        <v>6.8957608654103442E-2</v>
      </c>
      <c r="BM853" s="207">
        <f t="shared" si="1344"/>
        <v>4.5654042803493056E-2</v>
      </c>
      <c r="BN853" s="204">
        <f t="shared" si="1344"/>
        <v>6.3103078572522592E-2</v>
      </c>
      <c r="BO853" s="205">
        <f t="shared" si="1344"/>
        <v>5.6955588202056727E-2</v>
      </c>
      <c r="BP853" s="206">
        <f t="shared" si="1344"/>
        <v>6.1063557322908947E-2</v>
      </c>
      <c r="BQ853" s="207">
        <f t="shared" si="1344"/>
        <v>4.6404895461499236E-2</v>
      </c>
      <c r="BR853" s="204">
        <f t="shared" si="1344"/>
        <v>5.1925573344872349E-2</v>
      </c>
      <c r="BS853" s="205">
        <f t="shared" si="1344"/>
        <v>9.9254742547425473E-2</v>
      </c>
      <c r="BT853" s="206">
        <f t="shared" si="1344"/>
        <v>3.709856035437431E-2</v>
      </c>
      <c r="BU853" s="204">
        <f t="shared" si="1344"/>
        <v>7.2554049102235257E-2</v>
      </c>
      <c r="BV853" s="208">
        <f t="shared" si="1344"/>
        <v>5.02921461089006E-2</v>
      </c>
      <c r="BW853" s="209">
        <f t="shared" si="1344"/>
        <v>7.047687638252996E-2</v>
      </c>
      <c r="BX853" s="204">
        <f t="shared" si="1344"/>
        <v>5.0016935757028341E-2</v>
      </c>
      <c r="BY853" s="205">
        <f t="shared" si="1344"/>
        <v>5.608114254525607E-2</v>
      </c>
      <c r="BZ853" s="206">
        <f t="shared" si="1344"/>
        <v>6.0462046204620465E-2</v>
      </c>
      <c r="CA853" s="207">
        <f t="shared" si="1344"/>
        <v>5.3038584558079277E-2</v>
      </c>
      <c r="CB853" s="204">
        <f t="shared" si="1344"/>
        <v>3.3645040007712332E-2</v>
      </c>
      <c r="CC853" s="205">
        <f t="shared" si="1344"/>
        <v>6.6147241214819533E-2</v>
      </c>
      <c r="CD853" s="206">
        <f t="shared" si="1344"/>
        <v>3.2117837255254175E-2</v>
      </c>
      <c r="CE853" s="207">
        <f t="shared" si="1344"/>
        <v>7.0629125346768282E-2</v>
      </c>
      <c r="CF853" s="204">
        <f t="shared" si="1344"/>
        <v>3.9896806075360634E-2</v>
      </c>
      <c r="CG853" s="205">
        <f t="shared" si="1344"/>
        <v>5.7550095419847326E-2</v>
      </c>
      <c r="CH853" s="206">
        <f t="shared" si="1344"/>
        <v>5.8676654182272157E-2</v>
      </c>
      <c r="CI853" s="204">
        <f t="shared" si="1344"/>
        <v>4.2898421871527009E-2</v>
      </c>
      <c r="CJ853" s="210">
        <f t="shared" si="1344"/>
        <v>5.5754544840170304E-2</v>
      </c>
      <c r="CK853" s="211">
        <f t="shared" si="1344"/>
        <v>5.559299092233224E-2</v>
      </c>
    </row>
    <row r="854" spans="1:89" ht="13.5" thickTop="1" x14ac:dyDescent="0.2">
      <c r="A854" s="202" t="s">
        <v>29</v>
      </c>
      <c r="B854" s="235">
        <v>3707</v>
      </c>
      <c r="C854" s="223">
        <v>1312</v>
      </c>
      <c r="D854" s="224">
        <v>1695</v>
      </c>
      <c r="E854" s="225">
        <v>866</v>
      </c>
      <c r="F854" s="222">
        <v>822</v>
      </c>
      <c r="G854" s="226">
        <v>454</v>
      </c>
      <c r="H854" s="224">
        <v>1894</v>
      </c>
      <c r="I854" s="225">
        <v>2025</v>
      </c>
      <c r="J854" s="222">
        <v>414</v>
      </c>
      <c r="K854" s="226">
        <v>627</v>
      </c>
      <c r="L854" s="224">
        <v>542</v>
      </c>
      <c r="M854" s="222">
        <v>1733</v>
      </c>
      <c r="N854" s="227">
        <v>1466</v>
      </c>
      <c r="O854" s="236">
        <v>2492</v>
      </c>
      <c r="P854" s="222">
        <v>882</v>
      </c>
      <c r="Q854" s="226">
        <v>1144</v>
      </c>
      <c r="R854" s="224">
        <v>1287</v>
      </c>
      <c r="S854" s="225">
        <v>1242</v>
      </c>
      <c r="T854" s="222">
        <v>433</v>
      </c>
      <c r="U854" s="226">
        <v>742</v>
      </c>
      <c r="V854" s="224">
        <v>927</v>
      </c>
      <c r="W854" s="237">
        <v>2171</v>
      </c>
      <c r="X854" s="222">
        <v>986</v>
      </c>
      <c r="Y854" s="226">
        <v>865</v>
      </c>
      <c r="Z854" s="224">
        <v>3113</v>
      </c>
      <c r="AA854" s="222">
        <v>2832</v>
      </c>
      <c r="AB854" s="220">
        <f t="shared" si="1340"/>
        <v>18168</v>
      </c>
      <c r="AC854" s="221">
        <f t="shared" si="1335"/>
        <v>18505</v>
      </c>
      <c r="AE854" s="202" t="str">
        <f>$AE$17</f>
        <v>17:00 - 17:59</v>
      </c>
      <c r="AF854" s="193">
        <f t="shared" ref="AF854:AO856" si="1345">SUMIF($A$9:$A$32,$AE854,B$846:B$869)</f>
        <v>2548</v>
      </c>
      <c r="AG854" s="194">
        <f t="shared" si="1345"/>
        <v>4175</v>
      </c>
      <c r="AH854" s="195">
        <f t="shared" si="1345"/>
        <v>1911</v>
      </c>
      <c r="AI854" s="196">
        <f t="shared" si="1345"/>
        <v>2000</v>
      </c>
      <c r="AJ854" s="193">
        <f t="shared" si="1345"/>
        <v>1169</v>
      </c>
      <c r="AK854" s="197">
        <f t="shared" si="1345"/>
        <v>644</v>
      </c>
      <c r="AL854" s="195">
        <f t="shared" si="1345"/>
        <v>2290</v>
      </c>
      <c r="AM854" s="196">
        <f t="shared" si="1345"/>
        <v>3851</v>
      </c>
      <c r="AN854" s="193">
        <f t="shared" si="1345"/>
        <v>846</v>
      </c>
      <c r="AO854" s="197">
        <f t="shared" si="1345"/>
        <v>368</v>
      </c>
      <c r="AP854" s="195">
        <f t="shared" ref="AP854:AY856" si="1346">SUMIF($A$9:$A$32,$AE854,L$846:L$869)</f>
        <v>1609</v>
      </c>
      <c r="AQ854" s="193">
        <f t="shared" si="1346"/>
        <v>1122</v>
      </c>
      <c r="AR854" s="198">
        <f t="shared" si="1346"/>
        <v>2413</v>
      </c>
      <c r="AS854" s="199">
        <f t="shared" si="1346"/>
        <v>2353</v>
      </c>
      <c r="AT854" s="193">
        <f t="shared" si="1346"/>
        <v>1412</v>
      </c>
      <c r="AU854" s="197">
        <f t="shared" si="1346"/>
        <v>1582</v>
      </c>
      <c r="AV854" s="195">
        <f t="shared" si="1346"/>
        <v>1586</v>
      </c>
      <c r="AW854" s="196">
        <f t="shared" si="1346"/>
        <v>2185</v>
      </c>
      <c r="AX854" s="193">
        <f t="shared" si="1346"/>
        <v>1372</v>
      </c>
      <c r="AY854" s="197">
        <f t="shared" si="1346"/>
        <v>454</v>
      </c>
      <c r="AZ854" s="195">
        <f t="shared" ref="AZ854:BE856" si="1347">SUMIF($A$9:$A$32,$AE854,V$846:V$869)</f>
        <v>2705</v>
      </c>
      <c r="BA854" s="196">
        <f t="shared" si="1347"/>
        <v>1466</v>
      </c>
      <c r="BB854" s="193">
        <f t="shared" si="1347"/>
        <v>3271</v>
      </c>
      <c r="BC854" s="197">
        <f t="shared" si="1347"/>
        <v>761</v>
      </c>
      <c r="BD854" s="195">
        <f t="shared" si="1347"/>
        <v>4441</v>
      </c>
      <c r="BE854" s="193">
        <f t="shared" si="1347"/>
        <v>4176</v>
      </c>
      <c r="BF854" s="200">
        <f>AF854+AH854+AJ854+AL854+AN854+AP854+AR854+AT854+AV854+AX854+AZ854+BB854+BD854</f>
        <v>27573</v>
      </c>
      <c r="BG854" s="201">
        <f>AG854+AI854+AK854+AM854+AO854+AQ854+AS854+AU854+AW854+AY854+BA854+BC854+BE854</f>
        <v>25137</v>
      </c>
      <c r="BI854" s="202" t="s">
        <v>29</v>
      </c>
      <c r="BJ854" s="204">
        <f t="shared" ref="BJ854:CK854" si="1348">B854/B870</f>
        <v>6.2486304256215763E-2</v>
      </c>
      <c r="BK854" s="205">
        <f t="shared" si="1348"/>
        <v>3.5869535500451105E-2</v>
      </c>
      <c r="BL854" s="206">
        <f t="shared" si="1348"/>
        <v>6.4791101257597183E-2</v>
      </c>
      <c r="BM854" s="207">
        <f t="shared" si="1348"/>
        <v>3.9183747341749245E-2</v>
      </c>
      <c r="BN854" s="204">
        <f t="shared" si="1348"/>
        <v>6.2949915760453362E-2</v>
      </c>
      <c r="BO854" s="205">
        <f t="shared" si="1348"/>
        <v>5.1305232229630467E-2</v>
      </c>
      <c r="BP854" s="206">
        <f t="shared" si="1348"/>
        <v>6.3826919188515199E-2</v>
      </c>
      <c r="BQ854" s="207">
        <f t="shared" si="1348"/>
        <v>4.6938018636131847E-2</v>
      </c>
      <c r="BR854" s="204">
        <f t="shared" si="1348"/>
        <v>5.9714409346603201E-2</v>
      </c>
      <c r="BS854" s="205">
        <f t="shared" si="1348"/>
        <v>7.0799457994579942E-2</v>
      </c>
      <c r="BT854" s="206">
        <f t="shared" si="1348"/>
        <v>4.2872963138743871E-2</v>
      </c>
      <c r="BU854" s="204">
        <f t="shared" si="1348"/>
        <v>7.0559016326696797E-2</v>
      </c>
      <c r="BV854" s="208">
        <f t="shared" si="1348"/>
        <v>5.2550453453776388E-2</v>
      </c>
      <c r="BW854" s="209">
        <f t="shared" si="1348"/>
        <v>6.4097947425279078E-2</v>
      </c>
      <c r="BX854" s="204">
        <f t="shared" si="1348"/>
        <v>4.979112566331715E-2</v>
      </c>
      <c r="BY854" s="205">
        <f t="shared" si="1348"/>
        <v>5.2033111980351134E-2</v>
      </c>
      <c r="BZ854" s="206">
        <f t="shared" si="1348"/>
        <v>5.6633663366336635E-2</v>
      </c>
      <c r="CA854" s="207">
        <f t="shared" si="1348"/>
        <v>5.0285436657354549E-2</v>
      </c>
      <c r="CB854" s="204">
        <f t="shared" si="1348"/>
        <v>4.1742986599826476E-2</v>
      </c>
      <c r="CC854" s="205">
        <f t="shared" si="1348"/>
        <v>5.8991890602639527E-2</v>
      </c>
      <c r="CD854" s="206">
        <f t="shared" si="1348"/>
        <v>3.3303395006287047E-2</v>
      </c>
      <c r="CE854" s="207">
        <f t="shared" si="1348"/>
        <v>6.9226108861324576E-2</v>
      </c>
      <c r="CF854" s="204">
        <f t="shared" si="1348"/>
        <v>3.5827186512118019E-2</v>
      </c>
      <c r="CG854" s="205">
        <f t="shared" si="1348"/>
        <v>5.1586354961832059E-2</v>
      </c>
      <c r="CH854" s="206">
        <f t="shared" si="1348"/>
        <v>5.3238246712157745E-2</v>
      </c>
      <c r="CI854" s="204">
        <f t="shared" si="1348"/>
        <v>5.7224837842752938E-2</v>
      </c>
      <c r="CJ854" s="210">
        <f t="shared" si="1348"/>
        <v>5.3383323881750412E-2</v>
      </c>
      <c r="CK854" s="211">
        <f t="shared" si="1348"/>
        <v>5.4451293972252054E-2</v>
      </c>
    </row>
    <row r="855" spans="1:89" x14ac:dyDescent="0.2">
      <c r="A855" s="212" t="s">
        <v>31</v>
      </c>
      <c r="B855" s="238">
        <v>3758</v>
      </c>
      <c r="C855" s="214">
        <v>1650</v>
      </c>
      <c r="D855" s="215">
        <v>1597</v>
      </c>
      <c r="E855" s="216">
        <v>902</v>
      </c>
      <c r="F855" s="213">
        <v>794</v>
      </c>
      <c r="G855" s="217">
        <v>466</v>
      </c>
      <c r="H855" s="215">
        <v>2002</v>
      </c>
      <c r="I855" s="216">
        <v>2447</v>
      </c>
      <c r="J855" s="213">
        <v>364</v>
      </c>
      <c r="K855" s="214">
        <v>581</v>
      </c>
      <c r="L855" s="215">
        <v>577</v>
      </c>
      <c r="M855" s="213">
        <v>1615</v>
      </c>
      <c r="N855" s="218">
        <v>1505</v>
      </c>
      <c r="O855" s="239">
        <v>2396</v>
      </c>
      <c r="P855" s="213">
        <v>938</v>
      </c>
      <c r="Q855" s="214">
        <v>1040</v>
      </c>
      <c r="R855" s="215">
        <v>1279</v>
      </c>
      <c r="S855" s="216">
        <v>1215</v>
      </c>
      <c r="T855" s="224">
        <v>490</v>
      </c>
      <c r="U855" s="213">
        <v>634</v>
      </c>
      <c r="V855" s="215">
        <v>1115</v>
      </c>
      <c r="W855" s="240">
        <v>2113</v>
      </c>
      <c r="X855" s="213">
        <v>1098</v>
      </c>
      <c r="Y855" s="217">
        <v>892</v>
      </c>
      <c r="Z855" s="215">
        <v>3266</v>
      </c>
      <c r="AA855" s="213">
        <v>2715</v>
      </c>
      <c r="AB855" s="220">
        <f t="shared" si="1340"/>
        <v>18783</v>
      </c>
      <c r="AC855" s="221">
        <f t="shared" si="1335"/>
        <v>18666</v>
      </c>
      <c r="AE855" s="212" t="str">
        <f>$AE$18</f>
        <v>18:00 - 18:59</v>
      </c>
      <c r="AF855" s="193">
        <f t="shared" si="1345"/>
        <v>2544</v>
      </c>
      <c r="AG855" s="214">
        <f t="shared" si="1345"/>
        <v>3981</v>
      </c>
      <c r="AH855" s="215">
        <f t="shared" si="1345"/>
        <v>1806</v>
      </c>
      <c r="AI855" s="216">
        <f t="shared" si="1345"/>
        <v>1733</v>
      </c>
      <c r="AJ855" s="213">
        <f t="shared" si="1345"/>
        <v>927</v>
      </c>
      <c r="AK855" s="217">
        <f t="shared" si="1345"/>
        <v>617</v>
      </c>
      <c r="AL855" s="215">
        <f t="shared" si="1345"/>
        <v>2373</v>
      </c>
      <c r="AM855" s="216">
        <f t="shared" si="1345"/>
        <v>3987</v>
      </c>
      <c r="AN855" s="213">
        <f t="shared" si="1345"/>
        <v>699</v>
      </c>
      <c r="AO855" s="217">
        <f t="shared" si="1345"/>
        <v>333</v>
      </c>
      <c r="AP855" s="215">
        <f t="shared" si="1346"/>
        <v>1678</v>
      </c>
      <c r="AQ855" s="213">
        <f t="shared" si="1346"/>
        <v>1063</v>
      </c>
      <c r="AR855" s="218">
        <f t="shared" si="1346"/>
        <v>2509</v>
      </c>
      <c r="AS855" s="219">
        <f t="shared" si="1346"/>
        <v>2106</v>
      </c>
      <c r="AT855" s="213">
        <f t="shared" si="1346"/>
        <v>1372</v>
      </c>
      <c r="AU855" s="217">
        <f t="shared" si="1346"/>
        <v>1482</v>
      </c>
      <c r="AV855" s="215">
        <f t="shared" si="1346"/>
        <v>1492</v>
      </c>
      <c r="AW855" s="216">
        <f t="shared" si="1346"/>
        <v>1862</v>
      </c>
      <c r="AX855" s="213">
        <f t="shared" si="1346"/>
        <v>1155</v>
      </c>
      <c r="AY855" s="217">
        <f t="shared" si="1346"/>
        <v>487</v>
      </c>
      <c r="AZ855" s="215">
        <f t="shared" si="1347"/>
        <v>2837</v>
      </c>
      <c r="BA855" s="216">
        <f t="shared" si="1347"/>
        <v>1652</v>
      </c>
      <c r="BB855" s="213">
        <f t="shared" si="1347"/>
        <v>3165</v>
      </c>
      <c r="BC855" s="217">
        <f t="shared" si="1347"/>
        <v>935</v>
      </c>
      <c r="BD855" s="215">
        <f t="shared" si="1347"/>
        <v>4073</v>
      </c>
      <c r="BE855" s="213">
        <f t="shared" si="1347"/>
        <v>4911</v>
      </c>
      <c r="BF855" s="220">
        <f>SUM(AF855,AH855,AJ855,AL855,AN855,AP855,AR855,AT855,AV855,AX855,AZ855,BB855,BD855)</f>
        <v>26630</v>
      </c>
      <c r="BG855" s="221">
        <f>SUM(AG855,AI855,AK855,AM855,AO855,AQ855,AS855,AU855,AW855,AY855,BA855,BC855,BE855)</f>
        <v>25149</v>
      </c>
      <c r="BI855" s="212" t="s">
        <v>31</v>
      </c>
      <c r="BJ855" s="204">
        <f t="shared" ref="BJ855:CK855" si="1349">B855/B870</f>
        <v>6.3345975558364936E-2</v>
      </c>
      <c r="BK855" s="205">
        <f t="shared" si="1349"/>
        <v>4.5110315225414879E-2</v>
      </c>
      <c r="BL855" s="206">
        <f t="shared" si="1349"/>
        <v>6.1045067084591564E-2</v>
      </c>
      <c r="BM855" s="207">
        <f t="shared" si="1349"/>
        <v>4.0812632912537894E-2</v>
      </c>
      <c r="BN855" s="204">
        <f t="shared" si="1349"/>
        <v>6.0805636391484147E-2</v>
      </c>
      <c r="BO855" s="205">
        <f t="shared" si="1349"/>
        <v>5.2661317663012769E-2</v>
      </c>
      <c r="BP855" s="206">
        <f t="shared" si="1349"/>
        <v>6.7466468962728315E-2</v>
      </c>
      <c r="BQ855" s="207">
        <f t="shared" si="1349"/>
        <v>5.6719669927217095E-2</v>
      </c>
      <c r="BR855" s="204">
        <f t="shared" si="1349"/>
        <v>5.2502524159815378E-2</v>
      </c>
      <c r="BS855" s="205">
        <f t="shared" si="1349"/>
        <v>6.5605239385727196E-2</v>
      </c>
      <c r="BT855" s="206">
        <f t="shared" si="1349"/>
        <v>4.564151241892106E-2</v>
      </c>
      <c r="BU855" s="204">
        <f t="shared" si="1349"/>
        <v>6.575465168356337E-2</v>
      </c>
      <c r="BV855" s="208">
        <f t="shared" si="1349"/>
        <v>5.3948453238699505E-2</v>
      </c>
      <c r="BW855" s="209">
        <f t="shared" si="1349"/>
        <v>6.1628684603117441E-2</v>
      </c>
      <c r="BX855" s="204">
        <f t="shared" si="1349"/>
        <v>5.2952466975273796E-2</v>
      </c>
      <c r="BY855" s="205">
        <f t="shared" si="1349"/>
        <v>4.7302829073046483E-2</v>
      </c>
      <c r="BZ855" s="206">
        <f t="shared" si="1349"/>
        <v>5.6281628162816282E-2</v>
      </c>
      <c r="CA855" s="207">
        <f t="shared" si="1349"/>
        <v>4.9192274990890322E-2</v>
      </c>
      <c r="CB855" s="204">
        <f t="shared" si="1349"/>
        <v>4.7238021787332496E-2</v>
      </c>
      <c r="CC855" s="205">
        <f t="shared" si="1349"/>
        <v>5.0405469868023536E-2</v>
      </c>
      <c r="CD855" s="206">
        <f t="shared" si="1349"/>
        <v>4.0057481587928864E-2</v>
      </c>
      <c r="CE855" s="207">
        <f t="shared" si="1349"/>
        <v>6.737667803960333E-2</v>
      </c>
      <c r="CF855" s="204">
        <f t="shared" si="1349"/>
        <v>3.9896806075360634E-2</v>
      </c>
      <c r="CG855" s="205">
        <f t="shared" si="1349"/>
        <v>5.3196564885496185E-2</v>
      </c>
      <c r="CH855" s="206">
        <f t="shared" si="1349"/>
        <v>5.5854838985514681E-2</v>
      </c>
      <c r="CI855" s="204">
        <f t="shared" si="1349"/>
        <v>5.486067610984259E-2</v>
      </c>
      <c r="CJ855" s="210">
        <f t="shared" si="1349"/>
        <v>5.5190388180917989E-2</v>
      </c>
      <c r="CK855" s="211">
        <f t="shared" si="1349"/>
        <v>5.4925039356177083E-2</v>
      </c>
    </row>
    <row r="856" spans="1:89" ht="13.5" thickBot="1" x14ac:dyDescent="0.25">
      <c r="A856" s="202" t="s">
        <v>33</v>
      </c>
      <c r="B856" s="235">
        <v>3153</v>
      </c>
      <c r="C856" s="223">
        <v>1407</v>
      </c>
      <c r="D856" s="224">
        <v>1378</v>
      </c>
      <c r="E856" s="225">
        <v>1007</v>
      </c>
      <c r="F856" s="222">
        <v>680</v>
      </c>
      <c r="G856" s="226">
        <v>538</v>
      </c>
      <c r="H856" s="224">
        <v>1955</v>
      </c>
      <c r="I856" s="225">
        <v>2090</v>
      </c>
      <c r="J856" s="222">
        <v>361</v>
      </c>
      <c r="K856" s="223">
        <v>427</v>
      </c>
      <c r="L856" s="224">
        <v>602</v>
      </c>
      <c r="M856" s="222">
        <v>1462</v>
      </c>
      <c r="N856" s="227">
        <v>1456</v>
      </c>
      <c r="O856" s="236">
        <v>2345</v>
      </c>
      <c r="P856" s="222">
        <v>835</v>
      </c>
      <c r="Q856" s="223">
        <v>1172</v>
      </c>
      <c r="R856" s="224">
        <v>1239</v>
      </c>
      <c r="S856" s="225">
        <v>1471</v>
      </c>
      <c r="T856" s="222">
        <v>482</v>
      </c>
      <c r="U856" s="226">
        <v>732</v>
      </c>
      <c r="V856" s="224">
        <v>1190</v>
      </c>
      <c r="W856" s="237">
        <v>2207</v>
      </c>
      <c r="X856" s="222">
        <v>1077</v>
      </c>
      <c r="Y856" s="226">
        <v>959</v>
      </c>
      <c r="Z856" s="224">
        <v>3128</v>
      </c>
      <c r="AA856" s="222">
        <v>2820</v>
      </c>
      <c r="AB856" s="220">
        <f t="shared" si="1340"/>
        <v>17536</v>
      </c>
      <c r="AC856" s="221">
        <f t="shared" si="1335"/>
        <v>18637</v>
      </c>
      <c r="AE856" s="202" t="str">
        <f>$AE$19</f>
        <v>19:00 - 19:59</v>
      </c>
      <c r="AF856" s="193">
        <f t="shared" si="1345"/>
        <v>2599</v>
      </c>
      <c r="AG856" s="223">
        <f t="shared" si="1345"/>
        <v>4676</v>
      </c>
      <c r="AH856" s="224">
        <f t="shared" si="1345"/>
        <v>1287</v>
      </c>
      <c r="AI856" s="225">
        <f t="shared" si="1345"/>
        <v>2238</v>
      </c>
      <c r="AJ856" s="222">
        <f t="shared" si="1345"/>
        <v>644</v>
      </c>
      <c r="AK856" s="226">
        <f t="shared" si="1345"/>
        <v>641</v>
      </c>
      <c r="AL856" s="224">
        <f t="shared" si="1345"/>
        <v>2026</v>
      </c>
      <c r="AM856" s="225">
        <f t="shared" si="1345"/>
        <v>3997</v>
      </c>
      <c r="AN856" s="222">
        <f t="shared" si="1345"/>
        <v>451</v>
      </c>
      <c r="AO856" s="226">
        <f t="shared" si="1345"/>
        <v>325</v>
      </c>
      <c r="AP856" s="224">
        <f t="shared" si="1346"/>
        <v>1105</v>
      </c>
      <c r="AQ856" s="222">
        <f t="shared" si="1346"/>
        <v>1054</v>
      </c>
      <c r="AR856" s="227">
        <f t="shared" si="1346"/>
        <v>2057</v>
      </c>
      <c r="AS856" s="228">
        <f t="shared" si="1346"/>
        <v>2263</v>
      </c>
      <c r="AT856" s="222">
        <f t="shared" si="1346"/>
        <v>1143</v>
      </c>
      <c r="AU856" s="226">
        <f t="shared" si="1346"/>
        <v>1852</v>
      </c>
      <c r="AV856" s="224">
        <f t="shared" si="1346"/>
        <v>1322</v>
      </c>
      <c r="AW856" s="225">
        <f t="shared" si="1346"/>
        <v>2063</v>
      </c>
      <c r="AX856" s="222">
        <f t="shared" si="1346"/>
        <v>877</v>
      </c>
      <c r="AY856" s="226">
        <f t="shared" si="1346"/>
        <v>433</v>
      </c>
      <c r="AZ856" s="224">
        <f t="shared" si="1347"/>
        <v>2726</v>
      </c>
      <c r="BA856" s="225">
        <f t="shared" si="1347"/>
        <v>1449</v>
      </c>
      <c r="BB856" s="222">
        <f t="shared" si="1347"/>
        <v>2628</v>
      </c>
      <c r="BC856" s="226">
        <f t="shared" si="1347"/>
        <v>786</v>
      </c>
      <c r="BD856" s="224">
        <f t="shared" si="1347"/>
        <v>3477</v>
      </c>
      <c r="BE856" s="222">
        <f t="shared" si="1347"/>
        <v>4723</v>
      </c>
      <c r="BF856" s="220">
        <f>SUM(AF856,AH856,AJ856,AL856,AN856,AP856,AR856,AT856,AV856,AX856,AZ856,BB856,BD856)</f>
        <v>22342</v>
      </c>
      <c r="BG856" s="221">
        <f>SUM(AG856,AI856,AK856,AM856,AO856,AQ856,AS856,AU856,AW856,AY856,BA856,BC856,BE856)</f>
        <v>26500</v>
      </c>
      <c r="BI856" s="202" t="s">
        <v>33</v>
      </c>
      <c r="BJ856" s="204">
        <f t="shared" ref="BJ856:CK856" si="1350">B856/B870</f>
        <v>5.3147914032869788E-2</v>
      </c>
      <c r="BK856" s="205">
        <f t="shared" si="1350"/>
        <v>3.8466796074035595E-2</v>
      </c>
      <c r="BL856" s="206">
        <f t="shared" si="1350"/>
        <v>5.2673827453079011E-2</v>
      </c>
      <c r="BM856" s="207">
        <f t="shared" si="1350"/>
        <v>4.5563549160671464E-2</v>
      </c>
      <c r="BN856" s="204">
        <f t="shared" si="1350"/>
        <v>5.2075356103538063E-2</v>
      </c>
      <c r="BO856" s="205">
        <f t="shared" si="1350"/>
        <v>6.0797830263306589E-2</v>
      </c>
      <c r="BP856" s="206">
        <f t="shared" si="1350"/>
        <v>6.5882590820246681E-2</v>
      </c>
      <c r="BQ856" s="207">
        <f t="shared" si="1350"/>
        <v>4.8444671086180523E-2</v>
      </c>
      <c r="BR856" s="204">
        <f t="shared" si="1350"/>
        <v>5.2069811048608104E-2</v>
      </c>
      <c r="BS856" s="205">
        <f t="shared" si="1350"/>
        <v>4.8215898825654926E-2</v>
      </c>
      <c r="BT856" s="206">
        <f t="shared" si="1350"/>
        <v>4.7619047619047616E-2</v>
      </c>
      <c r="BU856" s="204">
        <f t="shared" si="1350"/>
        <v>5.9525263629331054E-2</v>
      </c>
      <c r="BV856" s="208">
        <f t="shared" si="1350"/>
        <v>5.2191991970462773E-2</v>
      </c>
      <c r="BW856" s="209">
        <f t="shared" si="1350"/>
        <v>6.0316888728844074E-2</v>
      </c>
      <c r="BX856" s="204">
        <f t="shared" si="1350"/>
        <v>4.7137857062210679E-2</v>
      </c>
      <c r="BY856" s="205">
        <f t="shared" si="1350"/>
        <v>5.3306649686163922E-2</v>
      </c>
      <c r="BZ856" s="206">
        <f t="shared" si="1350"/>
        <v>5.4521452145214519E-2</v>
      </c>
      <c r="CA856" s="207">
        <f t="shared" si="1350"/>
        <v>5.9557067087736344E-2</v>
      </c>
      <c r="CB856" s="204">
        <f t="shared" si="1350"/>
        <v>4.6466788778559726E-2</v>
      </c>
      <c r="CC856" s="205">
        <f t="shared" si="1350"/>
        <v>5.8196851645730643E-2</v>
      </c>
      <c r="CD856" s="206">
        <f t="shared" si="1350"/>
        <v>4.2751931022094486E-2</v>
      </c>
      <c r="CE856" s="207">
        <f t="shared" si="1350"/>
        <v>7.0374031440323975E-2</v>
      </c>
      <c r="CF856" s="204">
        <f t="shared" si="1350"/>
        <v>3.9133752407252642E-2</v>
      </c>
      <c r="CG856" s="205">
        <f t="shared" si="1350"/>
        <v>5.7192270992366415E-2</v>
      </c>
      <c r="CH856" s="206">
        <f t="shared" si="1350"/>
        <v>5.3494775366408426E-2</v>
      </c>
      <c r="CI856" s="204">
        <f t="shared" si="1350"/>
        <v>5.6982359716300592E-2</v>
      </c>
      <c r="CJ856" s="210">
        <f t="shared" si="1350"/>
        <v>5.1526308211711537E-2</v>
      </c>
      <c r="CK856" s="211">
        <f t="shared" si="1350"/>
        <v>5.4839706336712327E-2</v>
      </c>
    </row>
    <row r="857" spans="1:89" ht="14.25" thickTop="1" thickBot="1" x14ac:dyDescent="0.25">
      <c r="A857" s="212" t="s">
        <v>35</v>
      </c>
      <c r="B857" s="238">
        <v>2520</v>
      </c>
      <c r="C857" s="214">
        <v>1437</v>
      </c>
      <c r="D857" s="215">
        <v>1215</v>
      </c>
      <c r="E857" s="216">
        <v>897</v>
      </c>
      <c r="F857" s="213">
        <v>641</v>
      </c>
      <c r="G857" s="217">
        <v>536</v>
      </c>
      <c r="H857" s="215">
        <v>1997</v>
      </c>
      <c r="I857" s="216">
        <v>2404</v>
      </c>
      <c r="J857" s="213">
        <v>365</v>
      </c>
      <c r="K857" s="214">
        <v>464</v>
      </c>
      <c r="L857" s="215">
        <v>631</v>
      </c>
      <c r="M857" s="213">
        <v>1319</v>
      </c>
      <c r="N857" s="218">
        <v>1558</v>
      </c>
      <c r="O857" s="239">
        <v>1958</v>
      </c>
      <c r="P857" s="213">
        <v>896</v>
      </c>
      <c r="Q857" s="214">
        <v>1111</v>
      </c>
      <c r="R857" s="215">
        <v>1253</v>
      </c>
      <c r="S857" s="216">
        <v>1234</v>
      </c>
      <c r="T857" s="213">
        <v>655</v>
      </c>
      <c r="U857" s="217">
        <v>557</v>
      </c>
      <c r="V857" s="215">
        <v>1521</v>
      </c>
      <c r="W857" s="240">
        <v>1640</v>
      </c>
      <c r="X857" s="213">
        <v>1388</v>
      </c>
      <c r="Y857" s="217">
        <v>792</v>
      </c>
      <c r="Z857" s="215">
        <v>3108</v>
      </c>
      <c r="AA857" s="213">
        <v>2671</v>
      </c>
      <c r="AB857" s="220">
        <f t="shared" si="1340"/>
        <v>17748</v>
      </c>
      <c r="AC857" s="221">
        <f t="shared" si="1335"/>
        <v>17020</v>
      </c>
      <c r="AE857" s="229" t="s">
        <v>26</v>
      </c>
      <c r="AF857" s="230">
        <f t="shared" ref="AF857:BG857" si="1351">SUM(AF854:AF856)</f>
        <v>7691</v>
      </c>
      <c r="AG857" s="231">
        <f t="shared" si="1351"/>
        <v>12832</v>
      </c>
      <c r="AH857" s="230">
        <f t="shared" si="1351"/>
        <v>5004</v>
      </c>
      <c r="AI857" s="231">
        <f t="shared" si="1351"/>
        <v>5971</v>
      </c>
      <c r="AJ857" s="230">
        <f t="shared" si="1351"/>
        <v>2740</v>
      </c>
      <c r="AK857" s="231">
        <f t="shared" si="1351"/>
        <v>1902</v>
      </c>
      <c r="AL857" s="230">
        <f t="shared" si="1351"/>
        <v>6689</v>
      </c>
      <c r="AM857" s="231">
        <f t="shared" si="1351"/>
        <v>11835</v>
      </c>
      <c r="AN857" s="230">
        <f t="shared" si="1351"/>
        <v>1996</v>
      </c>
      <c r="AO857" s="231">
        <f t="shared" si="1351"/>
        <v>1026</v>
      </c>
      <c r="AP857" s="230">
        <f t="shared" si="1351"/>
        <v>4392</v>
      </c>
      <c r="AQ857" s="231">
        <f t="shared" si="1351"/>
        <v>3239</v>
      </c>
      <c r="AR857" s="230">
        <f t="shared" si="1351"/>
        <v>6979</v>
      </c>
      <c r="AS857" s="231">
        <f t="shared" si="1351"/>
        <v>6722</v>
      </c>
      <c r="AT857" s="230">
        <f t="shared" si="1351"/>
        <v>3927</v>
      </c>
      <c r="AU857" s="231">
        <f t="shared" si="1351"/>
        <v>4916</v>
      </c>
      <c r="AV857" s="230">
        <f t="shared" si="1351"/>
        <v>4400</v>
      </c>
      <c r="AW857" s="231">
        <f t="shared" si="1351"/>
        <v>6110</v>
      </c>
      <c r="AX857" s="230">
        <f t="shared" si="1351"/>
        <v>3404</v>
      </c>
      <c r="AY857" s="231">
        <f t="shared" si="1351"/>
        <v>1374</v>
      </c>
      <c r="AZ857" s="230">
        <f t="shared" si="1351"/>
        <v>8268</v>
      </c>
      <c r="BA857" s="231">
        <f t="shared" si="1351"/>
        <v>4567</v>
      </c>
      <c r="BB857" s="230">
        <f t="shared" si="1351"/>
        <v>9064</v>
      </c>
      <c r="BC857" s="231">
        <f t="shared" si="1351"/>
        <v>2482</v>
      </c>
      <c r="BD857" s="230">
        <f t="shared" si="1351"/>
        <v>11991</v>
      </c>
      <c r="BE857" s="231">
        <f t="shared" si="1351"/>
        <v>13810</v>
      </c>
      <c r="BF857" s="232">
        <f t="shared" si="1351"/>
        <v>76545</v>
      </c>
      <c r="BG857" s="233">
        <f t="shared" si="1351"/>
        <v>76786</v>
      </c>
      <c r="BI857" s="212" t="s">
        <v>35</v>
      </c>
      <c r="BJ857" s="204">
        <f t="shared" ref="BJ857:CK857" si="1352">B857/B870</f>
        <v>4.247787610619469E-2</v>
      </c>
      <c r="BK857" s="205">
        <f t="shared" si="1352"/>
        <v>3.9286983623588595E-2</v>
      </c>
      <c r="BL857" s="206">
        <f t="shared" si="1352"/>
        <v>4.6443178777569663E-2</v>
      </c>
      <c r="BM857" s="207">
        <f t="shared" si="1352"/>
        <v>4.0586398805483911E-2</v>
      </c>
      <c r="BN857" s="204">
        <f t="shared" si="1352"/>
        <v>4.9088681268188085E-2</v>
      </c>
      <c r="BO857" s="205">
        <f t="shared" si="1352"/>
        <v>6.0571816024409537E-2</v>
      </c>
      <c r="BP857" s="206">
        <f t="shared" si="1352"/>
        <v>6.7297971287996222E-2</v>
      </c>
      <c r="BQ857" s="207">
        <f t="shared" si="1352"/>
        <v>5.5722961383338744E-2</v>
      </c>
      <c r="BR857" s="204">
        <f t="shared" si="1352"/>
        <v>5.2646761863551134E-2</v>
      </c>
      <c r="BS857" s="205">
        <f t="shared" si="1352"/>
        <v>5.2393857271906055E-2</v>
      </c>
      <c r="BT857" s="206">
        <f t="shared" si="1352"/>
        <v>4.9912988451194434E-2</v>
      </c>
      <c r="BU857" s="204">
        <f t="shared" si="1352"/>
        <v>5.3703025121126992E-2</v>
      </c>
      <c r="BV857" s="208">
        <f t="shared" si="1352"/>
        <v>5.5848299100261678E-2</v>
      </c>
      <c r="BW857" s="209">
        <f t="shared" si="1352"/>
        <v>5.0362672977004988E-2</v>
      </c>
      <c r="BX857" s="204">
        <f t="shared" si="1352"/>
        <v>5.058146099130631E-2</v>
      </c>
      <c r="BY857" s="205">
        <f t="shared" si="1352"/>
        <v>5.0532156827071774E-2</v>
      </c>
      <c r="BZ857" s="206">
        <f t="shared" si="1352"/>
        <v>5.5137513751375135E-2</v>
      </c>
      <c r="CA857" s="207">
        <f t="shared" si="1352"/>
        <v>4.9961536904328113E-2</v>
      </c>
      <c r="CB857" s="204">
        <f t="shared" si="1352"/>
        <v>6.3144702593270999E-2</v>
      </c>
      <c r="CC857" s="205">
        <f t="shared" si="1352"/>
        <v>4.4283669899825094E-2</v>
      </c>
      <c r="CD857" s="206">
        <f t="shared" si="1352"/>
        <v>5.4643434524878749E-2</v>
      </c>
      <c r="CE857" s="207">
        <f t="shared" si="1352"/>
        <v>5.2294250821083514E-2</v>
      </c>
      <c r="CF857" s="204">
        <f t="shared" si="1352"/>
        <v>5.0434213873042401E-2</v>
      </c>
      <c r="CG857" s="205">
        <f t="shared" si="1352"/>
        <v>4.7232824427480918E-2</v>
      </c>
      <c r="CH857" s="206">
        <f t="shared" si="1352"/>
        <v>5.3152737160740857E-2</v>
      </c>
      <c r="CI857" s="204">
        <f t="shared" si="1352"/>
        <v>5.3971589646184003E-2</v>
      </c>
      <c r="CJ857" s="210">
        <f t="shared" si="1352"/>
        <v>5.2149231189635971E-2</v>
      </c>
      <c r="CK857" s="211">
        <f t="shared" si="1352"/>
        <v>5.0081654872074034E-2</v>
      </c>
    </row>
    <row r="858" spans="1:89" ht="13.5" thickTop="1" x14ac:dyDescent="0.2">
      <c r="A858" s="202" t="s">
        <v>36</v>
      </c>
      <c r="B858" s="235">
        <v>2150</v>
      </c>
      <c r="C858" s="223">
        <v>2199</v>
      </c>
      <c r="D858" s="224">
        <v>1175</v>
      </c>
      <c r="E858" s="225">
        <v>1359</v>
      </c>
      <c r="F858" s="222">
        <v>647</v>
      </c>
      <c r="G858" s="226">
        <v>479</v>
      </c>
      <c r="H858" s="224">
        <v>1974</v>
      </c>
      <c r="I858" s="225">
        <v>3031</v>
      </c>
      <c r="J858" s="222">
        <v>435</v>
      </c>
      <c r="K858" s="223">
        <v>403</v>
      </c>
      <c r="L858" s="224">
        <v>1026</v>
      </c>
      <c r="M858" s="222">
        <v>1068</v>
      </c>
      <c r="N858" s="227">
        <v>1853</v>
      </c>
      <c r="O858" s="236">
        <v>1962</v>
      </c>
      <c r="P858" s="222">
        <v>989</v>
      </c>
      <c r="Q858" s="223">
        <v>1139</v>
      </c>
      <c r="R858" s="224">
        <v>1286</v>
      </c>
      <c r="S858" s="225">
        <v>1584</v>
      </c>
      <c r="T858" s="222">
        <v>753</v>
      </c>
      <c r="U858" s="226">
        <v>486</v>
      </c>
      <c r="V858" s="224">
        <v>2135</v>
      </c>
      <c r="W858" s="237">
        <v>1410</v>
      </c>
      <c r="X858" s="222">
        <v>1609</v>
      </c>
      <c r="Y858" s="226">
        <v>653</v>
      </c>
      <c r="Z858" s="224">
        <v>3329</v>
      </c>
      <c r="AA858" s="222">
        <v>3170</v>
      </c>
      <c r="AB858" s="220">
        <f t="shared" si="1340"/>
        <v>19361</v>
      </c>
      <c r="AC858" s="221">
        <f t="shared" si="1335"/>
        <v>18943</v>
      </c>
      <c r="BI858" s="202" t="s">
        <v>36</v>
      </c>
      <c r="BJ858" s="204">
        <f t="shared" ref="BJ858:CK858" si="1353">B858/B870</f>
        <v>3.6241045090602615E-2</v>
      </c>
      <c r="BK858" s="205">
        <f t="shared" si="1353"/>
        <v>6.0119747382234738E-2</v>
      </c>
      <c r="BL858" s="206">
        <f t="shared" si="1353"/>
        <v>4.4914185237567371E-2</v>
      </c>
      <c r="BM858" s="207">
        <f t="shared" si="1353"/>
        <v>6.1490430297271616E-2</v>
      </c>
      <c r="BN858" s="204">
        <f t="shared" si="1353"/>
        <v>4.9548169704395774E-2</v>
      </c>
      <c r="BO858" s="205">
        <f t="shared" si="1353"/>
        <v>5.4130410215843597E-2</v>
      </c>
      <c r="BP858" s="206">
        <f t="shared" si="1353"/>
        <v>6.6522881984228621E-2</v>
      </c>
      <c r="BQ858" s="207">
        <f t="shared" si="1353"/>
        <v>7.0256362709192902E-2</v>
      </c>
      <c r="BR858" s="204">
        <f t="shared" si="1353"/>
        <v>6.2743401125054082E-2</v>
      </c>
      <c r="BS858" s="205">
        <f t="shared" si="1353"/>
        <v>4.5505871725383923E-2</v>
      </c>
      <c r="BT858" s="206">
        <f t="shared" si="1353"/>
        <v>8.1158044613194119E-2</v>
      </c>
      <c r="BU858" s="204">
        <f t="shared" si="1353"/>
        <v>4.3483571515817762E-2</v>
      </c>
      <c r="BV858" s="208">
        <f t="shared" si="1353"/>
        <v>6.6422912858013411E-2</v>
      </c>
      <c r="BW858" s="209">
        <f t="shared" si="1353"/>
        <v>5.0465558927928394E-2</v>
      </c>
      <c r="BX858" s="204">
        <f t="shared" si="1353"/>
        <v>5.5831545670091451E-2</v>
      </c>
      <c r="BY858" s="205">
        <f t="shared" si="1353"/>
        <v>5.1805694532884562E-2</v>
      </c>
      <c r="BZ858" s="206">
        <f t="shared" si="1353"/>
        <v>5.6589658965896593E-2</v>
      </c>
      <c r="CA858" s="207">
        <f t="shared" si="1353"/>
        <v>6.4132151099234785E-2</v>
      </c>
      <c r="CB858" s="204">
        <f t="shared" si="1353"/>
        <v>7.2592306950737498E-2</v>
      </c>
      <c r="CC858" s="205">
        <f t="shared" si="1353"/>
        <v>3.8638893305771985E-2</v>
      </c>
      <c r="CD858" s="206">
        <f t="shared" si="1353"/>
        <v>7.6701993892581283E-2</v>
      </c>
      <c r="CE858" s="207">
        <f t="shared" si="1353"/>
        <v>4.4960301010809604E-2</v>
      </c>
      <c r="CF858" s="204">
        <f t="shared" si="1353"/>
        <v>5.846444533265506E-2</v>
      </c>
      <c r="CG858" s="205">
        <f t="shared" si="1353"/>
        <v>3.8943225190839696E-2</v>
      </c>
      <c r="CH858" s="206">
        <f t="shared" si="1353"/>
        <v>5.6932259333367534E-2</v>
      </c>
      <c r="CI858" s="204">
        <f t="shared" si="1353"/>
        <v>6.4054638404493922E-2</v>
      </c>
      <c r="CJ858" s="210">
        <f t="shared" si="1353"/>
        <v>5.6888734790542149E-2</v>
      </c>
      <c r="CK858" s="211">
        <f t="shared" si="1353"/>
        <v>5.5740116817961129E-2</v>
      </c>
    </row>
    <row r="859" spans="1:89" x14ac:dyDescent="0.2">
      <c r="A859" s="212" t="s">
        <v>37</v>
      </c>
      <c r="B859" s="238">
        <v>2200</v>
      </c>
      <c r="C859" s="214">
        <v>2772</v>
      </c>
      <c r="D859" s="215">
        <v>1471</v>
      </c>
      <c r="E859" s="216">
        <v>1594</v>
      </c>
      <c r="F859" s="213">
        <v>888</v>
      </c>
      <c r="G859" s="217">
        <v>505</v>
      </c>
      <c r="H859" s="215">
        <v>2051</v>
      </c>
      <c r="I859" s="216">
        <v>3308</v>
      </c>
      <c r="J859" s="213">
        <v>581</v>
      </c>
      <c r="K859" s="214">
        <v>370</v>
      </c>
      <c r="L859" s="215">
        <v>1088</v>
      </c>
      <c r="M859" s="213">
        <v>1115</v>
      </c>
      <c r="N859" s="218">
        <v>2005</v>
      </c>
      <c r="O859" s="239">
        <v>1975</v>
      </c>
      <c r="P859" s="213">
        <v>1096</v>
      </c>
      <c r="Q859" s="214">
        <v>1157</v>
      </c>
      <c r="R859" s="215">
        <v>1419</v>
      </c>
      <c r="S859" s="216">
        <v>1530</v>
      </c>
      <c r="T859" s="213">
        <v>1008</v>
      </c>
      <c r="U859" s="217">
        <v>420</v>
      </c>
      <c r="V859" s="215">
        <v>2536</v>
      </c>
      <c r="W859" s="240">
        <v>1398</v>
      </c>
      <c r="X859" s="213">
        <v>2475</v>
      </c>
      <c r="Y859" s="217">
        <v>660</v>
      </c>
      <c r="Z859" s="215">
        <v>4117</v>
      </c>
      <c r="AA859" s="213">
        <v>3443</v>
      </c>
      <c r="AB859" s="220">
        <f t="shared" si="1340"/>
        <v>22935</v>
      </c>
      <c r="AC859" s="221">
        <f t="shared" si="1335"/>
        <v>20247</v>
      </c>
      <c r="BI859" s="212" t="s">
        <v>37</v>
      </c>
      <c r="BJ859" s="204">
        <f t="shared" ref="BJ859:CK859" si="1354">B859/B870</f>
        <v>3.7083860092709649E-2</v>
      </c>
      <c r="BK859" s="205">
        <f t="shared" si="1354"/>
        <v>7.5785329578696992E-2</v>
      </c>
      <c r="BL859" s="206">
        <f t="shared" si="1354"/>
        <v>5.6228737433584343E-2</v>
      </c>
      <c r="BM859" s="207">
        <f t="shared" si="1354"/>
        <v>7.2123433328808648E-2</v>
      </c>
      <c r="BN859" s="204">
        <f t="shared" si="1354"/>
        <v>6.8004288558737941E-2</v>
      </c>
      <c r="BO859" s="205">
        <f t="shared" si="1354"/>
        <v>5.7068595321505253E-2</v>
      </c>
      <c r="BP859" s="206">
        <f t="shared" si="1354"/>
        <v>6.9117746175102787E-2</v>
      </c>
      <c r="BQ859" s="207">
        <f t="shared" si="1354"/>
        <v>7.6677020073246491E-2</v>
      </c>
      <c r="BR859" s="204">
        <f t="shared" si="1354"/>
        <v>8.3802105870474541E-2</v>
      </c>
      <c r="BS859" s="205">
        <f t="shared" si="1354"/>
        <v>4.1779584462511295E-2</v>
      </c>
      <c r="BT859" s="206">
        <f t="shared" si="1354"/>
        <v>8.6062331909507989E-2</v>
      </c>
      <c r="BU859" s="204">
        <f t="shared" si="1354"/>
        <v>4.5397174382150567E-2</v>
      </c>
      <c r="BV859" s="208">
        <f t="shared" si="1354"/>
        <v>7.1871527404380395E-2</v>
      </c>
      <c r="BW859" s="209">
        <f t="shared" si="1354"/>
        <v>5.0799938268429448E-2</v>
      </c>
      <c r="BX859" s="204">
        <f t="shared" si="1354"/>
        <v>6.1871965676865759E-2</v>
      </c>
      <c r="BY859" s="205">
        <f t="shared" si="1354"/>
        <v>5.2624397343764215E-2</v>
      </c>
      <c r="BZ859" s="206">
        <f t="shared" si="1354"/>
        <v>6.244224422442244E-2</v>
      </c>
      <c r="CA859" s="207">
        <f t="shared" si="1354"/>
        <v>6.1945827766306326E-2</v>
      </c>
      <c r="CB859" s="204">
        <f t="shared" si="1354"/>
        <v>9.7175359105369716E-2</v>
      </c>
      <c r="CC859" s="205">
        <f t="shared" si="1354"/>
        <v>3.3391636190173317E-2</v>
      </c>
      <c r="CD859" s="206">
        <f t="shared" si="1354"/>
        <v>9.1108316867253458E-2</v>
      </c>
      <c r="CE859" s="207">
        <f t="shared" si="1354"/>
        <v>4.4577660151143138E-2</v>
      </c>
      <c r="CF859" s="204">
        <f t="shared" si="1354"/>
        <v>8.9931325169870277E-2</v>
      </c>
      <c r="CG859" s="205">
        <f t="shared" si="1354"/>
        <v>3.9360687022900763E-2</v>
      </c>
      <c r="CH859" s="206">
        <f t="shared" si="1354"/>
        <v>7.0408564636669918E-2</v>
      </c>
      <c r="CI859" s="204">
        <f t="shared" si="1354"/>
        <v>6.9571015781284731E-2</v>
      </c>
      <c r="CJ859" s="210">
        <f t="shared" si="1354"/>
        <v>6.7390275937249319E-2</v>
      </c>
      <c r="CK859" s="211">
        <f t="shared" si="1354"/>
        <v>5.9577160175962568E-2</v>
      </c>
    </row>
    <row r="860" spans="1:89" x14ac:dyDescent="0.2">
      <c r="A860" s="202" t="s">
        <v>30</v>
      </c>
      <c r="B860" s="235">
        <v>2548</v>
      </c>
      <c r="C860" s="223">
        <v>4175</v>
      </c>
      <c r="D860" s="224">
        <v>1911</v>
      </c>
      <c r="E860" s="225">
        <v>2000</v>
      </c>
      <c r="F860" s="222">
        <v>1169</v>
      </c>
      <c r="G860" s="226">
        <v>644</v>
      </c>
      <c r="H860" s="224">
        <v>2290</v>
      </c>
      <c r="I860" s="225">
        <v>3851</v>
      </c>
      <c r="J860" s="222">
        <v>846</v>
      </c>
      <c r="K860" s="223">
        <v>368</v>
      </c>
      <c r="L860" s="224">
        <v>1609</v>
      </c>
      <c r="M860" s="222">
        <v>1122</v>
      </c>
      <c r="N860" s="227">
        <v>2413</v>
      </c>
      <c r="O860" s="236">
        <v>2353</v>
      </c>
      <c r="P860" s="222">
        <v>1412</v>
      </c>
      <c r="Q860" s="223">
        <v>1582</v>
      </c>
      <c r="R860" s="224">
        <v>1586</v>
      </c>
      <c r="S860" s="225">
        <v>2185</v>
      </c>
      <c r="T860" s="222">
        <v>1372</v>
      </c>
      <c r="U860" s="226">
        <v>454</v>
      </c>
      <c r="V860" s="224">
        <v>2705</v>
      </c>
      <c r="W860" s="237">
        <v>1466</v>
      </c>
      <c r="X860" s="222">
        <v>3271</v>
      </c>
      <c r="Y860" s="226">
        <v>761</v>
      </c>
      <c r="Z860" s="224">
        <v>4441</v>
      </c>
      <c r="AA860" s="222">
        <v>4176</v>
      </c>
      <c r="AB860" s="220">
        <f t="shared" si="1340"/>
        <v>27573</v>
      </c>
      <c r="AC860" s="221">
        <f t="shared" si="1335"/>
        <v>25137</v>
      </c>
      <c r="BI860" s="202" t="s">
        <v>30</v>
      </c>
      <c r="BJ860" s="204">
        <f t="shared" ref="BJ860:CK860" si="1355">B860/B870</f>
        <v>4.2949852507374632E-2</v>
      </c>
      <c r="BK860" s="205">
        <f t="shared" si="1355"/>
        <v>0.11414276731279219</v>
      </c>
      <c r="BL860" s="206">
        <f t="shared" si="1355"/>
        <v>7.3047666373609571E-2</v>
      </c>
      <c r="BM860" s="207">
        <f t="shared" si="1355"/>
        <v>9.049364282159178E-2</v>
      </c>
      <c r="BN860" s="204">
        <f t="shared" si="1355"/>
        <v>8.9523663654464694E-2</v>
      </c>
      <c r="BO860" s="205">
        <f t="shared" si="1355"/>
        <v>7.2776584924850271E-2</v>
      </c>
      <c r="BP860" s="206">
        <f t="shared" si="1355"/>
        <v>7.717193502729662E-2</v>
      </c>
      <c r="BQ860" s="207">
        <f t="shared" si="1355"/>
        <v>8.926336284826851E-2</v>
      </c>
      <c r="BR860" s="204">
        <f t="shared" si="1355"/>
        <v>0.12202509736045002</v>
      </c>
      <c r="BS860" s="205">
        <f t="shared" si="1355"/>
        <v>4.1553748870822041E-2</v>
      </c>
      <c r="BT860" s="206">
        <f t="shared" si="1355"/>
        <v>0.12727416548014556</v>
      </c>
      <c r="BU860" s="204">
        <f t="shared" si="1355"/>
        <v>4.5682179064370346E-2</v>
      </c>
      <c r="BV860" s="208">
        <f t="shared" si="1355"/>
        <v>8.6496755923576016E-2</v>
      </c>
      <c r="BW860" s="209">
        <f t="shared" si="1355"/>
        <v>6.052266063069088E-2</v>
      </c>
      <c r="BX860" s="204">
        <f t="shared" si="1355"/>
        <v>7.9710963080049685E-2</v>
      </c>
      <c r="BY860" s="205">
        <f t="shared" si="1355"/>
        <v>7.1954880378422639E-2</v>
      </c>
      <c r="BZ860" s="206">
        <f t="shared" si="1355"/>
        <v>6.9790979097909794E-2</v>
      </c>
      <c r="CA860" s="207">
        <f t="shared" si="1355"/>
        <v>8.8465120045345971E-2</v>
      </c>
      <c r="CB860" s="204">
        <f t="shared" si="1355"/>
        <v>0.13226646100453099</v>
      </c>
      <c r="CC860" s="205">
        <f t="shared" si="1355"/>
        <v>3.6094768643663538E-2</v>
      </c>
      <c r="CD860" s="206">
        <f t="shared" si="1355"/>
        <v>9.7179809592239985E-2</v>
      </c>
      <c r="CE860" s="207">
        <f t="shared" si="1355"/>
        <v>4.674595835591977E-2</v>
      </c>
      <c r="CF860" s="204">
        <f t="shared" si="1355"/>
        <v>0.11885469278005886</v>
      </c>
      <c r="CG860" s="205">
        <f t="shared" si="1355"/>
        <v>4.5384064885496185E-2</v>
      </c>
      <c r="CH860" s="206">
        <f t="shared" si="1355"/>
        <v>7.5949583568484594E-2</v>
      </c>
      <c r="CI860" s="204">
        <f t="shared" si="1355"/>
        <v>8.4382388005415351E-2</v>
      </c>
      <c r="CJ860" s="210">
        <f t="shared" si="1355"/>
        <v>8.1018185237313092E-2</v>
      </c>
      <c r="CK860" s="211">
        <f t="shared" si="1355"/>
        <v>7.3966072768467978E-2</v>
      </c>
    </row>
    <row r="861" spans="1:89" x14ac:dyDescent="0.2">
      <c r="A861" s="212" t="s">
        <v>32</v>
      </c>
      <c r="B861" s="238">
        <v>2544</v>
      </c>
      <c r="C861" s="214">
        <v>3981</v>
      </c>
      <c r="D861" s="215">
        <v>1806</v>
      </c>
      <c r="E861" s="216">
        <v>1733</v>
      </c>
      <c r="F861" s="213">
        <v>927</v>
      </c>
      <c r="G861" s="217">
        <v>617</v>
      </c>
      <c r="H861" s="215">
        <v>2373</v>
      </c>
      <c r="I861" s="216">
        <v>3987</v>
      </c>
      <c r="J861" s="213">
        <v>699</v>
      </c>
      <c r="K861" s="214">
        <v>333</v>
      </c>
      <c r="L861" s="215">
        <v>1678</v>
      </c>
      <c r="M861" s="213">
        <v>1063</v>
      </c>
      <c r="N861" s="218">
        <v>2509</v>
      </c>
      <c r="O861" s="239">
        <v>2106</v>
      </c>
      <c r="P861" s="213">
        <v>1372</v>
      </c>
      <c r="Q861" s="214">
        <v>1482</v>
      </c>
      <c r="R861" s="215">
        <v>1492</v>
      </c>
      <c r="S861" s="216">
        <v>1862</v>
      </c>
      <c r="T861" s="213">
        <v>1155</v>
      </c>
      <c r="U861" s="217">
        <v>487</v>
      </c>
      <c r="V861" s="215">
        <v>2837</v>
      </c>
      <c r="W861" s="240">
        <v>1652</v>
      </c>
      <c r="X861" s="213">
        <v>3165</v>
      </c>
      <c r="Y861" s="217">
        <v>935</v>
      </c>
      <c r="Z861" s="215">
        <v>4073</v>
      </c>
      <c r="AA861" s="213">
        <v>4911</v>
      </c>
      <c r="AB861" s="220">
        <f t="shared" si="1340"/>
        <v>26630</v>
      </c>
      <c r="AC861" s="221">
        <f t="shared" si="1335"/>
        <v>25149</v>
      </c>
      <c r="BI861" s="212" t="s">
        <v>32</v>
      </c>
      <c r="BJ861" s="204">
        <f t="shared" ref="BJ861:CK861" si="1356">B861/B870</f>
        <v>4.2882427307206067E-2</v>
      </c>
      <c r="BK861" s="205">
        <f t="shared" si="1356"/>
        <v>0.10883888782568281</v>
      </c>
      <c r="BL861" s="206">
        <f t="shared" si="1356"/>
        <v>6.9034058331103557E-2</v>
      </c>
      <c r="BM861" s="207">
        <f t="shared" si="1356"/>
        <v>7.8412741504909275E-2</v>
      </c>
      <c r="BN861" s="204">
        <f t="shared" si="1356"/>
        <v>7.0990963394087919E-2</v>
      </c>
      <c r="BO861" s="205">
        <f t="shared" si="1356"/>
        <v>6.9725392699740082E-2</v>
      </c>
      <c r="BP861" s="206">
        <f t="shared" si="1356"/>
        <v>7.9968996427849298E-2</v>
      </c>
      <c r="BQ861" s="207">
        <f t="shared" si="1356"/>
        <v>9.2415743359139588E-2</v>
      </c>
      <c r="BR861" s="204">
        <f t="shared" si="1356"/>
        <v>0.10082215491129382</v>
      </c>
      <c r="BS861" s="205">
        <f t="shared" si="1356"/>
        <v>3.7601626016260166E-2</v>
      </c>
      <c r="BT861" s="206">
        <f t="shared" si="1356"/>
        <v>0.13273216263249485</v>
      </c>
      <c r="BU861" s="204">
        <f t="shared" si="1356"/>
        <v>4.3279996742803632E-2</v>
      </c>
      <c r="BV861" s="208">
        <f t="shared" si="1356"/>
        <v>8.9937986163386746E-2</v>
      </c>
      <c r="BW861" s="209">
        <f t="shared" si="1356"/>
        <v>5.416945316117084E-2</v>
      </c>
      <c r="BX861" s="204">
        <f t="shared" si="1356"/>
        <v>7.7452862142937784E-2</v>
      </c>
      <c r="BY861" s="205">
        <f t="shared" si="1356"/>
        <v>6.740653142909124E-2</v>
      </c>
      <c r="BZ861" s="206">
        <f t="shared" si="1356"/>
        <v>6.565456545654566E-2</v>
      </c>
      <c r="CA861" s="207">
        <f t="shared" si="1356"/>
        <v>7.5387667516903512E-2</v>
      </c>
      <c r="CB861" s="204">
        <f t="shared" si="1356"/>
        <v>0.11134676564156946</v>
      </c>
      <c r="CC861" s="205">
        <f t="shared" si="1356"/>
        <v>3.8718397201462869E-2</v>
      </c>
      <c r="CD861" s="206">
        <f t="shared" si="1356"/>
        <v>0.10192204059637147</v>
      </c>
      <c r="CE861" s="207">
        <f t="shared" si="1356"/>
        <v>5.2676891680749974E-2</v>
      </c>
      <c r="CF861" s="204">
        <f t="shared" si="1356"/>
        <v>0.11500308855056139</v>
      </c>
      <c r="CG861" s="205">
        <f t="shared" si="1356"/>
        <v>5.5760973282442748E-2</v>
      </c>
      <c r="CH861" s="206">
        <f t="shared" si="1356"/>
        <v>6.9656080584201252E-2</v>
      </c>
      <c r="CI861" s="204">
        <f t="shared" si="1356"/>
        <v>9.9234173250621352E-2</v>
      </c>
      <c r="CJ861" s="210">
        <f t="shared" si="1356"/>
        <v>7.8247353311922799E-2</v>
      </c>
      <c r="CK861" s="211">
        <f t="shared" si="1356"/>
        <v>7.4001382983418906E-2</v>
      </c>
    </row>
    <row r="862" spans="1:89" x14ac:dyDescent="0.2">
      <c r="A862" s="202" t="s">
        <v>34</v>
      </c>
      <c r="B862" s="235">
        <v>2599</v>
      </c>
      <c r="C862" s="223">
        <v>4676</v>
      </c>
      <c r="D862" s="224">
        <v>1287</v>
      </c>
      <c r="E862" s="225">
        <v>2238</v>
      </c>
      <c r="F862" s="222">
        <v>644</v>
      </c>
      <c r="G862" s="226">
        <v>641</v>
      </c>
      <c r="H862" s="224">
        <v>2026</v>
      </c>
      <c r="I862" s="225">
        <v>3997</v>
      </c>
      <c r="J862" s="222">
        <v>451</v>
      </c>
      <c r="K862" s="223">
        <v>325</v>
      </c>
      <c r="L862" s="224">
        <v>1105</v>
      </c>
      <c r="M862" s="222">
        <v>1054</v>
      </c>
      <c r="N862" s="227">
        <v>2057</v>
      </c>
      <c r="O862" s="236">
        <v>2263</v>
      </c>
      <c r="P862" s="222">
        <v>1143</v>
      </c>
      <c r="Q862" s="223">
        <v>1852</v>
      </c>
      <c r="R862" s="224">
        <v>1322</v>
      </c>
      <c r="S862" s="225">
        <v>2063</v>
      </c>
      <c r="T862" s="222">
        <v>877</v>
      </c>
      <c r="U862" s="226">
        <v>433</v>
      </c>
      <c r="V862" s="224">
        <v>2726</v>
      </c>
      <c r="W862" s="237">
        <v>1449</v>
      </c>
      <c r="X862" s="222">
        <v>2628</v>
      </c>
      <c r="Y862" s="226">
        <v>786</v>
      </c>
      <c r="Z862" s="224">
        <v>3477</v>
      </c>
      <c r="AA862" s="222">
        <v>4723</v>
      </c>
      <c r="AB862" s="220">
        <f t="shared" si="1340"/>
        <v>22342</v>
      </c>
      <c r="AC862" s="221">
        <f t="shared" si="1335"/>
        <v>26500</v>
      </c>
      <c r="BI862" s="202" t="s">
        <v>34</v>
      </c>
      <c r="BJ862" s="204">
        <f t="shared" ref="BJ862:CK862" si="1357">B862/B870</f>
        <v>4.3809523809523812E-2</v>
      </c>
      <c r="BK862" s="205">
        <f t="shared" si="1357"/>
        <v>0.12783989939032725</v>
      </c>
      <c r="BL862" s="206">
        <f t="shared" si="1357"/>
        <v>4.9195367149573795E-2</v>
      </c>
      <c r="BM862" s="207">
        <f t="shared" si="1357"/>
        <v>0.1012623863173612</v>
      </c>
      <c r="BN862" s="204">
        <f t="shared" si="1357"/>
        <v>4.9318425486291929E-2</v>
      </c>
      <c r="BO862" s="205">
        <f t="shared" si="1357"/>
        <v>7.2437563566504687E-2</v>
      </c>
      <c r="BP862" s="206">
        <f t="shared" si="1357"/>
        <v>6.8275257801442335E-2</v>
      </c>
      <c r="BQ862" s="207">
        <f t="shared" si="1357"/>
        <v>9.2647536043762455E-2</v>
      </c>
      <c r="BR862" s="204">
        <f t="shared" si="1357"/>
        <v>6.50512043848262E-2</v>
      </c>
      <c r="BS862" s="205">
        <f t="shared" si="1357"/>
        <v>3.6698283649503165E-2</v>
      </c>
      <c r="BT862" s="206">
        <f t="shared" si="1357"/>
        <v>8.7407055845594051E-2</v>
      </c>
      <c r="BU862" s="204">
        <f t="shared" si="1357"/>
        <v>4.2913562151378204E-2</v>
      </c>
      <c r="BV862" s="208">
        <f t="shared" si="1357"/>
        <v>7.3735527117611208E-2</v>
      </c>
      <c r="BW862" s="209">
        <f t="shared" si="1357"/>
        <v>5.8207726734914346E-2</v>
      </c>
      <c r="BX862" s="204">
        <f t="shared" si="1357"/>
        <v>6.4525234277972229E-2</v>
      </c>
      <c r="BY862" s="205">
        <f t="shared" si="1357"/>
        <v>8.4235422541617394E-2</v>
      </c>
      <c r="BZ862" s="206">
        <f t="shared" si="1357"/>
        <v>5.8173817381738172E-2</v>
      </c>
      <c r="CA862" s="207">
        <f t="shared" si="1357"/>
        <v>8.3525648811692776E-2</v>
      </c>
      <c r="CB862" s="204">
        <f t="shared" si="1357"/>
        <v>8.4546418586715508E-2</v>
      </c>
      <c r="CC862" s="205">
        <f t="shared" si="1357"/>
        <v>3.4425186834154874E-2</v>
      </c>
      <c r="CD862" s="206">
        <f t="shared" si="1357"/>
        <v>9.7934255433806364E-2</v>
      </c>
      <c r="CE862" s="207">
        <f t="shared" si="1357"/>
        <v>4.6203883804725614E-2</v>
      </c>
      <c r="CF862" s="204">
        <f t="shared" si="1357"/>
        <v>9.5490716180371346E-2</v>
      </c>
      <c r="CG862" s="205">
        <f t="shared" si="1357"/>
        <v>4.6875E-2</v>
      </c>
      <c r="CH862" s="206">
        <f t="shared" si="1357"/>
        <v>5.946334205530758E-2</v>
      </c>
      <c r="CI862" s="204">
        <f t="shared" si="1357"/>
        <v>9.5435349269534647E-2</v>
      </c>
      <c r="CJ862" s="210">
        <f t="shared" si="1357"/>
        <v>6.5647854588621074E-2</v>
      </c>
      <c r="CK862" s="211">
        <f t="shared" si="1357"/>
        <v>7.7976724683311516E-2</v>
      </c>
    </row>
    <row r="863" spans="1:89" x14ac:dyDescent="0.2">
      <c r="A863" s="212" t="s">
        <v>38</v>
      </c>
      <c r="B863" s="238">
        <v>2536</v>
      </c>
      <c r="C863" s="214">
        <v>3655</v>
      </c>
      <c r="D863" s="215">
        <v>1043</v>
      </c>
      <c r="E863" s="216">
        <v>1620</v>
      </c>
      <c r="F863" s="213">
        <v>515</v>
      </c>
      <c r="G863" s="217">
        <v>506</v>
      </c>
      <c r="H863" s="215">
        <v>1727</v>
      </c>
      <c r="I863" s="216">
        <v>3480</v>
      </c>
      <c r="J863" s="213">
        <v>320</v>
      </c>
      <c r="K863" s="214">
        <v>221</v>
      </c>
      <c r="L863" s="215">
        <v>811</v>
      </c>
      <c r="M863" s="213">
        <v>877</v>
      </c>
      <c r="N863" s="218">
        <v>1714</v>
      </c>
      <c r="O863" s="239">
        <v>2129</v>
      </c>
      <c r="P863" s="213">
        <v>998</v>
      </c>
      <c r="Q863" s="214">
        <v>1563</v>
      </c>
      <c r="R863" s="215">
        <v>1111</v>
      </c>
      <c r="S863" s="216">
        <v>1552</v>
      </c>
      <c r="T863" s="213">
        <v>725</v>
      </c>
      <c r="U863" s="217">
        <v>445</v>
      </c>
      <c r="V863" s="215">
        <v>2735</v>
      </c>
      <c r="W863" s="240">
        <v>1361</v>
      </c>
      <c r="X863" s="213">
        <v>1878</v>
      </c>
      <c r="Y863" s="217">
        <v>870</v>
      </c>
      <c r="Z863" s="215">
        <v>2853</v>
      </c>
      <c r="AA863" s="213">
        <v>3461</v>
      </c>
      <c r="AB863" s="220">
        <f t="shared" si="1340"/>
        <v>18966</v>
      </c>
      <c r="AC863" s="221">
        <f t="shared" si="1335"/>
        <v>21740</v>
      </c>
      <c r="BI863" s="212" t="s">
        <v>38</v>
      </c>
      <c r="BJ863" s="204">
        <f t="shared" ref="BJ863:CK863" si="1358">B863/B870</f>
        <v>4.2747576906868943E-2</v>
      </c>
      <c r="BK863" s="205">
        <f t="shared" si="1358"/>
        <v>9.9926183120540232E-2</v>
      </c>
      <c r="BL863" s="206">
        <f t="shared" si="1358"/>
        <v>3.9868506555559804E-2</v>
      </c>
      <c r="BM863" s="207">
        <f t="shared" si="1358"/>
        <v>7.3299850685489346E-2</v>
      </c>
      <c r="BN863" s="204">
        <f t="shared" si="1358"/>
        <v>3.9439424107826616E-2</v>
      </c>
      <c r="BO863" s="205">
        <f t="shared" si="1358"/>
        <v>5.7181602440953778E-2</v>
      </c>
      <c r="BP863" s="206">
        <f t="shared" si="1358"/>
        <v>5.8199096852463439E-2</v>
      </c>
      <c r="BQ863" s="207">
        <f t="shared" si="1358"/>
        <v>8.0663854248759909E-2</v>
      </c>
      <c r="BR863" s="204">
        <f t="shared" si="1358"/>
        <v>4.6156065195442089E-2</v>
      </c>
      <c r="BS863" s="205">
        <f t="shared" si="1358"/>
        <v>2.4954832881662149E-2</v>
      </c>
      <c r="BT863" s="206">
        <f t="shared" si="1358"/>
        <v>6.4151241892105679E-2</v>
      </c>
      <c r="BU863" s="204">
        <f t="shared" si="1358"/>
        <v>3.5707015186678064E-2</v>
      </c>
      <c r="BV863" s="208">
        <f t="shared" si="1358"/>
        <v>6.1440298239954116E-2</v>
      </c>
      <c r="BW863" s="209">
        <f t="shared" si="1358"/>
        <v>5.4761047378980403E-2</v>
      </c>
      <c r="BX863" s="204">
        <f t="shared" si="1358"/>
        <v>5.6339618380941626E-2</v>
      </c>
      <c r="BY863" s="205">
        <f t="shared" si="1358"/>
        <v>7.1090694078049674E-2</v>
      </c>
      <c r="BZ863" s="206">
        <f t="shared" si="1358"/>
        <v>4.8888888888888891E-2</v>
      </c>
      <c r="CA863" s="207">
        <f t="shared" si="1358"/>
        <v>6.283655208712903E-2</v>
      </c>
      <c r="CB863" s="204">
        <f t="shared" si="1358"/>
        <v>6.9892991420032774E-2</v>
      </c>
      <c r="CC863" s="205">
        <f t="shared" si="1358"/>
        <v>3.5379233582445539E-2</v>
      </c>
      <c r="CD863" s="206">
        <f t="shared" si="1358"/>
        <v>9.8257589365906228E-2</v>
      </c>
      <c r="CE863" s="207">
        <f t="shared" si="1358"/>
        <v>4.3397850833838209E-2</v>
      </c>
      <c r="CF863" s="204">
        <f t="shared" si="1358"/>
        <v>6.8238799462228841E-2</v>
      </c>
      <c r="CG863" s="205">
        <f t="shared" si="1358"/>
        <v>5.1884541984732822E-2</v>
      </c>
      <c r="CH863" s="206">
        <f t="shared" si="1358"/>
        <v>4.8791750038479298E-2</v>
      </c>
      <c r="CI863" s="204">
        <f t="shared" si="1358"/>
        <v>6.993473297096324E-2</v>
      </c>
      <c r="CJ863" s="210">
        <f t="shared" si="1358"/>
        <v>5.5728099996767852E-2</v>
      </c>
      <c r="CK863" s="211">
        <f t="shared" si="1358"/>
        <v>6.3970339419441219E-2</v>
      </c>
    </row>
    <row r="864" spans="1:89" x14ac:dyDescent="0.2">
      <c r="A864" s="202" t="s">
        <v>39</v>
      </c>
      <c r="B864" s="235">
        <v>402</v>
      </c>
      <c r="C864" s="223">
        <v>2146</v>
      </c>
      <c r="D864" s="224">
        <v>180</v>
      </c>
      <c r="E864" s="225">
        <v>1016</v>
      </c>
      <c r="F864" s="222">
        <v>118</v>
      </c>
      <c r="G864" s="226">
        <v>361</v>
      </c>
      <c r="H864" s="224">
        <v>522</v>
      </c>
      <c r="I864" s="225">
        <v>2306</v>
      </c>
      <c r="J864" s="222">
        <v>151</v>
      </c>
      <c r="K864" s="223">
        <v>178</v>
      </c>
      <c r="L864" s="224">
        <v>504</v>
      </c>
      <c r="M864" s="222">
        <v>600</v>
      </c>
      <c r="N864" s="227">
        <v>1019</v>
      </c>
      <c r="O864" s="236">
        <v>1548</v>
      </c>
      <c r="P864" s="222">
        <v>618</v>
      </c>
      <c r="Q864" s="223">
        <v>1189</v>
      </c>
      <c r="R864" s="224">
        <v>778</v>
      </c>
      <c r="S864" s="225">
        <v>1025</v>
      </c>
      <c r="T864" s="222">
        <v>582</v>
      </c>
      <c r="U864" s="226">
        <v>328</v>
      </c>
      <c r="V864" s="224">
        <v>2469</v>
      </c>
      <c r="W864" s="237">
        <v>1184</v>
      </c>
      <c r="X864" s="222">
        <v>1104</v>
      </c>
      <c r="Y864" s="226">
        <v>795</v>
      </c>
      <c r="Z864" s="224">
        <v>2012</v>
      </c>
      <c r="AA864" s="222">
        <v>2560</v>
      </c>
      <c r="AB864" s="220">
        <f t="shared" si="1340"/>
        <v>10459</v>
      </c>
      <c r="AC864" s="221">
        <f t="shared" si="1335"/>
        <v>15236</v>
      </c>
      <c r="BI864" s="202" t="s">
        <v>39</v>
      </c>
      <c r="BJ864" s="204">
        <f t="shared" ref="BJ864:CK864" si="1359">B864/B870</f>
        <v>6.7762326169405812E-3</v>
      </c>
      <c r="BK864" s="205">
        <f t="shared" si="1359"/>
        <v>5.8670749378024439E-2</v>
      </c>
      <c r="BL864" s="206">
        <f t="shared" si="1359"/>
        <v>6.880470930010321E-3</v>
      </c>
      <c r="BM864" s="207">
        <f t="shared" si="1359"/>
        <v>4.5970770553368623E-2</v>
      </c>
      <c r="BN864" s="204">
        <f t="shared" si="1359"/>
        <v>9.0366059120845464E-3</v>
      </c>
      <c r="BO864" s="205">
        <f t="shared" si="1359"/>
        <v>4.0795570120917619E-2</v>
      </c>
      <c r="BP864" s="206">
        <f t="shared" si="1359"/>
        <v>1.7591157242030059E-2</v>
      </c>
      <c r="BQ864" s="207">
        <f t="shared" si="1359"/>
        <v>5.3451393074034584E-2</v>
      </c>
      <c r="BR864" s="204">
        <f t="shared" si="1359"/>
        <v>2.1779893264099237E-2</v>
      </c>
      <c r="BS864" s="205">
        <f t="shared" si="1359"/>
        <v>2.009936766034327E-2</v>
      </c>
      <c r="BT864" s="206">
        <f t="shared" si="1359"/>
        <v>3.9867109634551492E-2</v>
      </c>
      <c r="BU864" s="204">
        <f t="shared" si="1359"/>
        <v>2.442897276169537E-2</v>
      </c>
      <c r="BV864" s="208">
        <f t="shared" si="1359"/>
        <v>3.6527225149657672E-2</v>
      </c>
      <c r="BW864" s="209">
        <f t="shared" si="1359"/>
        <v>3.9816863007356346E-2</v>
      </c>
      <c r="BX864" s="204">
        <f t="shared" si="1359"/>
        <v>3.4887659478378685E-2</v>
      </c>
      <c r="BY864" s="205">
        <f t="shared" si="1359"/>
        <v>5.4079869007550262E-2</v>
      </c>
      <c r="BZ864" s="206">
        <f t="shared" si="1359"/>
        <v>3.4235423542354239E-2</v>
      </c>
      <c r="CA864" s="207">
        <f t="shared" si="1359"/>
        <v>4.1499655856512406E-2</v>
      </c>
      <c r="CB864" s="204">
        <f t="shared" si="1359"/>
        <v>5.6107201388219417E-2</v>
      </c>
      <c r="CC864" s="205">
        <f t="shared" si="1359"/>
        <v>2.6077277786611543E-2</v>
      </c>
      <c r="CD864" s="206">
        <f t="shared" si="1359"/>
        <v>8.8701275372732175E-2</v>
      </c>
      <c r="CE864" s="207">
        <f t="shared" si="1359"/>
        <v>3.7753898153757855E-2</v>
      </c>
      <c r="CF864" s="204">
        <f t="shared" si="1359"/>
        <v>4.0114821409105772E-2</v>
      </c>
      <c r="CG864" s="205">
        <f t="shared" si="1359"/>
        <v>4.7411736641221371E-2</v>
      </c>
      <c r="CH864" s="206">
        <f t="shared" si="1359"/>
        <v>3.4409043490157852E-2</v>
      </c>
      <c r="CI864" s="204">
        <f t="shared" si="1359"/>
        <v>5.1728666976499825E-2</v>
      </c>
      <c r="CJ864" s="210">
        <f t="shared" si="1359"/>
        <v>3.0731846349583199E-2</v>
      </c>
      <c r="CK864" s="211">
        <f t="shared" si="1359"/>
        <v>4.4832202916035249E-2</v>
      </c>
    </row>
    <row r="865" spans="1:89" x14ac:dyDescent="0.2">
      <c r="A865" s="212" t="s">
        <v>40</v>
      </c>
      <c r="B865" s="238">
        <v>0</v>
      </c>
      <c r="C865" s="214">
        <v>1675</v>
      </c>
      <c r="D865" s="215">
        <v>10</v>
      </c>
      <c r="E865" s="216">
        <v>887</v>
      </c>
      <c r="F865" s="213">
        <v>7</v>
      </c>
      <c r="G865" s="217">
        <v>216</v>
      </c>
      <c r="H865" s="215">
        <v>20</v>
      </c>
      <c r="I865" s="216">
        <v>1021</v>
      </c>
      <c r="J865" s="213">
        <v>18</v>
      </c>
      <c r="K865" s="214">
        <v>66</v>
      </c>
      <c r="L865" s="215">
        <v>78</v>
      </c>
      <c r="M865" s="213">
        <v>129</v>
      </c>
      <c r="N865" s="218">
        <v>124</v>
      </c>
      <c r="O865" s="239">
        <v>273</v>
      </c>
      <c r="P865" s="213">
        <v>136</v>
      </c>
      <c r="Q865" s="214">
        <v>152</v>
      </c>
      <c r="R865" s="215">
        <v>121</v>
      </c>
      <c r="S865" s="216">
        <v>71</v>
      </c>
      <c r="T865" s="213">
        <v>33</v>
      </c>
      <c r="U865" s="217">
        <v>3</v>
      </c>
      <c r="V865" s="215">
        <v>62</v>
      </c>
      <c r="W865" s="240">
        <v>26</v>
      </c>
      <c r="X865" s="213">
        <v>78</v>
      </c>
      <c r="Y865" s="217">
        <v>8</v>
      </c>
      <c r="Z865" s="215">
        <v>0</v>
      </c>
      <c r="AA865" s="213">
        <v>0</v>
      </c>
      <c r="AB865" s="220">
        <f t="shared" si="1340"/>
        <v>687</v>
      </c>
      <c r="AC865" s="221">
        <f t="shared" si="1335"/>
        <v>4527</v>
      </c>
      <c r="BI865" s="212" t="s">
        <v>40</v>
      </c>
      <c r="BJ865" s="204">
        <f t="shared" ref="BJ865:CK865" si="1360">B865/B870</f>
        <v>0</v>
      </c>
      <c r="BK865" s="205">
        <f t="shared" si="1360"/>
        <v>4.5793804850042377E-2</v>
      </c>
      <c r="BL865" s="206">
        <f t="shared" si="1360"/>
        <v>3.8224838500057338E-4</v>
      </c>
      <c r="BM865" s="207">
        <f t="shared" si="1360"/>
        <v>4.0133930591375953E-2</v>
      </c>
      <c r="BN865" s="204">
        <f t="shared" si="1360"/>
        <v>5.3606984224230359E-4</v>
      </c>
      <c r="BO865" s="205">
        <f t="shared" si="1360"/>
        <v>2.4409537800881457E-2</v>
      </c>
      <c r="BP865" s="206">
        <f t="shared" si="1360"/>
        <v>6.7399069892835482E-4</v>
      </c>
      <c r="BQ865" s="207">
        <f t="shared" si="1360"/>
        <v>2.3666033099995366E-2</v>
      </c>
      <c r="BR865" s="204">
        <f t="shared" si="1360"/>
        <v>2.5962786672436176E-3</v>
      </c>
      <c r="BS865" s="205">
        <f t="shared" si="1360"/>
        <v>7.4525745257452572E-3</v>
      </c>
      <c r="BT865" s="206">
        <f t="shared" si="1360"/>
        <v>6.1699098243948739E-3</v>
      </c>
      <c r="BU865" s="204">
        <f t="shared" si="1360"/>
        <v>5.2522291437645044E-3</v>
      </c>
      <c r="BV865" s="208">
        <f t="shared" si="1360"/>
        <v>4.4449223930888623E-3</v>
      </c>
      <c r="BW865" s="209">
        <f t="shared" si="1360"/>
        <v>7.0219661505221461E-3</v>
      </c>
      <c r="BX865" s="204">
        <f t="shared" si="1360"/>
        <v>7.677543186180422E-3</v>
      </c>
      <c r="BY865" s="205">
        <f t="shared" si="1360"/>
        <v>6.9134904029837171E-3</v>
      </c>
      <c r="BZ865" s="206">
        <f t="shared" si="1360"/>
        <v>5.3245324532453248E-3</v>
      </c>
      <c r="CA865" s="207">
        <f t="shared" si="1360"/>
        <v>2.8746103081096399E-3</v>
      </c>
      <c r="CB865" s="204">
        <f t="shared" si="1360"/>
        <v>3.1813361611876989E-3</v>
      </c>
      <c r="CC865" s="205">
        <f t="shared" si="1360"/>
        <v>2.3851168707266656E-4</v>
      </c>
      <c r="CD865" s="206">
        <f t="shared" si="1360"/>
        <v>2.2274115322435781E-3</v>
      </c>
      <c r="CE865" s="207">
        <f t="shared" si="1360"/>
        <v>8.2905519594400688E-4</v>
      </c>
      <c r="CF865" s="204">
        <f t="shared" si="1360"/>
        <v>2.8341993386868211E-3</v>
      </c>
      <c r="CG865" s="205">
        <f t="shared" si="1360"/>
        <v>4.7709923664122136E-4</v>
      </c>
      <c r="CH865" s="206">
        <f t="shared" si="1360"/>
        <v>0</v>
      </c>
      <c r="CI865" s="204">
        <f t="shared" si="1360"/>
        <v>0</v>
      </c>
      <c r="CJ865" s="210">
        <f t="shared" si="1360"/>
        <v>2.0186230463871938E-3</v>
      </c>
      <c r="CK865" s="211">
        <f t="shared" si="1360"/>
        <v>1.3320778590239668E-2</v>
      </c>
    </row>
    <row r="866" spans="1:89" x14ac:dyDescent="0.2">
      <c r="A866" s="202" t="s">
        <v>41</v>
      </c>
      <c r="B866" s="235">
        <v>0</v>
      </c>
      <c r="C866" s="223">
        <v>0</v>
      </c>
      <c r="D866" s="224">
        <v>0</v>
      </c>
      <c r="E866" s="225">
        <v>0</v>
      </c>
      <c r="F866" s="222">
        <v>0</v>
      </c>
      <c r="G866" s="226">
        <v>0</v>
      </c>
      <c r="H866" s="224">
        <v>0</v>
      </c>
      <c r="I866" s="225">
        <v>0</v>
      </c>
      <c r="J866" s="222">
        <v>0</v>
      </c>
      <c r="K866" s="226">
        <v>0</v>
      </c>
      <c r="L866" s="224">
        <v>0</v>
      </c>
      <c r="M866" s="222">
        <v>0</v>
      </c>
      <c r="N866" s="227">
        <v>0</v>
      </c>
      <c r="O866" s="236">
        <v>0</v>
      </c>
      <c r="P866" s="222">
        <v>0</v>
      </c>
      <c r="Q866" s="226">
        <v>0</v>
      </c>
      <c r="R866" s="224">
        <v>0</v>
      </c>
      <c r="S866" s="225">
        <v>0</v>
      </c>
      <c r="T866" s="222">
        <v>0</v>
      </c>
      <c r="U866" s="226">
        <v>0</v>
      </c>
      <c r="V866" s="224">
        <v>0</v>
      </c>
      <c r="W866" s="225">
        <v>0</v>
      </c>
      <c r="X866" s="222">
        <v>0</v>
      </c>
      <c r="Y866" s="226">
        <v>0</v>
      </c>
      <c r="Z866" s="224">
        <v>0</v>
      </c>
      <c r="AA866" s="222">
        <v>0</v>
      </c>
      <c r="AB866" s="220">
        <f t="shared" si="1340"/>
        <v>0</v>
      </c>
      <c r="AC866" s="221">
        <f t="shared" si="1335"/>
        <v>0</v>
      </c>
      <c r="BI866" s="202" t="s">
        <v>41</v>
      </c>
      <c r="BJ866" s="204">
        <f t="shared" ref="BJ866:CK866" si="1361">B866/B870</f>
        <v>0</v>
      </c>
      <c r="BK866" s="205">
        <f t="shared" si="1361"/>
        <v>0</v>
      </c>
      <c r="BL866" s="206">
        <f t="shared" si="1361"/>
        <v>0</v>
      </c>
      <c r="BM866" s="207">
        <f t="shared" si="1361"/>
        <v>0</v>
      </c>
      <c r="BN866" s="204">
        <f t="shared" si="1361"/>
        <v>0</v>
      </c>
      <c r="BO866" s="205">
        <f t="shared" si="1361"/>
        <v>0</v>
      </c>
      <c r="BP866" s="206">
        <f t="shared" si="1361"/>
        <v>0</v>
      </c>
      <c r="BQ866" s="207">
        <f t="shared" si="1361"/>
        <v>0</v>
      </c>
      <c r="BR866" s="204">
        <f t="shared" si="1361"/>
        <v>0</v>
      </c>
      <c r="BS866" s="205">
        <f t="shared" si="1361"/>
        <v>0</v>
      </c>
      <c r="BT866" s="206">
        <f t="shared" si="1361"/>
        <v>0</v>
      </c>
      <c r="BU866" s="204">
        <f t="shared" si="1361"/>
        <v>0</v>
      </c>
      <c r="BV866" s="208">
        <f t="shared" si="1361"/>
        <v>0</v>
      </c>
      <c r="BW866" s="209">
        <f t="shared" si="1361"/>
        <v>0</v>
      </c>
      <c r="BX866" s="204">
        <f t="shared" si="1361"/>
        <v>0</v>
      </c>
      <c r="BY866" s="205">
        <f t="shared" si="1361"/>
        <v>0</v>
      </c>
      <c r="BZ866" s="206">
        <f t="shared" si="1361"/>
        <v>0</v>
      </c>
      <c r="CA866" s="207">
        <f t="shared" si="1361"/>
        <v>0</v>
      </c>
      <c r="CB866" s="204">
        <f t="shared" si="1361"/>
        <v>0</v>
      </c>
      <c r="CC866" s="205">
        <f t="shared" si="1361"/>
        <v>0</v>
      </c>
      <c r="CD866" s="206">
        <f t="shared" si="1361"/>
        <v>0</v>
      </c>
      <c r="CE866" s="207">
        <f t="shared" si="1361"/>
        <v>0</v>
      </c>
      <c r="CF866" s="204">
        <f t="shared" si="1361"/>
        <v>0</v>
      </c>
      <c r="CG866" s="205">
        <f t="shared" si="1361"/>
        <v>0</v>
      </c>
      <c r="CH866" s="206">
        <f t="shared" si="1361"/>
        <v>0</v>
      </c>
      <c r="CI866" s="204">
        <f t="shared" si="1361"/>
        <v>0</v>
      </c>
      <c r="CJ866" s="210">
        <f t="shared" si="1361"/>
        <v>0</v>
      </c>
      <c r="CK866" s="211">
        <f t="shared" si="1361"/>
        <v>0</v>
      </c>
    </row>
    <row r="867" spans="1:89" x14ac:dyDescent="0.2">
      <c r="A867" s="212" t="s">
        <v>42</v>
      </c>
      <c r="B867" s="238">
        <v>0</v>
      </c>
      <c r="C867" s="214">
        <v>0</v>
      </c>
      <c r="D867" s="215">
        <v>0</v>
      </c>
      <c r="E867" s="216">
        <v>0</v>
      </c>
      <c r="F867" s="213">
        <v>0</v>
      </c>
      <c r="G867" s="217">
        <v>0</v>
      </c>
      <c r="H867" s="215">
        <v>0</v>
      </c>
      <c r="I867" s="216">
        <v>0</v>
      </c>
      <c r="J867" s="213">
        <v>0</v>
      </c>
      <c r="K867" s="217">
        <v>0</v>
      </c>
      <c r="L867" s="215">
        <v>0</v>
      </c>
      <c r="M867" s="213">
        <v>0</v>
      </c>
      <c r="N867" s="218">
        <v>0</v>
      </c>
      <c r="O867" s="219">
        <v>0</v>
      </c>
      <c r="P867" s="213">
        <v>0</v>
      </c>
      <c r="Q867" s="217">
        <v>0</v>
      </c>
      <c r="R867" s="215">
        <v>0</v>
      </c>
      <c r="S867" s="216">
        <v>0</v>
      </c>
      <c r="T867" s="213">
        <v>0</v>
      </c>
      <c r="U867" s="217">
        <v>0</v>
      </c>
      <c r="V867" s="215">
        <v>0</v>
      </c>
      <c r="W867" s="216">
        <v>0</v>
      </c>
      <c r="X867" s="213">
        <v>0</v>
      </c>
      <c r="Y867" s="217">
        <v>0</v>
      </c>
      <c r="Z867" s="215">
        <v>0</v>
      </c>
      <c r="AA867" s="213">
        <v>0</v>
      </c>
      <c r="AB867" s="220"/>
      <c r="AC867" s="221"/>
      <c r="BI867" s="212" t="s">
        <v>42</v>
      </c>
      <c r="BJ867" s="204">
        <f t="shared" ref="BJ867:CK867" si="1362">B867/B870</f>
        <v>0</v>
      </c>
      <c r="BK867" s="205">
        <f t="shared" si="1362"/>
        <v>0</v>
      </c>
      <c r="BL867" s="206">
        <f t="shared" si="1362"/>
        <v>0</v>
      </c>
      <c r="BM867" s="207">
        <f t="shared" si="1362"/>
        <v>0</v>
      </c>
      <c r="BN867" s="204">
        <f t="shared" si="1362"/>
        <v>0</v>
      </c>
      <c r="BO867" s="205">
        <f t="shared" si="1362"/>
        <v>0</v>
      </c>
      <c r="BP867" s="206">
        <f t="shared" si="1362"/>
        <v>0</v>
      </c>
      <c r="BQ867" s="207">
        <f t="shared" si="1362"/>
        <v>0</v>
      </c>
      <c r="BR867" s="204">
        <f t="shared" si="1362"/>
        <v>0</v>
      </c>
      <c r="BS867" s="205">
        <f t="shared" si="1362"/>
        <v>0</v>
      </c>
      <c r="BT867" s="206">
        <f t="shared" si="1362"/>
        <v>0</v>
      </c>
      <c r="BU867" s="204">
        <f t="shared" si="1362"/>
        <v>0</v>
      </c>
      <c r="BV867" s="208">
        <f t="shared" si="1362"/>
        <v>0</v>
      </c>
      <c r="BW867" s="209">
        <f t="shared" si="1362"/>
        <v>0</v>
      </c>
      <c r="BX867" s="204">
        <f t="shared" si="1362"/>
        <v>0</v>
      </c>
      <c r="BY867" s="205">
        <f t="shared" si="1362"/>
        <v>0</v>
      </c>
      <c r="BZ867" s="206">
        <f t="shared" si="1362"/>
        <v>0</v>
      </c>
      <c r="CA867" s="207">
        <f t="shared" si="1362"/>
        <v>0</v>
      </c>
      <c r="CB867" s="204">
        <f t="shared" si="1362"/>
        <v>0</v>
      </c>
      <c r="CC867" s="205">
        <f t="shared" si="1362"/>
        <v>0</v>
      </c>
      <c r="CD867" s="206">
        <f t="shared" si="1362"/>
        <v>0</v>
      </c>
      <c r="CE867" s="207">
        <f t="shared" si="1362"/>
        <v>0</v>
      </c>
      <c r="CF867" s="204">
        <f t="shared" si="1362"/>
        <v>0</v>
      </c>
      <c r="CG867" s="205">
        <f t="shared" si="1362"/>
        <v>0</v>
      </c>
      <c r="CH867" s="206">
        <f t="shared" si="1362"/>
        <v>0</v>
      </c>
      <c r="CI867" s="204">
        <f t="shared" si="1362"/>
        <v>0</v>
      </c>
      <c r="CJ867" s="210">
        <f t="shared" si="1362"/>
        <v>0</v>
      </c>
      <c r="CK867" s="211">
        <f t="shared" si="1362"/>
        <v>0</v>
      </c>
    </row>
    <row r="868" spans="1:89" x14ac:dyDescent="0.2">
      <c r="A868" s="202" t="s">
        <v>43</v>
      </c>
      <c r="B868" s="235"/>
      <c r="C868" s="223"/>
      <c r="D868" s="224"/>
      <c r="E868" s="225"/>
      <c r="F868" s="222"/>
      <c r="G868" s="226"/>
      <c r="H868" s="224"/>
      <c r="I868" s="225"/>
      <c r="J868" s="222"/>
      <c r="K868" s="226"/>
      <c r="L868" s="224"/>
      <c r="M868" s="222"/>
      <c r="N868" s="227"/>
      <c r="O868" s="228"/>
      <c r="P868" s="222"/>
      <c r="Q868" s="226"/>
      <c r="R868" s="224"/>
      <c r="S868" s="225"/>
      <c r="T868" s="222"/>
      <c r="U868" s="226"/>
      <c r="V868" s="224"/>
      <c r="W868" s="225"/>
      <c r="X868" s="222"/>
      <c r="Y868" s="226"/>
      <c r="Z868" s="224"/>
      <c r="AA868" s="222"/>
      <c r="AB868" s="220"/>
      <c r="AC868" s="221"/>
      <c r="BI868" s="202" t="s">
        <v>43</v>
      </c>
      <c r="BJ868" s="204">
        <f t="shared" ref="BJ868:CK868" si="1363">B868/B870</f>
        <v>0</v>
      </c>
      <c r="BK868" s="205">
        <f t="shared" si="1363"/>
        <v>0</v>
      </c>
      <c r="BL868" s="206">
        <f t="shared" si="1363"/>
        <v>0</v>
      </c>
      <c r="BM868" s="207">
        <f t="shared" si="1363"/>
        <v>0</v>
      </c>
      <c r="BN868" s="204">
        <f t="shared" si="1363"/>
        <v>0</v>
      </c>
      <c r="BO868" s="205">
        <f t="shared" si="1363"/>
        <v>0</v>
      </c>
      <c r="BP868" s="206">
        <f t="shared" si="1363"/>
        <v>0</v>
      </c>
      <c r="BQ868" s="207">
        <f t="shared" si="1363"/>
        <v>0</v>
      </c>
      <c r="BR868" s="204">
        <f t="shared" si="1363"/>
        <v>0</v>
      </c>
      <c r="BS868" s="205">
        <f t="shared" si="1363"/>
        <v>0</v>
      </c>
      <c r="BT868" s="206">
        <f t="shared" si="1363"/>
        <v>0</v>
      </c>
      <c r="BU868" s="204">
        <f t="shared" si="1363"/>
        <v>0</v>
      </c>
      <c r="BV868" s="208">
        <f t="shared" si="1363"/>
        <v>0</v>
      </c>
      <c r="BW868" s="209">
        <f t="shared" si="1363"/>
        <v>0</v>
      </c>
      <c r="BX868" s="204">
        <f t="shared" si="1363"/>
        <v>0</v>
      </c>
      <c r="BY868" s="205">
        <f t="shared" si="1363"/>
        <v>0</v>
      </c>
      <c r="BZ868" s="206">
        <f t="shared" si="1363"/>
        <v>0</v>
      </c>
      <c r="CA868" s="207">
        <f t="shared" si="1363"/>
        <v>0</v>
      </c>
      <c r="CB868" s="204">
        <f t="shared" si="1363"/>
        <v>0</v>
      </c>
      <c r="CC868" s="205">
        <f t="shared" si="1363"/>
        <v>0</v>
      </c>
      <c r="CD868" s="206">
        <f t="shared" si="1363"/>
        <v>0</v>
      </c>
      <c r="CE868" s="207">
        <f t="shared" si="1363"/>
        <v>0</v>
      </c>
      <c r="CF868" s="204">
        <f t="shared" si="1363"/>
        <v>0</v>
      </c>
      <c r="CG868" s="205">
        <f t="shared" si="1363"/>
        <v>0</v>
      </c>
      <c r="CH868" s="206">
        <f t="shared" si="1363"/>
        <v>0</v>
      </c>
      <c r="CI868" s="204">
        <f t="shared" si="1363"/>
        <v>0</v>
      </c>
      <c r="CJ868" s="210">
        <f t="shared" si="1363"/>
        <v>0</v>
      </c>
      <c r="CK868" s="211">
        <f t="shared" si="1363"/>
        <v>0</v>
      </c>
    </row>
    <row r="869" spans="1:89" ht="13.5" thickBot="1" x14ac:dyDescent="0.25">
      <c r="A869" s="212" t="s">
        <v>44</v>
      </c>
      <c r="B869" s="238"/>
      <c r="C869" s="214"/>
      <c r="D869" s="215"/>
      <c r="E869" s="216"/>
      <c r="F869" s="213"/>
      <c r="G869" s="217"/>
      <c r="H869" s="215"/>
      <c r="I869" s="216"/>
      <c r="J869" s="213"/>
      <c r="K869" s="217"/>
      <c r="L869" s="215"/>
      <c r="M869" s="213"/>
      <c r="N869" s="218"/>
      <c r="O869" s="219"/>
      <c r="P869" s="213"/>
      <c r="Q869" s="217"/>
      <c r="R869" s="215"/>
      <c r="S869" s="216"/>
      <c r="T869" s="213"/>
      <c r="U869" s="217"/>
      <c r="V869" s="215"/>
      <c r="W869" s="216"/>
      <c r="X869" s="213"/>
      <c r="Y869" s="217"/>
      <c r="Z869" s="215"/>
      <c r="AA869" s="213"/>
      <c r="AB869" s="220"/>
      <c r="AC869" s="221"/>
      <c r="BI869" s="212" t="s">
        <v>44</v>
      </c>
      <c r="BJ869" s="204">
        <f t="shared" ref="BJ869:CK869" si="1364">B869/B870</f>
        <v>0</v>
      </c>
      <c r="BK869" s="205">
        <f t="shared" si="1364"/>
        <v>0</v>
      </c>
      <c r="BL869" s="206">
        <f t="shared" si="1364"/>
        <v>0</v>
      </c>
      <c r="BM869" s="207">
        <f t="shared" si="1364"/>
        <v>0</v>
      </c>
      <c r="BN869" s="204">
        <f t="shared" si="1364"/>
        <v>0</v>
      </c>
      <c r="BO869" s="205">
        <f t="shared" si="1364"/>
        <v>0</v>
      </c>
      <c r="BP869" s="206">
        <f t="shared" si="1364"/>
        <v>0</v>
      </c>
      <c r="BQ869" s="207">
        <f t="shared" si="1364"/>
        <v>0</v>
      </c>
      <c r="BR869" s="204">
        <f t="shared" si="1364"/>
        <v>0</v>
      </c>
      <c r="BS869" s="205">
        <f t="shared" si="1364"/>
        <v>0</v>
      </c>
      <c r="BT869" s="206">
        <f t="shared" si="1364"/>
        <v>0</v>
      </c>
      <c r="BU869" s="204">
        <f t="shared" si="1364"/>
        <v>0</v>
      </c>
      <c r="BV869" s="208">
        <f t="shared" si="1364"/>
        <v>0</v>
      </c>
      <c r="BW869" s="209">
        <f t="shared" si="1364"/>
        <v>0</v>
      </c>
      <c r="BX869" s="204">
        <f t="shared" si="1364"/>
        <v>0</v>
      </c>
      <c r="BY869" s="205">
        <f t="shared" si="1364"/>
        <v>0</v>
      </c>
      <c r="BZ869" s="206">
        <f t="shared" si="1364"/>
        <v>0</v>
      </c>
      <c r="CA869" s="207">
        <f t="shared" si="1364"/>
        <v>0</v>
      </c>
      <c r="CB869" s="204">
        <f t="shared" si="1364"/>
        <v>0</v>
      </c>
      <c r="CC869" s="205">
        <f t="shared" si="1364"/>
        <v>0</v>
      </c>
      <c r="CD869" s="206">
        <f t="shared" si="1364"/>
        <v>0</v>
      </c>
      <c r="CE869" s="207">
        <f t="shared" si="1364"/>
        <v>0</v>
      </c>
      <c r="CF869" s="204">
        <f t="shared" si="1364"/>
        <v>0</v>
      </c>
      <c r="CG869" s="205">
        <f t="shared" si="1364"/>
        <v>0</v>
      </c>
      <c r="CH869" s="206">
        <f t="shared" si="1364"/>
        <v>0</v>
      </c>
      <c r="CI869" s="204">
        <f t="shared" si="1364"/>
        <v>0</v>
      </c>
      <c r="CJ869" s="210">
        <f t="shared" si="1364"/>
        <v>0</v>
      </c>
      <c r="CK869" s="211">
        <f t="shared" si="1364"/>
        <v>0</v>
      </c>
    </row>
    <row r="870" spans="1:89" ht="14.25" thickTop="1" thickBot="1" x14ac:dyDescent="0.25">
      <c r="A870" s="229" t="s">
        <v>26</v>
      </c>
      <c r="B870" s="144">
        <f>SUM(B846:B869)</f>
        <v>59325</v>
      </c>
      <c r="C870" s="145">
        <f t="shared" ref="C870" si="1365">SUM(C846:C869)</f>
        <v>36577</v>
      </c>
      <c r="D870" s="230">
        <f t="shared" ref="D870" si="1366">SUM(D846:D869)</f>
        <v>26161</v>
      </c>
      <c r="E870" s="248">
        <f t="shared" ref="E870" si="1367">SUM(E846:E869)</f>
        <v>22101</v>
      </c>
      <c r="F870" s="249">
        <f t="shared" ref="F870" si="1368">SUM(F846:F869)</f>
        <v>13058</v>
      </c>
      <c r="G870" s="250">
        <f t="shared" ref="G870" si="1369">SUM(G846:G869)</f>
        <v>8849</v>
      </c>
      <c r="H870" s="230">
        <f t="shared" ref="H870" si="1370">SUM(H846:H869)</f>
        <v>29674</v>
      </c>
      <c r="I870" s="248">
        <f t="shared" ref="I870" si="1371">SUM(I846:I869)</f>
        <v>43142</v>
      </c>
      <c r="J870" s="249">
        <f t="shared" ref="J870" si="1372">SUM(J846:J869)</f>
        <v>6933</v>
      </c>
      <c r="K870" s="250">
        <f t="shared" ref="K870" si="1373">SUM(K846:K869)</f>
        <v>8856</v>
      </c>
      <c r="L870" s="230">
        <f t="shared" ref="L870" si="1374">SUM(L846:L869)</f>
        <v>12642</v>
      </c>
      <c r="M870" s="249">
        <f t="shared" ref="M870" si="1375">SUM(M846:M869)</f>
        <v>24561</v>
      </c>
      <c r="N870" s="251">
        <f t="shared" ref="N870" si="1376">SUM(N846:N869)</f>
        <v>27897</v>
      </c>
      <c r="O870" s="231">
        <f t="shared" ref="O870" si="1377">SUM(O846:O869)</f>
        <v>38878</v>
      </c>
      <c r="P870" s="249">
        <f t="shared" ref="P870" si="1378">SUM(P846:P869)</f>
        <v>17714</v>
      </c>
      <c r="Q870" s="250">
        <f t="shared" ref="Q870" si="1379">SUM(Q846:Q869)</f>
        <v>21986</v>
      </c>
      <c r="R870" s="230">
        <f t="shared" ref="R870" si="1380">SUM(R846:R869)</f>
        <v>22725</v>
      </c>
      <c r="S870" s="248">
        <f t="shared" ref="S870" si="1381">SUM(S846:S869)</f>
        <v>24699</v>
      </c>
      <c r="T870" s="249">
        <f t="shared" ref="T870" si="1382">SUM(T846:T869)</f>
        <v>10373</v>
      </c>
      <c r="U870" s="250">
        <f t="shared" ref="U870" si="1383">SUM(U846:U869)</f>
        <v>12578</v>
      </c>
      <c r="V870" s="230">
        <f t="shared" ref="V870" si="1384">SUM(V846:V869)</f>
        <v>27835</v>
      </c>
      <c r="W870" s="248">
        <f t="shared" ref="W870" si="1385">SUM(W846:W869)</f>
        <v>31361</v>
      </c>
      <c r="X870" s="249">
        <f t="shared" ref="X870" si="1386">SUM(X846:X869)</f>
        <v>27521</v>
      </c>
      <c r="Y870" s="250">
        <f t="shared" ref="Y870" si="1387">SUM(Y846:Y869)</f>
        <v>16768</v>
      </c>
      <c r="Z870" s="230">
        <f t="shared" ref="Z870" si="1388">SUM(Z846:Z869)</f>
        <v>58473</v>
      </c>
      <c r="AA870" s="248">
        <f t="shared" ref="AA870" si="1389">SUM(AA846:AA869)</f>
        <v>49489</v>
      </c>
      <c r="AB870" s="232">
        <f>SUM(AB846:AB869)</f>
        <v>340331</v>
      </c>
      <c r="AC870" s="233">
        <f>SUM(AC846:AC869)</f>
        <v>339845</v>
      </c>
      <c r="BI870" s="229" t="s">
        <v>26</v>
      </c>
      <c r="BJ870" s="241">
        <f>SUM(BJ846:BJ869)</f>
        <v>1</v>
      </c>
      <c r="BK870" s="242">
        <f t="shared" ref="BK870:CK870" si="1390">SUM(BK846:BK869)</f>
        <v>1</v>
      </c>
      <c r="BL870" s="241">
        <f t="shared" si="1390"/>
        <v>1.0000000000000002</v>
      </c>
      <c r="BM870" s="242">
        <f t="shared" si="1390"/>
        <v>1</v>
      </c>
      <c r="BN870" s="241">
        <f t="shared" si="1390"/>
        <v>1.0000000000000002</v>
      </c>
      <c r="BO870" s="242">
        <f t="shared" si="1390"/>
        <v>1</v>
      </c>
      <c r="BP870" s="241">
        <f t="shared" si="1390"/>
        <v>1</v>
      </c>
      <c r="BQ870" s="242">
        <f t="shared" si="1390"/>
        <v>0.99999999999999989</v>
      </c>
      <c r="BR870" s="241">
        <f t="shared" si="1390"/>
        <v>0.99999999999999989</v>
      </c>
      <c r="BS870" s="242">
        <f t="shared" si="1390"/>
        <v>0.99999999999999989</v>
      </c>
      <c r="BT870" s="241">
        <f t="shared" si="1390"/>
        <v>1</v>
      </c>
      <c r="BU870" s="242">
        <f t="shared" si="1390"/>
        <v>1</v>
      </c>
      <c r="BV870" s="241">
        <f t="shared" si="1390"/>
        <v>1</v>
      </c>
      <c r="BW870" s="242">
        <f t="shared" si="1390"/>
        <v>1</v>
      </c>
      <c r="BX870" s="241">
        <f t="shared" si="1390"/>
        <v>1</v>
      </c>
      <c r="BY870" s="242">
        <f t="shared" si="1390"/>
        <v>1</v>
      </c>
      <c r="BZ870" s="241">
        <f t="shared" si="1390"/>
        <v>1</v>
      </c>
      <c r="CA870" s="242">
        <f t="shared" si="1390"/>
        <v>0.99999999999999989</v>
      </c>
      <c r="CB870" s="241">
        <f t="shared" si="1390"/>
        <v>0.99999999999999989</v>
      </c>
      <c r="CC870" s="242">
        <f t="shared" si="1390"/>
        <v>0.99999999999999989</v>
      </c>
      <c r="CD870" s="241">
        <f t="shared" si="1390"/>
        <v>1</v>
      </c>
      <c r="CE870" s="242">
        <f t="shared" si="1390"/>
        <v>1</v>
      </c>
      <c r="CF870" s="241">
        <f t="shared" si="1390"/>
        <v>0.99999999999999989</v>
      </c>
      <c r="CG870" s="242">
        <f t="shared" si="1390"/>
        <v>1</v>
      </c>
      <c r="CH870" s="241">
        <f t="shared" si="1390"/>
        <v>1</v>
      </c>
      <c r="CI870" s="242">
        <f t="shared" si="1390"/>
        <v>0.99999999999999989</v>
      </c>
      <c r="CJ870" s="241">
        <f t="shared" si="1390"/>
        <v>1</v>
      </c>
      <c r="CK870" s="242">
        <f t="shared" si="1390"/>
        <v>1</v>
      </c>
    </row>
    <row r="871" spans="1:89" ht="13.5" thickTop="1" x14ac:dyDescent="0.2">
      <c r="A871" s="244"/>
    </row>
    <row r="873" spans="1:89" x14ac:dyDescent="0.2">
      <c r="A873" s="172">
        <f>+A842+1</f>
        <v>43525</v>
      </c>
      <c r="B873" s="172"/>
      <c r="C873" s="172"/>
      <c r="D873" s="172"/>
      <c r="BI873" s="174">
        <f>+BI811+2</f>
        <v>43525</v>
      </c>
      <c r="BJ873" s="174"/>
      <c r="BK873" s="174"/>
      <c r="BL873" s="174"/>
    </row>
    <row r="874" spans="1:89" ht="13.5" thickBot="1" x14ac:dyDescent="0.25">
      <c r="AE874" s="175" t="s">
        <v>1</v>
      </c>
    </row>
    <row r="875" spans="1:89" ht="14.25" thickTop="1" thickBot="1" x14ac:dyDescent="0.25">
      <c r="A875" s="176" t="s">
        <v>2</v>
      </c>
      <c r="B875" s="177" t="s">
        <v>3</v>
      </c>
      <c r="C875" s="178"/>
      <c r="D875" s="177" t="s">
        <v>4</v>
      </c>
      <c r="E875" s="178"/>
      <c r="F875" s="177" t="s">
        <v>5</v>
      </c>
      <c r="G875" s="178"/>
      <c r="H875" s="177" t="s">
        <v>6</v>
      </c>
      <c r="I875" s="178"/>
      <c r="J875" s="177" t="s">
        <v>7</v>
      </c>
      <c r="K875" s="178"/>
      <c r="L875" s="177" t="s">
        <v>8</v>
      </c>
      <c r="M875" s="178"/>
      <c r="N875" s="177" t="s">
        <v>9</v>
      </c>
      <c r="O875" s="178"/>
      <c r="P875" s="177" t="s">
        <v>10</v>
      </c>
      <c r="Q875" s="178"/>
      <c r="R875" s="177" t="s">
        <v>11</v>
      </c>
      <c r="S875" s="178"/>
      <c r="T875" s="177" t="s">
        <v>12</v>
      </c>
      <c r="U875" s="178"/>
      <c r="V875" s="177" t="s">
        <v>13</v>
      </c>
      <c r="W875" s="178"/>
      <c r="X875" s="177" t="s">
        <v>14</v>
      </c>
      <c r="Y875" s="178"/>
      <c r="Z875" s="177" t="s">
        <v>15</v>
      </c>
      <c r="AA875" s="178"/>
      <c r="AB875" s="179" t="s">
        <v>16</v>
      </c>
      <c r="AC875" s="180"/>
      <c r="AE875" s="176" t="s">
        <v>2</v>
      </c>
      <c r="AF875" s="177" t="s">
        <v>3</v>
      </c>
      <c r="AG875" s="178"/>
      <c r="AH875" s="177" t="s">
        <v>4</v>
      </c>
      <c r="AI875" s="178"/>
      <c r="AJ875" s="177" t="s">
        <v>5</v>
      </c>
      <c r="AK875" s="178"/>
      <c r="AL875" s="177" t="s">
        <v>6</v>
      </c>
      <c r="AM875" s="178"/>
      <c r="AN875" s="177" t="s">
        <v>7</v>
      </c>
      <c r="AO875" s="178"/>
      <c r="AP875" s="177" t="s">
        <v>8</v>
      </c>
      <c r="AQ875" s="178"/>
      <c r="AR875" s="177" t="s">
        <v>9</v>
      </c>
      <c r="AS875" s="178"/>
      <c r="AT875" s="177" t="s">
        <v>10</v>
      </c>
      <c r="AU875" s="178"/>
      <c r="AV875" s="177" t="s">
        <v>11</v>
      </c>
      <c r="AW875" s="178"/>
      <c r="AX875" s="177" t="s">
        <v>12</v>
      </c>
      <c r="AY875" s="178"/>
      <c r="AZ875" s="177" t="s">
        <v>13</v>
      </c>
      <c r="BA875" s="178"/>
      <c r="BB875" s="177" t="s">
        <v>14</v>
      </c>
      <c r="BC875" s="178"/>
      <c r="BD875" s="177" t="s">
        <v>15</v>
      </c>
      <c r="BE875" s="178"/>
      <c r="BF875" s="179" t="s">
        <v>16</v>
      </c>
      <c r="BG875" s="180"/>
      <c r="BI875" s="176" t="s">
        <v>2</v>
      </c>
      <c r="BJ875" s="177" t="s">
        <v>3</v>
      </c>
      <c r="BK875" s="178"/>
      <c r="BL875" s="177" t="s">
        <v>4</v>
      </c>
      <c r="BM875" s="178"/>
      <c r="BN875" s="177" t="s">
        <v>5</v>
      </c>
      <c r="BO875" s="178"/>
      <c r="BP875" s="177" t="s">
        <v>6</v>
      </c>
      <c r="BQ875" s="178"/>
      <c r="BR875" s="177" t="s">
        <v>7</v>
      </c>
      <c r="BS875" s="178"/>
      <c r="BT875" s="177" t="s">
        <v>8</v>
      </c>
      <c r="BU875" s="178"/>
      <c r="BV875" s="177" t="s">
        <v>9</v>
      </c>
      <c r="BW875" s="178"/>
      <c r="BX875" s="177" t="s">
        <v>10</v>
      </c>
      <c r="BY875" s="178"/>
      <c r="BZ875" s="177" t="s">
        <v>11</v>
      </c>
      <c r="CA875" s="178"/>
      <c r="CB875" s="177" t="s">
        <v>12</v>
      </c>
      <c r="CC875" s="178"/>
      <c r="CD875" s="177" t="s">
        <v>13</v>
      </c>
      <c r="CE875" s="178"/>
      <c r="CF875" s="177" t="s">
        <v>14</v>
      </c>
      <c r="CG875" s="178"/>
      <c r="CH875" s="177" t="s">
        <v>15</v>
      </c>
      <c r="CI875" s="178"/>
      <c r="CJ875" s="177" t="s">
        <v>16</v>
      </c>
      <c r="CK875" s="178"/>
    </row>
    <row r="876" spans="1:89" ht="15" thickTop="1" thickBot="1" x14ac:dyDescent="0.3">
      <c r="A876" s="182"/>
      <c r="B876" s="183" t="s">
        <v>17</v>
      </c>
      <c r="C876" s="184" t="s">
        <v>18</v>
      </c>
      <c r="D876" s="185" t="s">
        <v>17</v>
      </c>
      <c r="E876" s="186" t="s">
        <v>18</v>
      </c>
      <c r="F876" s="183" t="s">
        <v>17</v>
      </c>
      <c r="G876" s="184" t="s">
        <v>18</v>
      </c>
      <c r="H876" s="185" t="s">
        <v>17</v>
      </c>
      <c r="I876" s="186" t="s">
        <v>18</v>
      </c>
      <c r="J876" s="183" t="s">
        <v>17</v>
      </c>
      <c r="K876" s="184" t="s">
        <v>18</v>
      </c>
      <c r="L876" s="185" t="s">
        <v>17</v>
      </c>
      <c r="M876" s="183" t="s">
        <v>18</v>
      </c>
      <c r="N876" s="187" t="s">
        <v>17</v>
      </c>
      <c r="O876" s="188" t="s">
        <v>18</v>
      </c>
      <c r="P876" s="183" t="s">
        <v>17</v>
      </c>
      <c r="Q876" s="184" t="s">
        <v>18</v>
      </c>
      <c r="R876" s="185" t="s">
        <v>17</v>
      </c>
      <c r="S876" s="186" t="s">
        <v>18</v>
      </c>
      <c r="T876" s="183" t="s">
        <v>17</v>
      </c>
      <c r="U876" s="184" t="s">
        <v>18</v>
      </c>
      <c r="V876" s="185" t="s">
        <v>17</v>
      </c>
      <c r="W876" s="186" t="s">
        <v>18</v>
      </c>
      <c r="X876" s="183" t="s">
        <v>17</v>
      </c>
      <c r="Y876" s="184" t="s">
        <v>18</v>
      </c>
      <c r="Z876" s="185" t="s">
        <v>17</v>
      </c>
      <c r="AA876" s="183" t="s">
        <v>18</v>
      </c>
      <c r="AB876" s="189" t="s">
        <v>17</v>
      </c>
      <c r="AC876" s="190" t="s">
        <v>18</v>
      </c>
      <c r="AE876" s="182"/>
      <c r="AF876" s="183" t="s">
        <v>17</v>
      </c>
      <c r="AG876" s="184" t="s">
        <v>18</v>
      </c>
      <c r="AH876" s="185" t="s">
        <v>17</v>
      </c>
      <c r="AI876" s="186" t="s">
        <v>18</v>
      </c>
      <c r="AJ876" s="183" t="s">
        <v>17</v>
      </c>
      <c r="AK876" s="184" t="s">
        <v>18</v>
      </c>
      <c r="AL876" s="185" t="s">
        <v>17</v>
      </c>
      <c r="AM876" s="186" t="s">
        <v>18</v>
      </c>
      <c r="AN876" s="183" t="s">
        <v>17</v>
      </c>
      <c r="AO876" s="184" t="s">
        <v>18</v>
      </c>
      <c r="AP876" s="185" t="s">
        <v>17</v>
      </c>
      <c r="AQ876" s="183" t="s">
        <v>18</v>
      </c>
      <c r="AR876" s="187" t="s">
        <v>17</v>
      </c>
      <c r="AS876" s="188" t="s">
        <v>18</v>
      </c>
      <c r="AT876" s="183" t="s">
        <v>17</v>
      </c>
      <c r="AU876" s="184" t="s">
        <v>18</v>
      </c>
      <c r="AV876" s="185" t="s">
        <v>17</v>
      </c>
      <c r="AW876" s="186" t="s">
        <v>18</v>
      </c>
      <c r="AX876" s="183" t="s">
        <v>17</v>
      </c>
      <c r="AY876" s="184" t="s">
        <v>18</v>
      </c>
      <c r="AZ876" s="185" t="s">
        <v>17</v>
      </c>
      <c r="BA876" s="186" t="s">
        <v>18</v>
      </c>
      <c r="BB876" s="183" t="s">
        <v>17</v>
      </c>
      <c r="BC876" s="184" t="s">
        <v>18</v>
      </c>
      <c r="BD876" s="185" t="s">
        <v>17</v>
      </c>
      <c r="BE876" s="183" t="s">
        <v>18</v>
      </c>
      <c r="BF876" s="189" t="s">
        <v>17</v>
      </c>
      <c r="BG876" s="190" t="s">
        <v>18</v>
      </c>
      <c r="BI876" s="182"/>
      <c r="BJ876" s="183" t="s">
        <v>17</v>
      </c>
      <c r="BK876" s="184" t="s">
        <v>18</v>
      </c>
      <c r="BL876" s="185" t="s">
        <v>17</v>
      </c>
      <c r="BM876" s="186" t="s">
        <v>18</v>
      </c>
      <c r="BN876" s="183" t="s">
        <v>17</v>
      </c>
      <c r="BO876" s="184" t="s">
        <v>18</v>
      </c>
      <c r="BP876" s="185" t="s">
        <v>17</v>
      </c>
      <c r="BQ876" s="186" t="s">
        <v>18</v>
      </c>
      <c r="BR876" s="183" t="s">
        <v>17</v>
      </c>
      <c r="BS876" s="184" t="s">
        <v>18</v>
      </c>
      <c r="BT876" s="185" t="s">
        <v>17</v>
      </c>
      <c r="BU876" s="183" t="s">
        <v>18</v>
      </c>
      <c r="BV876" s="187" t="s">
        <v>17</v>
      </c>
      <c r="BW876" s="188" t="s">
        <v>18</v>
      </c>
      <c r="BX876" s="183" t="s">
        <v>17</v>
      </c>
      <c r="BY876" s="184" t="s">
        <v>18</v>
      </c>
      <c r="BZ876" s="185" t="s">
        <v>17</v>
      </c>
      <c r="CA876" s="186" t="s">
        <v>18</v>
      </c>
      <c r="CB876" s="183" t="s">
        <v>17</v>
      </c>
      <c r="CC876" s="184" t="s">
        <v>18</v>
      </c>
      <c r="CD876" s="185" t="s">
        <v>17</v>
      </c>
      <c r="CE876" s="186" t="s">
        <v>18</v>
      </c>
      <c r="CF876" s="183" t="s">
        <v>17</v>
      </c>
      <c r="CG876" s="184" t="s">
        <v>18</v>
      </c>
      <c r="CH876" s="185" t="s">
        <v>17</v>
      </c>
      <c r="CI876" s="183" t="s">
        <v>18</v>
      </c>
      <c r="CJ876" s="187" t="s">
        <v>17</v>
      </c>
      <c r="CK876" s="188" t="s">
        <v>18</v>
      </c>
    </row>
    <row r="877" spans="1:89" ht="13.5" thickTop="1" x14ac:dyDescent="0.2">
      <c r="A877" s="192" t="s">
        <v>19</v>
      </c>
      <c r="B877" s="193"/>
      <c r="C877" s="194"/>
      <c r="D877" s="195"/>
      <c r="E877" s="196"/>
      <c r="F877" s="193"/>
      <c r="G877" s="197"/>
      <c r="H877" s="195"/>
      <c r="I877" s="196"/>
      <c r="J877" s="193"/>
      <c r="K877" s="197"/>
      <c r="L877" s="195"/>
      <c r="M877" s="193"/>
      <c r="N877" s="198"/>
      <c r="O877" s="199"/>
      <c r="P877" s="193"/>
      <c r="Q877" s="197"/>
      <c r="R877" s="195"/>
      <c r="S877" s="196"/>
      <c r="T877" s="193"/>
      <c r="U877" s="197"/>
      <c r="V877" s="195"/>
      <c r="W877" s="196"/>
      <c r="X877" s="193"/>
      <c r="Y877" s="197"/>
      <c r="Z877" s="195"/>
      <c r="AA877" s="193"/>
      <c r="AB877" s="200">
        <f>B877+D877+F877+H877+J877+L877+N877+P877+R877+T877+V877+X877+Z877</f>
        <v>0</v>
      </c>
      <c r="AC877" s="201">
        <f>C877+E877+G877+I877+K877+M877+O877+Q877+S877+U877+W877+Y877+AA877</f>
        <v>0</v>
      </c>
      <c r="AE877" s="202" t="str">
        <f>$AE$9</f>
        <v>07:00 - 07:59</v>
      </c>
      <c r="AF877" s="193">
        <f>SUMIF($A$9:$A$32,$AE877,B$877:B$900)</f>
        <v>0</v>
      </c>
      <c r="AG877" s="194">
        <f t="shared" ref="AG877:BE879" si="1391">SUMIF($A$9:$A$32,$AE877,C$877:C$900)</f>
        <v>0</v>
      </c>
      <c r="AH877" s="195">
        <f t="shared" si="1391"/>
        <v>0</v>
      </c>
      <c r="AI877" s="196">
        <f t="shared" si="1391"/>
        <v>0</v>
      </c>
      <c r="AJ877" s="193">
        <f t="shared" si="1391"/>
        <v>0</v>
      </c>
      <c r="AK877" s="197">
        <f t="shared" si="1391"/>
        <v>0</v>
      </c>
      <c r="AL877" s="195">
        <f t="shared" si="1391"/>
        <v>0</v>
      </c>
      <c r="AM877" s="196">
        <f t="shared" si="1391"/>
        <v>0</v>
      </c>
      <c r="AN877" s="193">
        <f t="shared" si="1391"/>
        <v>0</v>
      </c>
      <c r="AO877" s="197">
        <f t="shared" si="1391"/>
        <v>0</v>
      </c>
      <c r="AP877" s="195">
        <f t="shared" si="1391"/>
        <v>0</v>
      </c>
      <c r="AQ877" s="193">
        <f t="shared" si="1391"/>
        <v>0</v>
      </c>
      <c r="AR877" s="198">
        <f t="shared" si="1391"/>
        <v>0</v>
      </c>
      <c r="AS877" s="199">
        <f t="shared" si="1391"/>
        <v>0</v>
      </c>
      <c r="AT877" s="193">
        <f t="shared" si="1391"/>
        <v>0</v>
      </c>
      <c r="AU877" s="197">
        <f t="shared" si="1391"/>
        <v>0</v>
      </c>
      <c r="AV877" s="195">
        <f t="shared" si="1391"/>
        <v>0</v>
      </c>
      <c r="AW877" s="196">
        <f t="shared" si="1391"/>
        <v>0</v>
      </c>
      <c r="AX877" s="193">
        <f t="shared" si="1391"/>
        <v>0</v>
      </c>
      <c r="AY877" s="197">
        <f t="shared" si="1391"/>
        <v>0</v>
      </c>
      <c r="AZ877" s="195">
        <f t="shared" si="1391"/>
        <v>0</v>
      </c>
      <c r="BA877" s="196">
        <f t="shared" si="1391"/>
        <v>0</v>
      </c>
      <c r="BB877" s="193">
        <f t="shared" si="1391"/>
        <v>0</v>
      </c>
      <c r="BC877" s="197">
        <f t="shared" si="1391"/>
        <v>0</v>
      </c>
      <c r="BD877" s="195">
        <f t="shared" si="1391"/>
        <v>0</v>
      </c>
      <c r="BE877" s="193">
        <f t="shared" si="1391"/>
        <v>0</v>
      </c>
      <c r="BF877" s="200">
        <f>AF877+AH877+AJ877+AL877+AN877+AP877+AR877+AT877+AV877+AX877+AZ877+BB877+BD877</f>
        <v>0</v>
      </c>
      <c r="BG877" s="201">
        <f>AG877+AI877+AK877+AM877+AO877+AQ877+AS877+AU877+AW877+AY877+BA877+BC877+BE877</f>
        <v>0</v>
      </c>
      <c r="BI877" s="192" t="s">
        <v>19</v>
      </c>
      <c r="BJ877" s="204" t="e">
        <f t="shared" ref="BJ877:CK877" si="1392">B877/B901</f>
        <v>#DIV/0!</v>
      </c>
      <c r="BK877" s="205" t="e">
        <f t="shared" si="1392"/>
        <v>#DIV/0!</v>
      </c>
      <c r="BL877" s="206" t="e">
        <f t="shared" si="1392"/>
        <v>#DIV/0!</v>
      </c>
      <c r="BM877" s="207" t="e">
        <f t="shared" si="1392"/>
        <v>#DIV/0!</v>
      </c>
      <c r="BN877" s="204" t="e">
        <f t="shared" si="1392"/>
        <v>#DIV/0!</v>
      </c>
      <c r="BO877" s="205" t="e">
        <f t="shared" si="1392"/>
        <v>#DIV/0!</v>
      </c>
      <c r="BP877" s="206" t="e">
        <f t="shared" si="1392"/>
        <v>#DIV/0!</v>
      </c>
      <c r="BQ877" s="207" t="e">
        <f t="shared" si="1392"/>
        <v>#DIV/0!</v>
      </c>
      <c r="BR877" s="204" t="e">
        <f t="shared" si="1392"/>
        <v>#DIV/0!</v>
      </c>
      <c r="BS877" s="205" t="e">
        <f t="shared" si="1392"/>
        <v>#DIV/0!</v>
      </c>
      <c r="BT877" s="206" t="e">
        <f t="shared" si="1392"/>
        <v>#DIV/0!</v>
      </c>
      <c r="BU877" s="204" t="e">
        <f t="shared" si="1392"/>
        <v>#DIV/0!</v>
      </c>
      <c r="BV877" s="208" t="e">
        <f t="shared" si="1392"/>
        <v>#DIV/0!</v>
      </c>
      <c r="BW877" s="209" t="e">
        <f t="shared" si="1392"/>
        <v>#DIV/0!</v>
      </c>
      <c r="BX877" s="204" t="e">
        <f t="shared" si="1392"/>
        <v>#DIV/0!</v>
      </c>
      <c r="BY877" s="205" t="e">
        <f t="shared" si="1392"/>
        <v>#DIV/0!</v>
      </c>
      <c r="BZ877" s="206" t="e">
        <f t="shared" si="1392"/>
        <v>#DIV/0!</v>
      </c>
      <c r="CA877" s="207" t="e">
        <f t="shared" si="1392"/>
        <v>#DIV/0!</v>
      </c>
      <c r="CB877" s="204" t="e">
        <f t="shared" si="1392"/>
        <v>#DIV/0!</v>
      </c>
      <c r="CC877" s="205" t="e">
        <f t="shared" si="1392"/>
        <v>#DIV/0!</v>
      </c>
      <c r="CD877" s="206" t="e">
        <f t="shared" si="1392"/>
        <v>#DIV/0!</v>
      </c>
      <c r="CE877" s="207" t="e">
        <f t="shared" si="1392"/>
        <v>#DIV/0!</v>
      </c>
      <c r="CF877" s="204" t="e">
        <f t="shared" si="1392"/>
        <v>#DIV/0!</v>
      </c>
      <c r="CG877" s="205" t="e">
        <f t="shared" si="1392"/>
        <v>#DIV/0!</v>
      </c>
      <c r="CH877" s="206" t="e">
        <f t="shared" si="1392"/>
        <v>#DIV/0!</v>
      </c>
      <c r="CI877" s="204" t="e">
        <f t="shared" si="1392"/>
        <v>#DIV/0!</v>
      </c>
      <c r="CJ877" s="210" t="e">
        <f t="shared" si="1392"/>
        <v>#DIV/0!</v>
      </c>
      <c r="CK877" s="211" t="e">
        <f t="shared" si="1392"/>
        <v>#DIV/0!</v>
      </c>
    </row>
    <row r="878" spans="1:89" x14ac:dyDescent="0.2">
      <c r="A878" s="212" t="s">
        <v>21</v>
      </c>
      <c r="B878" s="213"/>
      <c r="C878" s="214"/>
      <c r="D878" s="215"/>
      <c r="E878" s="216"/>
      <c r="F878" s="213"/>
      <c r="G878" s="217"/>
      <c r="H878" s="215"/>
      <c r="I878" s="216"/>
      <c r="J878" s="213"/>
      <c r="K878" s="217"/>
      <c r="L878" s="215"/>
      <c r="M878" s="213"/>
      <c r="N878" s="218"/>
      <c r="O878" s="219"/>
      <c r="P878" s="213"/>
      <c r="Q878" s="217"/>
      <c r="R878" s="215"/>
      <c r="S878" s="216"/>
      <c r="T878" s="213"/>
      <c r="U878" s="217"/>
      <c r="V878" s="215"/>
      <c r="W878" s="216"/>
      <c r="X878" s="213"/>
      <c r="Y878" s="217"/>
      <c r="Z878" s="215"/>
      <c r="AA878" s="213"/>
      <c r="AB878" s="220">
        <f>B878+D878+F878+H878+J878+L878+N878+P878+R878+T878+V878+X878+Z878</f>
        <v>0</v>
      </c>
      <c r="AC878" s="221">
        <f t="shared" ref="AC878:AC897" si="1393">C878+E878+G878+I878+K878+M878+O878+Q878+S878+U878+W878+Y878+AA878</f>
        <v>0</v>
      </c>
      <c r="AE878" s="212" t="str">
        <f>$AE$10</f>
        <v>08:00 - 08:59</v>
      </c>
      <c r="AF878" s="193">
        <f>SUMIF($A$9:$A$32,$AE878,B$877:B$900)</f>
        <v>0</v>
      </c>
      <c r="AG878" s="214">
        <f t="shared" si="1391"/>
        <v>0</v>
      </c>
      <c r="AH878" s="215">
        <f t="shared" si="1391"/>
        <v>0</v>
      </c>
      <c r="AI878" s="216">
        <f t="shared" si="1391"/>
        <v>0</v>
      </c>
      <c r="AJ878" s="213">
        <f t="shared" si="1391"/>
        <v>0</v>
      </c>
      <c r="AK878" s="217">
        <f t="shared" si="1391"/>
        <v>0</v>
      </c>
      <c r="AL878" s="215">
        <f t="shared" si="1391"/>
        <v>0</v>
      </c>
      <c r="AM878" s="216">
        <f t="shared" si="1391"/>
        <v>0</v>
      </c>
      <c r="AN878" s="213">
        <f t="shared" si="1391"/>
        <v>0</v>
      </c>
      <c r="AO878" s="217">
        <f t="shared" si="1391"/>
        <v>0</v>
      </c>
      <c r="AP878" s="215">
        <f t="shared" si="1391"/>
        <v>0</v>
      </c>
      <c r="AQ878" s="213">
        <f t="shared" si="1391"/>
        <v>0</v>
      </c>
      <c r="AR878" s="218">
        <f t="shared" si="1391"/>
        <v>0</v>
      </c>
      <c r="AS878" s="219">
        <f t="shared" si="1391"/>
        <v>0</v>
      </c>
      <c r="AT878" s="213">
        <f t="shared" si="1391"/>
        <v>0</v>
      </c>
      <c r="AU878" s="217">
        <f t="shared" si="1391"/>
        <v>0</v>
      </c>
      <c r="AV878" s="215">
        <f t="shared" si="1391"/>
        <v>0</v>
      </c>
      <c r="AW878" s="216">
        <f t="shared" si="1391"/>
        <v>0</v>
      </c>
      <c r="AX878" s="213">
        <f t="shared" si="1391"/>
        <v>0</v>
      </c>
      <c r="AY878" s="217">
        <f t="shared" si="1391"/>
        <v>0</v>
      </c>
      <c r="AZ878" s="215">
        <f t="shared" si="1391"/>
        <v>0</v>
      </c>
      <c r="BA878" s="216">
        <f t="shared" si="1391"/>
        <v>0</v>
      </c>
      <c r="BB878" s="213">
        <f t="shared" si="1391"/>
        <v>0</v>
      </c>
      <c r="BC878" s="217">
        <f t="shared" si="1391"/>
        <v>0</v>
      </c>
      <c r="BD878" s="215">
        <f t="shared" si="1391"/>
        <v>0</v>
      </c>
      <c r="BE878" s="213">
        <f t="shared" si="1391"/>
        <v>0</v>
      </c>
      <c r="BF878" s="220">
        <f>SUM(AF878,AH878,AJ878,AL878,AN878,AP878,AR878,AT878,AV878,AX878,AZ878,BB878,BD878)</f>
        <v>0</v>
      </c>
      <c r="BG878" s="221">
        <f>SUM(AG878,AI878,AK878,AM878,AO878,AQ878,AS878,AU878,AW878,AY878,BA878,BC878,BE878)</f>
        <v>0</v>
      </c>
      <c r="BI878" s="212" t="s">
        <v>21</v>
      </c>
      <c r="BJ878" s="204" t="e">
        <f t="shared" ref="BJ878:CK878" si="1394">B878/B901</f>
        <v>#DIV/0!</v>
      </c>
      <c r="BK878" s="205" t="e">
        <f t="shared" si="1394"/>
        <v>#DIV/0!</v>
      </c>
      <c r="BL878" s="206" t="e">
        <f t="shared" si="1394"/>
        <v>#DIV/0!</v>
      </c>
      <c r="BM878" s="207" t="e">
        <f t="shared" si="1394"/>
        <v>#DIV/0!</v>
      </c>
      <c r="BN878" s="204" t="e">
        <f t="shared" si="1394"/>
        <v>#DIV/0!</v>
      </c>
      <c r="BO878" s="205" t="e">
        <f t="shared" si="1394"/>
        <v>#DIV/0!</v>
      </c>
      <c r="BP878" s="206" t="e">
        <f t="shared" si="1394"/>
        <v>#DIV/0!</v>
      </c>
      <c r="BQ878" s="207" t="e">
        <f t="shared" si="1394"/>
        <v>#DIV/0!</v>
      </c>
      <c r="BR878" s="204" t="e">
        <f t="shared" si="1394"/>
        <v>#DIV/0!</v>
      </c>
      <c r="BS878" s="205" t="e">
        <f t="shared" si="1394"/>
        <v>#DIV/0!</v>
      </c>
      <c r="BT878" s="206" t="e">
        <f t="shared" si="1394"/>
        <v>#DIV/0!</v>
      </c>
      <c r="BU878" s="204" t="e">
        <f t="shared" si="1394"/>
        <v>#DIV/0!</v>
      </c>
      <c r="BV878" s="208" t="e">
        <f t="shared" si="1394"/>
        <v>#DIV/0!</v>
      </c>
      <c r="BW878" s="209" t="e">
        <f t="shared" si="1394"/>
        <v>#DIV/0!</v>
      </c>
      <c r="BX878" s="204" t="e">
        <f t="shared" si="1394"/>
        <v>#DIV/0!</v>
      </c>
      <c r="BY878" s="205" t="e">
        <f t="shared" si="1394"/>
        <v>#DIV/0!</v>
      </c>
      <c r="BZ878" s="206" t="e">
        <f t="shared" si="1394"/>
        <v>#DIV/0!</v>
      </c>
      <c r="CA878" s="207" t="e">
        <f t="shared" si="1394"/>
        <v>#DIV/0!</v>
      </c>
      <c r="CB878" s="204" t="e">
        <f t="shared" si="1394"/>
        <v>#DIV/0!</v>
      </c>
      <c r="CC878" s="205" t="e">
        <f t="shared" si="1394"/>
        <v>#DIV/0!</v>
      </c>
      <c r="CD878" s="206" t="e">
        <f t="shared" si="1394"/>
        <v>#DIV/0!</v>
      </c>
      <c r="CE878" s="207" t="e">
        <f t="shared" si="1394"/>
        <v>#DIV/0!</v>
      </c>
      <c r="CF878" s="204" t="e">
        <f t="shared" si="1394"/>
        <v>#DIV/0!</v>
      </c>
      <c r="CG878" s="205" t="e">
        <f t="shared" si="1394"/>
        <v>#DIV/0!</v>
      </c>
      <c r="CH878" s="206" t="e">
        <f t="shared" si="1394"/>
        <v>#DIV/0!</v>
      </c>
      <c r="CI878" s="204" t="e">
        <f t="shared" si="1394"/>
        <v>#DIV/0!</v>
      </c>
      <c r="CJ878" s="210" t="e">
        <f t="shared" si="1394"/>
        <v>#DIV/0!</v>
      </c>
      <c r="CK878" s="211" t="e">
        <f t="shared" si="1394"/>
        <v>#DIV/0!</v>
      </c>
    </row>
    <row r="879" spans="1:89" ht="13.5" thickBot="1" x14ac:dyDescent="0.25">
      <c r="A879" s="202" t="s">
        <v>23</v>
      </c>
      <c r="B879" s="222"/>
      <c r="C879" s="223"/>
      <c r="D879" s="224"/>
      <c r="E879" s="225"/>
      <c r="F879" s="222"/>
      <c r="G879" s="226"/>
      <c r="H879" s="224"/>
      <c r="I879" s="225"/>
      <c r="J879" s="222"/>
      <c r="K879" s="226"/>
      <c r="L879" s="224"/>
      <c r="M879" s="222"/>
      <c r="N879" s="227"/>
      <c r="O879" s="228"/>
      <c r="P879" s="222"/>
      <c r="Q879" s="226"/>
      <c r="R879" s="224"/>
      <c r="S879" s="225"/>
      <c r="T879" s="222"/>
      <c r="U879" s="226"/>
      <c r="V879" s="224"/>
      <c r="W879" s="225"/>
      <c r="X879" s="222"/>
      <c r="Y879" s="226"/>
      <c r="Z879" s="224"/>
      <c r="AA879" s="222"/>
      <c r="AB879" s="220">
        <f>B879+D879+F879+H879+J879+L879+N879+P879+R879+T879+V879+X879+Z879</f>
        <v>0</v>
      </c>
      <c r="AC879" s="221">
        <f t="shared" si="1393"/>
        <v>0</v>
      </c>
      <c r="AE879" s="202" t="str">
        <f>$AE$11</f>
        <v>09:00 - 09:59</v>
      </c>
      <c r="AF879" s="193">
        <f>SUMIF($A$9:$A$32,$AE879,B$877:B$900)</f>
        <v>0</v>
      </c>
      <c r="AG879" s="223">
        <f t="shared" si="1391"/>
        <v>0</v>
      </c>
      <c r="AH879" s="224">
        <f t="shared" si="1391"/>
        <v>0</v>
      </c>
      <c r="AI879" s="225">
        <f t="shared" si="1391"/>
        <v>0</v>
      </c>
      <c r="AJ879" s="222">
        <f t="shared" si="1391"/>
        <v>0</v>
      </c>
      <c r="AK879" s="226">
        <f t="shared" si="1391"/>
        <v>0</v>
      </c>
      <c r="AL879" s="224">
        <f t="shared" si="1391"/>
        <v>0</v>
      </c>
      <c r="AM879" s="225">
        <f t="shared" si="1391"/>
        <v>0</v>
      </c>
      <c r="AN879" s="222">
        <f t="shared" si="1391"/>
        <v>0</v>
      </c>
      <c r="AO879" s="226">
        <f t="shared" si="1391"/>
        <v>0</v>
      </c>
      <c r="AP879" s="224">
        <f t="shared" si="1391"/>
        <v>0</v>
      </c>
      <c r="AQ879" s="222">
        <f t="shared" si="1391"/>
        <v>0</v>
      </c>
      <c r="AR879" s="227">
        <f t="shared" si="1391"/>
        <v>0</v>
      </c>
      <c r="AS879" s="228">
        <f t="shared" si="1391"/>
        <v>0</v>
      </c>
      <c r="AT879" s="222">
        <f t="shared" si="1391"/>
        <v>0</v>
      </c>
      <c r="AU879" s="226">
        <f t="shared" si="1391"/>
        <v>0</v>
      </c>
      <c r="AV879" s="224">
        <f t="shared" si="1391"/>
        <v>0</v>
      </c>
      <c r="AW879" s="225">
        <f t="shared" si="1391"/>
        <v>0</v>
      </c>
      <c r="AX879" s="222">
        <f t="shared" si="1391"/>
        <v>0</v>
      </c>
      <c r="AY879" s="226">
        <f t="shared" si="1391"/>
        <v>0</v>
      </c>
      <c r="AZ879" s="224">
        <f t="shared" si="1391"/>
        <v>0</v>
      </c>
      <c r="BA879" s="225">
        <f t="shared" si="1391"/>
        <v>0</v>
      </c>
      <c r="BB879" s="222">
        <f t="shared" si="1391"/>
        <v>0</v>
      </c>
      <c r="BC879" s="226">
        <f t="shared" si="1391"/>
        <v>0</v>
      </c>
      <c r="BD879" s="224">
        <f t="shared" si="1391"/>
        <v>0</v>
      </c>
      <c r="BE879" s="222">
        <f t="shared" si="1391"/>
        <v>0</v>
      </c>
      <c r="BF879" s="220">
        <f>SUM(AF879,AH879,AJ879,AL879,AN879,AP879,AR879,AT879,AV879,AX879,AZ879,BB879,BD879)</f>
        <v>0</v>
      </c>
      <c r="BG879" s="221">
        <f>SUM(AG879,AI879,AK879,AM879,AO879,AQ879,AS879,AU879,AW879,AY879,BA879,BC879,BE879)</f>
        <v>0</v>
      </c>
      <c r="BI879" s="202" t="s">
        <v>23</v>
      </c>
      <c r="BJ879" s="204" t="e">
        <f t="shared" ref="BJ879:CK879" si="1395">B879/B901</f>
        <v>#DIV/0!</v>
      </c>
      <c r="BK879" s="205" t="e">
        <f t="shared" si="1395"/>
        <v>#DIV/0!</v>
      </c>
      <c r="BL879" s="206" t="e">
        <f t="shared" si="1395"/>
        <v>#DIV/0!</v>
      </c>
      <c r="BM879" s="207" t="e">
        <f t="shared" si="1395"/>
        <v>#DIV/0!</v>
      </c>
      <c r="BN879" s="204" t="e">
        <f t="shared" si="1395"/>
        <v>#DIV/0!</v>
      </c>
      <c r="BO879" s="205" t="e">
        <f t="shared" si="1395"/>
        <v>#DIV/0!</v>
      </c>
      <c r="BP879" s="206" t="e">
        <f t="shared" si="1395"/>
        <v>#DIV/0!</v>
      </c>
      <c r="BQ879" s="207" t="e">
        <f t="shared" si="1395"/>
        <v>#DIV/0!</v>
      </c>
      <c r="BR879" s="204" t="e">
        <f t="shared" si="1395"/>
        <v>#DIV/0!</v>
      </c>
      <c r="BS879" s="205" t="e">
        <f t="shared" si="1395"/>
        <v>#DIV/0!</v>
      </c>
      <c r="BT879" s="206" t="e">
        <f t="shared" si="1395"/>
        <v>#DIV/0!</v>
      </c>
      <c r="BU879" s="204" t="e">
        <f t="shared" si="1395"/>
        <v>#DIV/0!</v>
      </c>
      <c r="BV879" s="208" t="e">
        <f t="shared" si="1395"/>
        <v>#DIV/0!</v>
      </c>
      <c r="BW879" s="209" t="e">
        <f t="shared" si="1395"/>
        <v>#DIV/0!</v>
      </c>
      <c r="BX879" s="204" t="e">
        <f t="shared" si="1395"/>
        <v>#DIV/0!</v>
      </c>
      <c r="BY879" s="205" t="e">
        <f t="shared" si="1395"/>
        <v>#DIV/0!</v>
      </c>
      <c r="BZ879" s="206" t="e">
        <f t="shared" si="1395"/>
        <v>#DIV/0!</v>
      </c>
      <c r="CA879" s="207" t="e">
        <f t="shared" si="1395"/>
        <v>#DIV/0!</v>
      </c>
      <c r="CB879" s="204" t="e">
        <f t="shared" si="1395"/>
        <v>#DIV/0!</v>
      </c>
      <c r="CC879" s="205" t="e">
        <f t="shared" si="1395"/>
        <v>#DIV/0!</v>
      </c>
      <c r="CD879" s="206" t="e">
        <f t="shared" si="1395"/>
        <v>#DIV/0!</v>
      </c>
      <c r="CE879" s="207" t="e">
        <f t="shared" si="1395"/>
        <v>#DIV/0!</v>
      </c>
      <c r="CF879" s="204" t="e">
        <f t="shared" si="1395"/>
        <v>#DIV/0!</v>
      </c>
      <c r="CG879" s="205" t="e">
        <f t="shared" si="1395"/>
        <v>#DIV/0!</v>
      </c>
      <c r="CH879" s="206" t="e">
        <f t="shared" si="1395"/>
        <v>#DIV/0!</v>
      </c>
      <c r="CI879" s="204" t="e">
        <f t="shared" si="1395"/>
        <v>#DIV/0!</v>
      </c>
      <c r="CJ879" s="210" t="e">
        <f t="shared" si="1395"/>
        <v>#DIV/0!</v>
      </c>
      <c r="CK879" s="211" t="e">
        <f t="shared" si="1395"/>
        <v>#DIV/0!</v>
      </c>
    </row>
    <row r="880" spans="1:89" ht="14.25" thickTop="1" thickBot="1" x14ac:dyDescent="0.25">
      <c r="A880" s="212" t="s">
        <v>25</v>
      </c>
      <c r="B880" s="213"/>
      <c r="C880" s="214"/>
      <c r="D880" s="215"/>
      <c r="E880" s="216"/>
      <c r="F880" s="213"/>
      <c r="G880" s="217"/>
      <c r="H880" s="215"/>
      <c r="I880" s="216"/>
      <c r="J880" s="213"/>
      <c r="K880" s="217"/>
      <c r="L880" s="215"/>
      <c r="M880" s="213"/>
      <c r="N880" s="218"/>
      <c r="O880" s="219"/>
      <c r="P880" s="213"/>
      <c r="Q880" s="217"/>
      <c r="R880" s="215"/>
      <c r="S880" s="216"/>
      <c r="T880" s="213"/>
      <c r="U880" s="217"/>
      <c r="V880" s="215"/>
      <c r="W880" s="216"/>
      <c r="X880" s="213"/>
      <c r="Y880" s="217"/>
      <c r="Z880" s="215"/>
      <c r="AA880" s="213"/>
      <c r="AB880" s="220">
        <f>B880+D880+F880+H880+J880+L880+N880+P880+R880+T880+V880+X880+Z880</f>
        <v>0</v>
      </c>
      <c r="AC880" s="221">
        <f t="shared" si="1393"/>
        <v>0</v>
      </c>
      <c r="AE880" s="229" t="s">
        <v>26</v>
      </c>
      <c r="AF880" s="230">
        <f t="shared" ref="AF880:BG880" si="1396">SUM(AF877:AF879)</f>
        <v>0</v>
      </c>
      <c r="AG880" s="231">
        <f t="shared" si="1396"/>
        <v>0</v>
      </c>
      <c r="AH880" s="230">
        <f t="shared" si="1396"/>
        <v>0</v>
      </c>
      <c r="AI880" s="231">
        <f t="shared" si="1396"/>
        <v>0</v>
      </c>
      <c r="AJ880" s="230">
        <f t="shared" si="1396"/>
        <v>0</v>
      </c>
      <c r="AK880" s="231">
        <f t="shared" si="1396"/>
        <v>0</v>
      </c>
      <c r="AL880" s="230">
        <f t="shared" si="1396"/>
        <v>0</v>
      </c>
      <c r="AM880" s="231">
        <f t="shared" si="1396"/>
        <v>0</v>
      </c>
      <c r="AN880" s="230">
        <f t="shared" si="1396"/>
        <v>0</v>
      </c>
      <c r="AO880" s="231">
        <f t="shared" si="1396"/>
        <v>0</v>
      </c>
      <c r="AP880" s="230">
        <f t="shared" si="1396"/>
        <v>0</v>
      </c>
      <c r="AQ880" s="231">
        <f t="shared" si="1396"/>
        <v>0</v>
      </c>
      <c r="AR880" s="230">
        <f t="shared" si="1396"/>
        <v>0</v>
      </c>
      <c r="AS880" s="231">
        <f t="shared" si="1396"/>
        <v>0</v>
      </c>
      <c r="AT880" s="230">
        <f t="shared" si="1396"/>
        <v>0</v>
      </c>
      <c r="AU880" s="231">
        <f t="shared" si="1396"/>
        <v>0</v>
      </c>
      <c r="AV880" s="230">
        <f t="shared" si="1396"/>
        <v>0</v>
      </c>
      <c r="AW880" s="231">
        <f t="shared" si="1396"/>
        <v>0</v>
      </c>
      <c r="AX880" s="230">
        <f t="shared" si="1396"/>
        <v>0</v>
      </c>
      <c r="AY880" s="231">
        <f t="shared" si="1396"/>
        <v>0</v>
      </c>
      <c r="AZ880" s="230">
        <f t="shared" si="1396"/>
        <v>0</v>
      </c>
      <c r="BA880" s="231">
        <f t="shared" si="1396"/>
        <v>0</v>
      </c>
      <c r="BB880" s="230">
        <f t="shared" si="1396"/>
        <v>0</v>
      </c>
      <c r="BC880" s="231">
        <f t="shared" si="1396"/>
        <v>0</v>
      </c>
      <c r="BD880" s="230">
        <f t="shared" si="1396"/>
        <v>0</v>
      </c>
      <c r="BE880" s="231">
        <f t="shared" si="1396"/>
        <v>0</v>
      </c>
      <c r="BF880" s="232">
        <f t="shared" si="1396"/>
        <v>0</v>
      </c>
      <c r="BG880" s="233">
        <f t="shared" si="1396"/>
        <v>0</v>
      </c>
      <c r="BI880" s="212" t="s">
        <v>25</v>
      </c>
      <c r="BJ880" s="204" t="e">
        <f t="shared" ref="BJ880:CK880" si="1397">B880/B901</f>
        <v>#DIV/0!</v>
      </c>
      <c r="BK880" s="205" t="e">
        <f t="shared" si="1397"/>
        <v>#DIV/0!</v>
      </c>
      <c r="BL880" s="206" t="e">
        <f t="shared" si="1397"/>
        <v>#DIV/0!</v>
      </c>
      <c r="BM880" s="207" t="e">
        <f t="shared" si="1397"/>
        <v>#DIV/0!</v>
      </c>
      <c r="BN880" s="204" t="e">
        <f t="shared" si="1397"/>
        <v>#DIV/0!</v>
      </c>
      <c r="BO880" s="205" t="e">
        <f t="shared" si="1397"/>
        <v>#DIV/0!</v>
      </c>
      <c r="BP880" s="206" t="e">
        <f t="shared" si="1397"/>
        <v>#DIV/0!</v>
      </c>
      <c r="BQ880" s="207" t="e">
        <f t="shared" si="1397"/>
        <v>#DIV/0!</v>
      </c>
      <c r="BR880" s="204" t="e">
        <f t="shared" si="1397"/>
        <v>#DIV/0!</v>
      </c>
      <c r="BS880" s="205" t="e">
        <f t="shared" si="1397"/>
        <v>#DIV/0!</v>
      </c>
      <c r="BT880" s="206" t="e">
        <f t="shared" si="1397"/>
        <v>#DIV/0!</v>
      </c>
      <c r="BU880" s="204" t="e">
        <f t="shared" si="1397"/>
        <v>#DIV/0!</v>
      </c>
      <c r="BV880" s="208" t="e">
        <f t="shared" si="1397"/>
        <v>#DIV/0!</v>
      </c>
      <c r="BW880" s="209" t="e">
        <f t="shared" si="1397"/>
        <v>#DIV/0!</v>
      </c>
      <c r="BX880" s="204" t="e">
        <f t="shared" si="1397"/>
        <v>#DIV/0!</v>
      </c>
      <c r="BY880" s="205" t="e">
        <f t="shared" si="1397"/>
        <v>#DIV/0!</v>
      </c>
      <c r="BZ880" s="206" t="e">
        <f t="shared" si="1397"/>
        <v>#DIV/0!</v>
      </c>
      <c r="CA880" s="207" t="e">
        <f t="shared" si="1397"/>
        <v>#DIV/0!</v>
      </c>
      <c r="CB880" s="204" t="e">
        <f t="shared" si="1397"/>
        <v>#DIV/0!</v>
      </c>
      <c r="CC880" s="205" t="e">
        <f t="shared" si="1397"/>
        <v>#DIV/0!</v>
      </c>
      <c r="CD880" s="206" t="e">
        <f t="shared" si="1397"/>
        <v>#DIV/0!</v>
      </c>
      <c r="CE880" s="207" t="e">
        <f t="shared" si="1397"/>
        <v>#DIV/0!</v>
      </c>
      <c r="CF880" s="204" t="e">
        <f t="shared" si="1397"/>
        <v>#DIV/0!</v>
      </c>
      <c r="CG880" s="205" t="e">
        <f t="shared" si="1397"/>
        <v>#DIV/0!</v>
      </c>
      <c r="CH880" s="206" t="e">
        <f t="shared" si="1397"/>
        <v>#DIV/0!</v>
      </c>
      <c r="CI880" s="204" t="e">
        <f t="shared" si="1397"/>
        <v>#DIV/0!</v>
      </c>
      <c r="CJ880" s="210" t="e">
        <f t="shared" si="1397"/>
        <v>#DIV/0!</v>
      </c>
      <c r="CK880" s="211" t="e">
        <f t="shared" si="1397"/>
        <v>#DIV/0!</v>
      </c>
    </row>
    <row r="881" spans="1:89" ht="13.5" thickTop="1" x14ac:dyDescent="0.2">
      <c r="A881" s="202" t="s">
        <v>20</v>
      </c>
      <c r="B881" s="222"/>
      <c r="C881" s="223"/>
      <c r="D881" s="224"/>
      <c r="E881" s="225"/>
      <c r="F881" s="222"/>
      <c r="G881" s="226"/>
      <c r="H881" s="224"/>
      <c r="I881" s="225"/>
      <c r="J881" s="222"/>
      <c r="K881" s="226"/>
      <c r="L881" s="224"/>
      <c r="M881" s="222"/>
      <c r="N881" s="227"/>
      <c r="O881" s="228"/>
      <c r="P881" s="222"/>
      <c r="Q881" s="226"/>
      <c r="R881" s="224"/>
      <c r="S881" s="225"/>
      <c r="T881" s="222"/>
      <c r="U881" s="226"/>
      <c r="V881" s="224"/>
      <c r="W881" s="225"/>
      <c r="X881" s="222"/>
      <c r="Y881" s="226"/>
      <c r="Z881" s="224"/>
      <c r="AA881" s="222"/>
      <c r="AB881" s="220">
        <f t="shared" ref="AB881:AB897" si="1398">B881+D881+F881+H881+J881+L881+N881+P881+R881+T881+V881+X881+Z881</f>
        <v>0</v>
      </c>
      <c r="AC881" s="221">
        <f t="shared" si="1393"/>
        <v>0</v>
      </c>
      <c r="BI881" s="202" t="s">
        <v>20</v>
      </c>
      <c r="BJ881" s="204" t="e">
        <f t="shared" ref="BJ881:CK881" si="1399">B881/B901</f>
        <v>#DIV/0!</v>
      </c>
      <c r="BK881" s="205" t="e">
        <f t="shared" si="1399"/>
        <v>#DIV/0!</v>
      </c>
      <c r="BL881" s="206" t="e">
        <f t="shared" si="1399"/>
        <v>#DIV/0!</v>
      </c>
      <c r="BM881" s="207" t="e">
        <f t="shared" si="1399"/>
        <v>#DIV/0!</v>
      </c>
      <c r="BN881" s="204" t="e">
        <f t="shared" si="1399"/>
        <v>#DIV/0!</v>
      </c>
      <c r="BO881" s="205" t="e">
        <f t="shared" si="1399"/>
        <v>#DIV/0!</v>
      </c>
      <c r="BP881" s="206" t="e">
        <f t="shared" si="1399"/>
        <v>#DIV/0!</v>
      </c>
      <c r="BQ881" s="207" t="e">
        <f t="shared" si="1399"/>
        <v>#DIV/0!</v>
      </c>
      <c r="BR881" s="204" t="e">
        <f t="shared" si="1399"/>
        <v>#DIV/0!</v>
      </c>
      <c r="BS881" s="205" t="e">
        <f t="shared" si="1399"/>
        <v>#DIV/0!</v>
      </c>
      <c r="BT881" s="206" t="e">
        <f t="shared" si="1399"/>
        <v>#DIV/0!</v>
      </c>
      <c r="BU881" s="204" t="e">
        <f t="shared" si="1399"/>
        <v>#DIV/0!</v>
      </c>
      <c r="BV881" s="208" t="e">
        <f t="shared" si="1399"/>
        <v>#DIV/0!</v>
      </c>
      <c r="BW881" s="209" t="e">
        <f t="shared" si="1399"/>
        <v>#DIV/0!</v>
      </c>
      <c r="BX881" s="204" t="e">
        <f t="shared" si="1399"/>
        <v>#DIV/0!</v>
      </c>
      <c r="BY881" s="205" t="e">
        <f t="shared" si="1399"/>
        <v>#DIV/0!</v>
      </c>
      <c r="BZ881" s="206" t="e">
        <f t="shared" si="1399"/>
        <v>#DIV/0!</v>
      </c>
      <c r="CA881" s="207" t="e">
        <f t="shared" si="1399"/>
        <v>#DIV/0!</v>
      </c>
      <c r="CB881" s="204" t="e">
        <f t="shared" si="1399"/>
        <v>#DIV/0!</v>
      </c>
      <c r="CC881" s="205" t="e">
        <f t="shared" si="1399"/>
        <v>#DIV/0!</v>
      </c>
      <c r="CD881" s="206" t="e">
        <f t="shared" si="1399"/>
        <v>#DIV/0!</v>
      </c>
      <c r="CE881" s="207" t="e">
        <f t="shared" si="1399"/>
        <v>#DIV/0!</v>
      </c>
      <c r="CF881" s="204" t="e">
        <f t="shared" si="1399"/>
        <v>#DIV/0!</v>
      </c>
      <c r="CG881" s="205" t="e">
        <f t="shared" si="1399"/>
        <v>#DIV/0!</v>
      </c>
      <c r="CH881" s="206" t="e">
        <f t="shared" si="1399"/>
        <v>#DIV/0!</v>
      </c>
      <c r="CI881" s="204" t="e">
        <f t="shared" si="1399"/>
        <v>#DIV/0!</v>
      </c>
      <c r="CJ881" s="210" t="e">
        <f t="shared" si="1399"/>
        <v>#DIV/0!</v>
      </c>
      <c r="CK881" s="211" t="e">
        <f t="shared" si="1399"/>
        <v>#DIV/0!</v>
      </c>
    </row>
    <row r="882" spans="1:89" ht="13.5" thickBot="1" x14ac:dyDescent="0.25">
      <c r="A882" s="212" t="s">
        <v>22</v>
      </c>
      <c r="B882" s="213"/>
      <c r="C882" s="214"/>
      <c r="D882" s="215"/>
      <c r="E882" s="216"/>
      <c r="F882" s="213"/>
      <c r="G882" s="217"/>
      <c r="H882" s="215"/>
      <c r="I882" s="216"/>
      <c r="J882" s="213"/>
      <c r="K882" s="217"/>
      <c r="L882" s="215"/>
      <c r="M882" s="213"/>
      <c r="N882" s="218"/>
      <c r="O882" s="219"/>
      <c r="P882" s="213"/>
      <c r="Q882" s="217"/>
      <c r="R882" s="215"/>
      <c r="S882" s="216"/>
      <c r="T882" s="213"/>
      <c r="U882" s="217"/>
      <c r="V882" s="215"/>
      <c r="W882" s="216"/>
      <c r="X882" s="213"/>
      <c r="Y882" s="217"/>
      <c r="Z882" s="215"/>
      <c r="AA882" s="213"/>
      <c r="AB882" s="220">
        <f t="shared" si="1398"/>
        <v>0</v>
      </c>
      <c r="AC882" s="221">
        <f t="shared" si="1393"/>
        <v>0</v>
      </c>
      <c r="AE882" s="175" t="s">
        <v>27</v>
      </c>
      <c r="BI882" s="212" t="s">
        <v>22</v>
      </c>
      <c r="BJ882" s="204" t="e">
        <f t="shared" ref="BJ882:CK882" si="1400">B882/B901</f>
        <v>#DIV/0!</v>
      </c>
      <c r="BK882" s="205" t="e">
        <f t="shared" si="1400"/>
        <v>#DIV/0!</v>
      </c>
      <c r="BL882" s="206" t="e">
        <f t="shared" si="1400"/>
        <v>#DIV/0!</v>
      </c>
      <c r="BM882" s="207" t="e">
        <f t="shared" si="1400"/>
        <v>#DIV/0!</v>
      </c>
      <c r="BN882" s="204" t="e">
        <f t="shared" si="1400"/>
        <v>#DIV/0!</v>
      </c>
      <c r="BO882" s="205" t="e">
        <f t="shared" si="1400"/>
        <v>#DIV/0!</v>
      </c>
      <c r="BP882" s="206" t="e">
        <f t="shared" si="1400"/>
        <v>#DIV/0!</v>
      </c>
      <c r="BQ882" s="207" t="e">
        <f t="shared" si="1400"/>
        <v>#DIV/0!</v>
      </c>
      <c r="BR882" s="204" t="e">
        <f t="shared" si="1400"/>
        <v>#DIV/0!</v>
      </c>
      <c r="BS882" s="205" t="e">
        <f t="shared" si="1400"/>
        <v>#DIV/0!</v>
      </c>
      <c r="BT882" s="206" t="e">
        <f t="shared" si="1400"/>
        <v>#DIV/0!</v>
      </c>
      <c r="BU882" s="204" t="e">
        <f t="shared" si="1400"/>
        <v>#DIV/0!</v>
      </c>
      <c r="BV882" s="208" t="e">
        <f t="shared" si="1400"/>
        <v>#DIV/0!</v>
      </c>
      <c r="BW882" s="209" t="e">
        <f t="shared" si="1400"/>
        <v>#DIV/0!</v>
      </c>
      <c r="BX882" s="204" t="e">
        <f t="shared" si="1400"/>
        <v>#DIV/0!</v>
      </c>
      <c r="BY882" s="205" t="e">
        <f t="shared" si="1400"/>
        <v>#DIV/0!</v>
      </c>
      <c r="BZ882" s="206" t="e">
        <f t="shared" si="1400"/>
        <v>#DIV/0!</v>
      </c>
      <c r="CA882" s="207" t="e">
        <f t="shared" si="1400"/>
        <v>#DIV/0!</v>
      </c>
      <c r="CB882" s="204" t="e">
        <f t="shared" si="1400"/>
        <v>#DIV/0!</v>
      </c>
      <c r="CC882" s="205" t="e">
        <f t="shared" si="1400"/>
        <v>#DIV/0!</v>
      </c>
      <c r="CD882" s="206" t="e">
        <f t="shared" si="1400"/>
        <v>#DIV/0!</v>
      </c>
      <c r="CE882" s="207" t="e">
        <f t="shared" si="1400"/>
        <v>#DIV/0!</v>
      </c>
      <c r="CF882" s="204" t="e">
        <f t="shared" si="1400"/>
        <v>#DIV/0!</v>
      </c>
      <c r="CG882" s="205" t="e">
        <f t="shared" si="1400"/>
        <v>#DIV/0!</v>
      </c>
      <c r="CH882" s="206" t="e">
        <f t="shared" si="1400"/>
        <v>#DIV/0!</v>
      </c>
      <c r="CI882" s="204" t="e">
        <f t="shared" si="1400"/>
        <v>#DIV/0!</v>
      </c>
      <c r="CJ882" s="210" t="e">
        <f t="shared" si="1400"/>
        <v>#DIV/0!</v>
      </c>
      <c r="CK882" s="211" t="e">
        <f t="shared" si="1400"/>
        <v>#DIV/0!</v>
      </c>
    </row>
    <row r="883" spans="1:89" ht="14.25" thickTop="1" thickBot="1" x14ac:dyDescent="0.25">
      <c r="A883" s="202" t="s">
        <v>24</v>
      </c>
      <c r="B883" s="222"/>
      <c r="C883" s="223"/>
      <c r="D883" s="224"/>
      <c r="E883" s="225"/>
      <c r="F883" s="222"/>
      <c r="G883" s="226"/>
      <c r="H883" s="224"/>
      <c r="I883" s="225"/>
      <c r="J883" s="222"/>
      <c r="K883" s="226"/>
      <c r="L883" s="224"/>
      <c r="M883" s="222"/>
      <c r="N883" s="227"/>
      <c r="O883" s="228"/>
      <c r="P883" s="222"/>
      <c r="Q883" s="226"/>
      <c r="R883" s="224"/>
      <c r="S883" s="225"/>
      <c r="T883" s="222"/>
      <c r="U883" s="226"/>
      <c r="V883" s="224"/>
      <c r="W883" s="225"/>
      <c r="X883" s="222"/>
      <c r="Y883" s="226"/>
      <c r="Z883" s="224"/>
      <c r="AA883" s="222"/>
      <c r="AB883" s="220">
        <f t="shared" si="1398"/>
        <v>0</v>
      </c>
      <c r="AC883" s="221">
        <f t="shared" si="1393"/>
        <v>0</v>
      </c>
      <c r="AE883" s="176" t="s">
        <v>2</v>
      </c>
      <c r="AF883" s="177" t="s">
        <v>3</v>
      </c>
      <c r="AG883" s="178"/>
      <c r="AH883" s="177" t="s">
        <v>4</v>
      </c>
      <c r="AI883" s="178"/>
      <c r="AJ883" s="177" t="s">
        <v>5</v>
      </c>
      <c r="AK883" s="178"/>
      <c r="AL883" s="177" t="s">
        <v>6</v>
      </c>
      <c r="AM883" s="178"/>
      <c r="AN883" s="177" t="s">
        <v>7</v>
      </c>
      <c r="AO883" s="178"/>
      <c r="AP883" s="177" t="s">
        <v>8</v>
      </c>
      <c r="AQ883" s="178"/>
      <c r="AR883" s="177" t="s">
        <v>9</v>
      </c>
      <c r="AS883" s="178"/>
      <c r="AT883" s="177" t="s">
        <v>10</v>
      </c>
      <c r="AU883" s="178"/>
      <c r="AV883" s="177" t="s">
        <v>11</v>
      </c>
      <c r="AW883" s="178"/>
      <c r="AX883" s="177" t="s">
        <v>12</v>
      </c>
      <c r="AY883" s="178"/>
      <c r="AZ883" s="177" t="s">
        <v>13</v>
      </c>
      <c r="BA883" s="178"/>
      <c r="BB883" s="177" t="s">
        <v>14</v>
      </c>
      <c r="BC883" s="178"/>
      <c r="BD883" s="177" t="s">
        <v>15</v>
      </c>
      <c r="BE883" s="178"/>
      <c r="BF883" s="179" t="s">
        <v>16</v>
      </c>
      <c r="BG883" s="180"/>
      <c r="BI883" s="202" t="s">
        <v>24</v>
      </c>
      <c r="BJ883" s="204" t="e">
        <f t="shared" ref="BJ883:CK883" si="1401">B883/B901</f>
        <v>#DIV/0!</v>
      </c>
      <c r="BK883" s="205" t="e">
        <f t="shared" si="1401"/>
        <v>#DIV/0!</v>
      </c>
      <c r="BL883" s="206" t="e">
        <f t="shared" si="1401"/>
        <v>#DIV/0!</v>
      </c>
      <c r="BM883" s="207" t="e">
        <f t="shared" si="1401"/>
        <v>#DIV/0!</v>
      </c>
      <c r="BN883" s="204" t="e">
        <f t="shared" si="1401"/>
        <v>#DIV/0!</v>
      </c>
      <c r="BO883" s="205" t="e">
        <f t="shared" si="1401"/>
        <v>#DIV/0!</v>
      </c>
      <c r="BP883" s="206" t="e">
        <f t="shared" si="1401"/>
        <v>#DIV/0!</v>
      </c>
      <c r="BQ883" s="207" t="e">
        <f t="shared" si="1401"/>
        <v>#DIV/0!</v>
      </c>
      <c r="BR883" s="204" t="e">
        <f t="shared" si="1401"/>
        <v>#DIV/0!</v>
      </c>
      <c r="BS883" s="205" t="e">
        <f t="shared" si="1401"/>
        <v>#DIV/0!</v>
      </c>
      <c r="BT883" s="206" t="e">
        <f t="shared" si="1401"/>
        <v>#DIV/0!</v>
      </c>
      <c r="BU883" s="204" t="e">
        <f t="shared" si="1401"/>
        <v>#DIV/0!</v>
      </c>
      <c r="BV883" s="208" t="e">
        <f t="shared" si="1401"/>
        <v>#DIV/0!</v>
      </c>
      <c r="BW883" s="209" t="e">
        <f t="shared" si="1401"/>
        <v>#DIV/0!</v>
      </c>
      <c r="BX883" s="204" t="e">
        <f t="shared" si="1401"/>
        <v>#DIV/0!</v>
      </c>
      <c r="BY883" s="205" t="e">
        <f t="shared" si="1401"/>
        <v>#DIV/0!</v>
      </c>
      <c r="BZ883" s="206" t="e">
        <f t="shared" si="1401"/>
        <v>#DIV/0!</v>
      </c>
      <c r="CA883" s="207" t="e">
        <f t="shared" si="1401"/>
        <v>#DIV/0!</v>
      </c>
      <c r="CB883" s="204" t="e">
        <f t="shared" si="1401"/>
        <v>#DIV/0!</v>
      </c>
      <c r="CC883" s="205" t="e">
        <f t="shared" si="1401"/>
        <v>#DIV/0!</v>
      </c>
      <c r="CD883" s="206" t="e">
        <f t="shared" si="1401"/>
        <v>#DIV/0!</v>
      </c>
      <c r="CE883" s="207" t="e">
        <f t="shared" si="1401"/>
        <v>#DIV/0!</v>
      </c>
      <c r="CF883" s="204" t="e">
        <f t="shared" si="1401"/>
        <v>#DIV/0!</v>
      </c>
      <c r="CG883" s="205" t="e">
        <f t="shared" si="1401"/>
        <v>#DIV/0!</v>
      </c>
      <c r="CH883" s="206" t="e">
        <f t="shared" si="1401"/>
        <v>#DIV/0!</v>
      </c>
      <c r="CI883" s="204" t="e">
        <f t="shared" si="1401"/>
        <v>#DIV/0!</v>
      </c>
      <c r="CJ883" s="210" t="e">
        <f t="shared" si="1401"/>
        <v>#DIV/0!</v>
      </c>
      <c r="CK883" s="211" t="e">
        <f t="shared" si="1401"/>
        <v>#DIV/0!</v>
      </c>
    </row>
    <row r="884" spans="1:89" ht="15" thickTop="1" thickBot="1" x14ac:dyDescent="0.3">
      <c r="A884" s="212" t="s">
        <v>28</v>
      </c>
      <c r="B884" s="213"/>
      <c r="C884" s="214"/>
      <c r="D884" s="215"/>
      <c r="E884" s="216"/>
      <c r="F884" s="213"/>
      <c r="G884" s="217"/>
      <c r="H884" s="215"/>
      <c r="I884" s="216"/>
      <c r="J884" s="213"/>
      <c r="K884" s="217"/>
      <c r="L884" s="215"/>
      <c r="M884" s="213"/>
      <c r="N884" s="218"/>
      <c r="O884" s="219"/>
      <c r="P884" s="213"/>
      <c r="Q884" s="217"/>
      <c r="R884" s="215"/>
      <c r="S884" s="216"/>
      <c r="T884" s="213"/>
      <c r="U884" s="217"/>
      <c r="V884" s="215"/>
      <c r="W884" s="216"/>
      <c r="X884" s="213"/>
      <c r="Y884" s="217"/>
      <c r="Z884" s="215"/>
      <c r="AA884" s="213"/>
      <c r="AB884" s="220">
        <f t="shared" si="1398"/>
        <v>0</v>
      </c>
      <c r="AC884" s="221">
        <f t="shared" si="1393"/>
        <v>0</v>
      </c>
      <c r="AE884" s="182"/>
      <c r="AF884" s="183" t="s">
        <v>17</v>
      </c>
      <c r="AG884" s="184" t="s">
        <v>18</v>
      </c>
      <c r="AH884" s="185" t="s">
        <v>17</v>
      </c>
      <c r="AI884" s="186" t="s">
        <v>18</v>
      </c>
      <c r="AJ884" s="183" t="s">
        <v>17</v>
      </c>
      <c r="AK884" s="184" t="s">
        <v>18</v>
      </c>
      <c r="AL884" s="185" t="s">
        <v>17</v>
      </c>
      <c r="AM884" s="186" t="s">
        <v>18</v>
      </c>
      <c r="AN884" s="183" t="s">
        <v>17</v>
      </c>
      <c r="AO884" s="184" t="s">
        <v>18</v>
      </c>
      <c r="AP884" s="185" t="s">
        <v>17</v>
      </c>
      <c r="AQ884" s="183" t="s">
        <v>18</v>
      </c>
      <c r="AR884" s="187" t="s">
        <v>17</v>
      </c>
      <c r="AS884" s="188" t="s">
        <v>18</v>
      </c>
      <c r="AT884" s="183" t="s">
        <v>17</v>
      </c>
      <c r="AU884" s="184" t="s">
        <v>18</v>
      </c>
      <c r="AV884" s="185" t="s">
        <v>17</v>
      </c>
      <c r="AW884" s="186" t="s">
        <v>18</v>
      </c>
      <c r="AX884" s="183" t="s">
        <v>17</v>
      </c>
      <c r="AY884" s="184" t="s">
        <v>18</v>
      </c>
      <c r="AZ884" s="185" t="s">
        <v>17</v>
      </c>
      <c r="BA884" s="186" t="s">
        <v>18</v>
      </c>
      <c r="BB884" s="183" t="s">
        <v>17</v>
      </c>
      <c r="BC884" s="184" t="s">
        <v>18</v>
      </c>
      <c r="BD884" s="185" t="s">
        <v>17</v>
      </c>
      <c r="BE884" s="183" t="s">
        <v>18</v>
      </c>
      <c r="BF884" s="189" t="s">
        <v>17</v>
      </c>
      <c r="BG884" s="190" t="s">
        <v>18</v>
      </c>
      <c r="BI884" s="212" t="s">
        <v>28</v>
      </c>
      <c r="BJ884" s="204" t="e">
        <f t="shared" ref="BJ884:CK884" si="1402">B884/B901</f>
        <v>#DIV/0!</v>
      </c>
      <c r="BK884" s="205" t="e">
        <f t="shared" si="1402"/>
        <v>#DIV/0!</v>
      </c>
      <c r="BL884" s="206" t="e">
        <f t="shared" si="1402"/>
        <v>#DIV/0!</v>
      </c>
      <c r="BM884" s="207" t="e">
        <f t="shared" si="1402"/>
        <v>#DIV/0!</v>
      </c>
      <c r="BN884" s="204" t="e">
        <f t="shared" si="1402"/>
        <v>#DIV/0!</v>
      </c>
      <c r="BO884" s="205" t="e">
        <f t="shared" si="1402"/>
        <v>#DIV/0!</v>
      </c>
      <c r="BP884" s="206" t="e">
        <f t="shared" si="1402"/>
        <v>#DIV/0!</v>
      </c>
      <c r="BQ884" s="207" t="e">
        <f t="shared" si="1402"/>
        <v>#DIV/0!</v>
      </c>
      <c r="BR884" s="204" t="e">
        <f t="shared" si="1402"/>
        <v>#DIV/0!</v>
      </c>
      <c r="BS884" s="205" t="e">
        <f t="shared" si="1402"/>
        <v>#DIV/0!</v>
      </c>
      <c r="BT884" s="206" t="e">
        <f t="shared" si="1402"/>
        <v>#DIV/0!</v>
      </c>
      <c r="BU884" s="204" t="e">
        <f t="shared" si="1402"/>
        <v>#DIV/0!</v>
      </c>
      <c r="BV884" s="208" t="e">
        <f t="shared" si="1402"/>
        <v>#DIV/0!</v>
      </c>
      <c r="BW884" s="209" t="e">
        <f t="shared" si="1402"/>
        <v>#DIV/0!</v>
      </c>
      <c r="BX884" s="204" t="e">
        <f t="shared" si="1402"/>
        <v>#DIV/0!</v>
      </c>
      <c r="BY884" s="205" t="e">
        <f t="shared" si="1402"/>
        <v>#DIV/0!</v>
      </c>
      <c r="BZ884" s="206" t="e">
        <f t="shared" si="1402"/>
        <v>#DIV/0!</v>
      </c>
      <c r="CA884" s="207" t="e">
        <f t="shared" si="1402"/>
        <v>#DIV/0!</v>
      </c>
      <c r="CB884" s="204" t="e">
        <f t="shared" si="1402"/>
        <v>#DIV/0!</v>
      </c>
      <c r="CC884" s="205" t="e">
        <f t="shared" si="1402"/>
        <v>#DIV/0!</v>
      </c>
      <c r="CD884" s="206" t="e">
        <f t="shared" si="1402"/>
        <v>#DIV/0!</v>
      </c>
      <c r="CE884" s="207" t="e">
        <f t="shared" si="1402"/>
        <v>#DIV/0!</v>
      </c>
      <c r="CF884" s="204" t="e">
        <f t="shared" si="1402"/>
        <v>#DIV/0!</v>
      </c>
      <c r="CG884" s="205" t="e">
        <f t="shared" si="1402"/>
        <v>#DIV/0!</v>
      </c>
      <c r="CH884" s="206" t="e">
        <f t="shared" si="1402"/>
        <v>#DIV/0!</v>
      </c>
      <c r="CI884" s="204" t="e">
        <f t="shared" si="1402"/>
        <v>#DIV/0!</v>
      </c>
      <c r="CJ884" s="210" t="e">
        <f t="shared" si="1402"/>
        <v>#DIV/0!</v>
      </c>
      <c r="CK884" s="211" t="e">
        <f t="shared" si="1402"/>
        <v>#DIV/0!</v>
      </c>
    </row>
    <row r="885" spans="1:89" ht="13.5" thickTop="1" x14ac:dyDescent="0.2">
      <c r="A885" s="202" t="s">
        <v>29</v>
      </c>
      <c r="B885" s="235"/>
      <c r="C885" s="223"/>
      <c r="D885" s="224"/>
      <c r="E885" s="225"/>
      <c r="F885" s="222"/>
      <c r="G885" s="226"/>
      <c r="H885" s="224"/>
      <c r="I885" s="225"/>
      <c r="J885" s="222"/>
      <c r="K885" s="226"/>
      <c r="L885" s="224"/>
      <c r="M885" s="222"/>
      <c r="N885" s="227"/>
      <c r="O885" s="236"/>
      <c r="P885" s="222"/>
      <c r="Q885" s="226"/>
      <c r="R885" s="224"/>
      <c r="S885" s="225"/>
      <c r="T885" s="222"/>
      <c r="U885" s="226"/>
      <c r="V885" s="224"/>
      <c r="W885" s="237"/>
      <c r="X885" s="222"/>
      <c r="Y885" s="226"/>
      <c r="Z885" s="224"/>
      <c r="AA885" s="222"/>
      <c r="AB885" s="220">
        <f t="shared" si="1398"/>
        <v>0</v>
      </c>
      <c r="AC885" s="221">
        <f t="shared" si="1393"/>
        <v>0</v>
      </c>
      <c r="AE885" s="202" t="str">
        <f>$AE$17</f>
        <v>17:00 - 17:59</v>
      </c>
      <c r="AF885" s="193">
        <f t="shared" ref="AF885:AO887" si="1403">SUMIF($A$9:$A$32,$AE885,B$877:B$900)</f>
        <v>0</v>
      </c>
      <c r="AG885" s="194">
        <f t="shared" si="1403"/>
        <v>0</v>
      </c>
      <c r="AH885" s="195">
        <f t="shared" si="1403"/>
        <v>0</v>
      </c>
      <c r="AI885" s="196">
        <f t="shared" si="1403"/>
        <v>0</v>
      </c>
      <c r="AJ885" s="193">
        <f t="shared" si="1403"/>
        <v>0</v>
      </c>
      <c r="AK885" s="197">
        <f t="shared" si="1403"/>
        <v>0</v>
      </c>
      <c r="AL885" s="195">
        <f t="shared" si="1403"/>
        <v>0</v>
      </c>
      <c r="AM885" s="196">
        <f t="shared" si="1403"/>
        <v>0</v>
      </c>
      <c r="AN885" s="193">
        <f t="shared" si="1403"/>
        <v>0</v>
      </c>
      <c r="AO885" s="197">
        <f t="shared" si="1403"/>
        <v>0</v>
      </c>
      <c r="AP885" s="195">
        <f t="shared" ref="AP885:AY887" si="1404">SUMIF($A$9:$A$32,$AE885,L$877:L$900)</f>
        <v>0</v>
      </c>
      <c r="AQ885" s="193">
        <f t="shared" si="1404"/>
        <v>0</v>
      </c>
      <c r="AR885" s="198">
        <f t="shared" si="1404"/>
        <v>0</v>
      </c>
      <c r="AS885" s="199">
        <f t="shared" si="1404"/>
        <v>0</v>
      </c>
      <c r="AT885" s="193">
        <f t="shared" si="1404"/>
        <v>0</v>
      </c>
      <c r="AU885" s="197">
        <f t="shared" si="1404"/>
        <v>0</v>
      </c>
      <c r="AV885" s="195">
        <f t="shared" si="1404"/>
        <v>0</v>
      </c>
      <c r="AW885" s="196">
        <f t="shared" si="1404"/>
        <v>0</v>
      </c>
      <c r="AX885" s="193">
        <f t="shared" si="1404"/>
        <v>0</v>
      </c>
      <c r="AY885" s="197">
        <f t="shared" si="1404"/>
        <v>0</v>
      </c>
      <c r="AZ885" s="195">
        <f t="shared" ref="AZ885:BE887" si="1405">SUMIF($A$9:$A$32,$AE885,V$877:V$900)</f>
        <v>0</v>
      </c>
      <c r="BA885" s="196">
        <f t="shared" si="1405"/>
        <v>0</v>
      </c>
      <c r="BB885" s="193">
        <f t="shared" si="1405"/>
        <v>0</v>
      </c>
      <c r="BC885" s="197">
        <f t="shared" si="1405"/>
        <v>0</v>
      </c>
      <c r="BD885" s="195">
        <f t="shared" si="1405"/>
        <v>0</v>
      </c>
      <c r="BE885" s="193">
        <f t="shared" si="1405"/>
        <v>0</v>
      </c>
      <c r="BF885" s="200">
        <f>AF885+AH885+AJ885+AL885+AN885+AP885+AR885+AT885+AV885+AX885+AZ885+BB885+BD885</f>
        <v>0</v>
      </c>
      <c r="BG885" s="201">
        <f>AG885+AI885+AK885+AM885+AO885+AQ885+AS885+AU885+AW885+AY885+BA885+BC885+BE885</f>
        <v>0</v>
      </c>
      <c r="BI885" s="202" t="s">
        <v>29</v>
      </c>
      <c r="BJ885" s="204" t="e">
        <f t="shared" ref="BJ885:CK885" si="1406">B885/B901</f>
        <v>#DIV/0!</v>
      </c>
      <c r="BK885" s="205" t="e">
        <f t="shared" si="1406"/>
        <v>#DIV/0!</v>
      </c>
      <c r="BL885" s="206" t="e">
        <f t="shared" si="1406"/>
        <v>#DIV/0!</v>
      </c>
      <c r="BM885" s="207" t="e">
        <f t="shared" si="1406"/>
        <v>#DIV/0!</v>
      </c>
      <c r="BN885" s="204" t="e">
        <f t="shared" si="1406"/>
        <v>#DIV/0!</v>
      </c>
      <c r="BO885" s="205" t="e">
        <f t="shared" si="1406"/>
        <v>#DIV/0!</v>
      </c>
      <c r="BP885" s="206" t="e">
        <f t="shared" si="1406"/>
        <v>#DIV/0!</v>
      </c>
      <c r="BQ885" s="207" t="e">
        <f t="shared" si="1406"/>
        <v>#DIV/0!</v>
      </c>
      <c r="BR885" s="204" t="e">
        <f t="shared" si="1406"/>
        <v>#DIV/0!</v>
      </c>
      <c r="BS885" s="205" t="e">
        <f t="shared" si="1406"/>
        <v>#DIV/0!</v>
      </c>
      <c r="BT885" s="206" t="e">
        <f t="shared" si="1406"/>
        <v>#DIV/0!</v>
      </c>
      <c r="BU885" s="204" t="e">
        <f t="shared" si="1406"/>
        <v>#DIV/0!</v>
      </c>
      <c r="BV885" s="208" t="e">
        <f t="shared" si="1406"/>
        <v>#DIV/0!</v>
      </c>
      <c r="BW885" s="209" t="e">
        <f t="shared" si="1406"/>
        <v>#DIV/0!</v>
      </c>
      <c r="BX885" s="204" t="e">
        <f t="shared" si="1406"/>
        <v>#DIV/0!</v>
      </c>
      <c r="BY885" s="205" t="e">
        <f t="shared" si="1406"/>
        <v>#DIV/0!</v>
      </c>
      <c r="BZ885" s="206" t="e">
        <f t="shared" si="1406"/>
        <v>#DIV/0!</v>
      </c>
      <c r="CA885" s="207" t="e">
        <f t="shared" si="1406"/>
        <v>#DIV/0!</v>
      </c>
      <c r="CB885" s="204" t="e">
        <f t="shared" si="1406"/>
        <v>#DIV/0!</v>
      </c>
      <c r="CC885" s="205" t="e">
        <f t="shared" si="1406"/>
        <v>#DIV/0!</v>
      </c>
      <c r="CD885" s="206" t="e">
        <f t="shared" si="1406"/>
        <v>#DIV/0!</v>
      </c>
      <c r="CE885" s="207" t="e">
        <f t="shared" si="1406"/>
        <v>#DIV/0!</v>
      </c>
      <c r="CF885" s="204" t="e">
        <f t="shared" si="1406"/>
        <v>#DIV/0!</v>
      </c>
      <c r="CG885" s="205" t="e">
        <f t="shared" si="1406"/>
        <v>#DIV/0!</v>
      </c>
      <c r="CH885" s="206" t="e">
        <f t="shared" si="1406"/>
        <v>#DIV/0!</v>
      </c>
      <c r="CI885" s="204" t="e">
        <f t="shared" si="1406"/>
        <v>#DIV/0!</v>
      </c>
      <c r="CJ885" s="210" t="e">
        <f t="shared" si="1406"/>
        <v>#DIV/0!</v>
      </c>
      <c r="CK885" s="211" t="e">
        <f t="shared" si="1406"/>
        <v>#DIV/0!</v>
      </c>
    </row>
    <row r="886" spans="1:89" x14ac:dyDescent="0.2">
      <c r="A886" s="212" t="s">
        <v>31</v>
      </c>
      <c r="B886" s="238"/>
      <c r="C886" s="214"/>
      <c r="D886" s="215"/>
      <c r="E886" s="216"/>
      <c r="F886" s="213"/>
      <c r="G886" s="217"/>
      <c r="H886" s="215"/>
      <c r="I886" s="216"/>
      <c r="J886" s="213"/>
      <c r="K886" s="214"/>
      <c r="L886" s="215"/>
      <c r="M886" s="213"/>
      <c r="N886" s="218"/>
      <c r="O886" s="239"/>
      <c r="P886" s="213"/>
      <c r="Q886" s="214"/>
      <c r="R886" s="215"/>
      <c r="S886" s="216"/>
      <c r="T886" s="224"/>
      <c r="U886" s="213"/>
      <c r="V886" s="215"/>
      <c r="W886" s="240"/>
      <c r="X886" s="213"/>
      <c r="Y886" s="217"/>
      <c r="Z886" s="215"/>
      <c r="AA886" s="213"/>
      <c r="AB886" s="220">
        <f t="shared" si="1398"/>
        <v>0</v>
      </c>
      <c r="AC886" s="221">
        <f t="shared" si="1393"/>
        <v>0</v>
      </c>
      <c r="AE886" s="212" t="str">
        <f>$AE$18</f>
        <v>18:00 - 18:59</v>
      </c>
      <c r="AF886" s="193">
        <f t="shared" si="1403"/>
        <v>0</v>
      </c>
      <c r="AG886" s="214">
        <f t="shared" si="1403"/>
        <v>0</v>
      </c>
      <c r="AH886" s="215">
        <f t="shared" si="1403"/>
        <v>0</v>
      </c>
      <c r="AI886" s="216">
        <f t="shared" si="1403"/>
        <v>0</v>
      </c>
      <c r="AJ886" s="213">
        <f t="shared" si="1403"/>
        <v>0</v>
      </c>
      <c r="AK886" s="217">
        <f t="shared" si="1403"/>
        <v>0</v>
      </c>
      <c r="AL886" s="215">
        <f t="shared" si="1403"/>
        <v>0</v>
      </c>
      <c r="AM886" s="216">
        <f t="shared" si="1403"/>
        <v>0</v>
      </c>
      <c r="AN886" s="213">
        <f t="shared" si="1403"/>
        <v>0</v>
      </c>
      <c r="AO886" s="217">
        <f t="shared" si="1403"/>
        <v>0</v>
      </c>
      <c r="AP886" s="215">
        <f t="shared" si="1404"/>
        <v>0</v>
      </c>
      <c r="AQ886" s="213">
        <f t="shared" si="1404"/>
        <v>0</v>
      </c>
      <c r="AR886" s="218">
        <f t="shared" si="1404"/>
        <v>0</v>
      </c>
      <c r="AS886" s="219">
        <f t="shared" si="1404"/>
        <v>0</v>
      </c>
      <c r="AT886" s="213">
        <f t="shared" si="1404"/>
        <v>0</v>
      </c>
      <c r="AU886" s="217">
        <f t="shared" si="1404"/>
        <v>0</v>
      </c>
      <c r="AV886" s="215">
        <f t="shared" si="1404"/>
        <v>0</v>
      </c>
      <c r="AW886" s="216">
        <f t="shared" si="1404"/>
        <v>0</v>
      </c>
      <c r="AX886" s="213">
        <f t="shared" si="1404"/>
        <v>0</v>
      </c>
      <c r="AY886" s="217">
        <f t="shared" si="1404"/>
        <v>0</v>
      </c>
      <c r="AZ886" s="215">
        <f t="shared" si="1405"/>
        <v>0</v>
      </c>
      <c r="BA886" s="216">
        <f t="shared" si="1405"/>
        <v>0</v>
      </c>
      <c r="BB886" s="213">
        <f t="shared" si="1405"/>
        <v>0</v>
      </c>
      <c r="BC886" s="217">
        <f t="shared" si="1405"/>
        <v>0</v>
      </c>
      <c r="BD886" s="215">
        <f t="shared" si="1405"/>
        <v>0</v>
      </c>
      <c r="BE886" s="213">
        <f t="shared" si="1405"/>
        <v>0</v>
      </c>
      <c r="BF886" s="220">
        <f>SUM(AF886,AH886,AJ886,AL886,AN886,AP886,AR886,AT886,AV886,AX886,AZ886,BB886,BD886)</f>
        <v>0</v>
      </c>
      <c r="BG886" s="221">
        <f>SUM(AG886,AI886,AK886,AM886,AO886,AQ886,AS886,AU886,AW886,AY886,BA886,BC886,BE886)</f>
        <v>0</v>
      </c>
      <c r="BI886" s="212" t="s">
        <v>31</v>
      </c>
      <c r="BJ886" s="204" t="e">
        <f t="shared" ref="BJ886:CK886" si="1407">B886/B901</f>
        <v>#DIV/0!</v>
      </c>
      <c r="BK886" s="205" t="e">
        <f t="shared" si="1407"/>
        <v>#DIV/0!</v>
      </c>
      <c r="BL886" s="206" t="e">
        <f t="shared" si="1407"/>
        <v>#DIV/0!</v>
      </c>
      <c r="BM886" s="207" t="e">
        <f t="shared" si="1407"/>
        <v>#DIV/0!</v>
      </c>
      <c r="BN886" s="204" t="e">
        <f t="shared" si="1407"/>
        <v>#DIV/0!</v>
      </c>
      <c r="BO886" s="205" t="e">
        <f t="shared" si="1407"/>
        <v>#DIV/0!</v>
      </c>
      <c r="BP886" s="206" t="e">
        <f t="shared" si="1407"/>
        <v>#DIV/0!</v>
      </c>
      <c r="BQ886" s="207" t="e">
        <f t="shared" si="1407"/>
        <v>#DIV/0!</v>
      </c>
      <c r="BR886" s="204" t="e">
        <f t="shared" si="1407"/>
        <v>#DIV/0!</v>
      </c>
      <c r="BS886" s="205" t="e">
        <f t="shared" si="1407"/>
        <v>#DIV/0!</v>
      </c>
      <c r="BT886" s="206" t="e">
        <f t="shared" si="1407"/>
        <v>#DIV/0!</v>
      </c>
      <c r="BU886" s="204" t="e">
        <f t="shared" si="1407"/>
        <v>#DIV/0!</v>
      </c>
      <c r="BV886" s="208" t="e">
        <f t="shared" si="1407"/>
        <v>#DIV/0!</v>
      </c>
      <c r="BW886" s="209" t="e">
        <f t="shared" si="1407"/>
        <v>#DIV/0!</v>
      </c>
      <c r="BX886" s="204" t="e">
        <f t="shared" si="1407"/>
        <v>#DIV/0!</v>
      </c>
      <c r="BY886" s="205" t="e">
        <f t="shared" si="1407"/>
        <v>#DIV/0!</v>
      </c>
      <c r="BZ886" s="206" t="e">
        <f t="shared" si="1407"/>
        <v>#DIV/0!</v>
      </c>
      <c r="CA886" s="207" t="e">
        <f t="shared" si="1407"/>
        <v>#DIV/0!</v>
      </c>
      <c r="CB886" s="204" t="e">
        <f t="shared" si="1407"/>
        <v>#DIV/0!</v>
      </c>
      <c r="CC886" s="205" t="e">
        <f t="shared" si="1407"/>
        <v>#DIV/0!</v>
      </c>
      <c r="CD886" s="206" t="e">
        <f t="shared" si="1407"/>
        <v>#DIV/0!</v>
      </c>
      <c r="CE886" s="207" t="e">
        <f t="shared" si="1407"/>
        <v>#DIV/0!</v>
      </c>
      <c r="CF886" s="204" t="e">
        <f t="shared" si="1407"/>
        <v>#DIV/0!</v>
      </c>
      <c r="CG886" s="205" t="e">
        <f t="shared" si="1407"/>
        <v>#DIV/0!</v>
      </c>
      <c r="CH886" s="206" t="e">
        <f t="shared" si="1407"/>
        <v>#DIV/0!</v>
      </c>
      <c r="CI886" s="204" t="e">
        <f t="shared" si="1407"/>
        <v>#DIV/0!</v>
      </c>
      <c r="CJ886" s="210" t="e">
        <f t="shared" si="1407"/>
        <v>#DIV/0!</v>
      </c>
      <c r="CK886" s="211" t="e">
        <f t="shared" si="1407"/>
        <v>#DIV/0!</v>
      </c>
    </row>
    <row r="887" spans="1:89" ht="13.5" thickBot="1" x14ac:dyDescent="0.25">
      <c r="A887" s="202" t="s">
        <v>33</v>
      </c>
      <c r="B887" s="235"/>
      <c r="C887" s="223"/>
      <c r="D887" s="224"/>
      <c r="E887" s="225"/>
      <c r="F887" s="222"/>
      <c r="G887" s="226"/>
      <c r="H887" s="224"/>
      <c r="I887" s="225"/>
      <c r="J887" s="222"/>
      <c r="K887" s="223"/>
      <c r="L887" s="224"/>
      <c r="M887" s="222"/>
      <c r="N887" s="227"/>
      <c r="O887" s="236"/>
      <c r="P887" s="222"/>
      <c r="Q887" s="223"/>
      <c r="R887" s="224"/>
      <c r="S887" s="225"/>
      <c r="T887" s="222"/>
      <c r="U887" s="226"/>
      <c r="V887" s="224"/>
      <c r="W887" s="237"/>
      <c r="X887" s="222"/>
      <c r="Y887" s="226"/>
      <c r="Z887" s="224"/>
      <c r="AA887" s="222"/>
      <c r="AB887" s="220">
        <f t="shared" si="1398"/>
        <v>0</v>
      </c>
      <c r="AC887" s="221">
        <f t="shared" si="1393"/>
        <v>0</v>
      </c>
      <c r="AE887" s="202" t="str">
        <f>$AE$19</f>
        <v>19:00 - 19:59</v>
      </c>
      <c r="AF887" s="193">
        <f t="shared" si="1403"/>
        <v>0</v>
      </c>
      <c r="AG887" s="223">
        <f t="shared" si="1403"/>
        <v>0</v>
      </c>
      <c r="AH887" s="224">
        <f t="shared" si="1403"/>
        <v>0</v>
      </c>
      <c r="AI887" s="225">
        <f t="shared" si="1403"/>
        <v>0</v>
      </c>
      <c r="AJ887" s="222">
        <f t="shared" si="1403"/>
        <v>0</v>
      </c>
      <c r="AK887" s="226">
        <f t="shared" si="1403"/>
        <v>0</v>
      </c>
      <c r="AL887" s="224">
        <f t="shared" si="1403"/>
        <v>0</v>
      </c>
      <c r="AM887" s="225">
        <f t="shared" si="1403"/>
        <v>0</v>
      </c>
      <c r="AN887" s="222">
        <f t="shared" si="1403"/>
        <v>0</v>
      </c>
      <c r="AO887" s="226">
        <f t="shared" si="1403"/>
        <v>0</v>
      </c>
      <c r="AP887" s="224">
        <f t="shared" si="1404"/>
        <v>0</v>
      </c>
      <c r="AQ887" s="222">
        <f t="shared" si="1404"/>
        <v>0</v>
      </c>
      <c r="AR887" s="227">
        <f t="shared" si="1404"/>
        <v>0</v>
      </c>
      <c r="AS887" s="228">
        <f t="shared" si="1404"/>
        <v>0</v>
      </c>
      <c r="AT887" s="222">
        <f t="shared" si="1404"/>
        <v>0</v>
      </c>
      <c r="AU887" s="226">
        <f t="shared" si="1404"/>
        <v>0</v>
      </c>
      <c r="AV887" s="224">
        <f t="shared" si="1404"/>
        <v>0</v>
      </c>
      <c r="AW887" s="225">
        <f t="shared" si="1404"/>
        <v>0</v>
      </c>
      <c r="AX887" s="222">
        <f t="shared" si="1404"/>
        <v>0</v>
      </c>
      <c r="AY887" s="226">
        <f t="shared" si="1404"/>
        <v>0</v>
      </c>
      <c r="AZ887" s="224">
        <f t="shared" si="1405"/>
        <v>0</v>
      </c>
      <c r="BA887" s="225">
        <f t="shared" si="1405"/>
        <v>0</v>
      </c>
      <c r="BB887" s="222">
        <f t="shared" si="1405"/>
        <v>0</v>
      </c>
      <c r="BC887" s="226">
        <f t="shared" si="1405"/>
        <v>0</v>
      </c>
      <c r="BD887" s="224">
        <f t="shared" si="1405"/>
        <v>0</v>
      </c>
      <c r="BE887" s="222">
        <f t="shared" si="1405"/>
        <v>0</v>
      </c>
      <c r="BF887" s="220">
        <f>SUM(AF887,AH887,AJ887,AL887,AN887,AP887,AR887,AT887,AV887,AX887,AZ887,BB887,BD887)</f>
        <v>0</v>
      </c>
      <c r="BG887" s="221">
        <f>SUM(AG887,AI887,AK887,AM887,AO887,AQ887,AS887,AU887,AW887,AY887,BA887,BC887,BE887)</f>
        <v>0</v>
      </c>
      <c r="BI887" s="202" t="s">
        <v>33</v>
      </c>
      <c r="BJ887" s="204" t="e">
        <f t="shared" ref="BJ887:CK887" si="1408">B887/B901</f>
        <v>#DIV/0!</v>
      </c>
      <c r="BK887" s="205" t="e">
        <f t="shared" si="1408"/>
        <v>#DIV/0!</v>
      </c>
      <c r="BL887" s="206" t="e">
        <f t="shared" si="1408"/>
        <v>#DIV/0!</v>
      </c>
      <c r="BM887" s="207" t="e">
        <f t="shared" si="1408"/>
        <v>#DIV/0!</v>
      </c>
      <c r="BN887" s="204" t="e">
        <f t="shared" si="1408"/>
        <v>#DIV/0!</v>
      </c>
      <c r="BO887" s="205" t="e">
        <f t="shared" si="1408"/>
        <v>#DIV/0!</v>
      </c>
      <c r="BP887" s="206" t="e">
        <f t="shared" si="1408"/>
        <v>#DIV/0!</v>
      </c>
      <c r="BQ887" s="207" t="e">
        <f t="shared" si="1408"/>
        <v>#DIV/0!</v>
      </c>
      <c r="BR887" s="204" t="e">
        <f t="shared" si="1408"/>
        <v>#DIV/0!</v>
      </c>
      <c r="BS887" s="205" t="e">
        <f t="shared" si="1408"/>
        <v>#DIV/0!</v>
      </c>
      <c r="BT887" s="206" t="e">
        <f t="shared" si="1408"/>
        <v>#DIV/0!</v>
      </c>
      <c r="BU887" s="204" t="e">
        <f t="shared" si="1408"/>
        <v>#DIV/0!</v>
      </c>
      <c r="BV887" s="208" t="e">
        <f t="shared" si="1408"/>
        <v>#DIV/0!</v>
      </c>
      <c r="BW887" s="209" t="e">
        <f t="shared" si="1408"/>
        <v>#DIV/0!</v>
      </c>
      <c r="BX887" s="204" t="e">
        <f t="shared" si="1408"/>
        <v>#DIV/0!</v>
      </c>
      <c r="BY887" s="205" t="e">
        <f t="shared" si="1408"/>
        <v>#DIV/0!</v>
      </c>
      <c r="BZ887" s="206" t="e">
        <f t="shared" si="1408"/>
        <v>#DIV/0!</v>
      </c>
      <c r="CA887" s="207" t="e">
        <f t="shared" si="1408"/>
        <v>#DIV/0!</v>
      </c>
      <c r="CB887" s="204" t="e">
        <f t="shared" si="1408"/>
        <v>#DIV/0!</v>
      </c>
      <c r="CC887" s="205" t="e">
        <f t="shared" si="1408"/>
        <v>#DIV/0!</v>
      </c>
      <c r="CD887" s="206" t="e">
        <f t="shared" si="1408"/>
        <v>#DIV/0!</v>
      </c>
      <c r="CE887" s="207" t="e">
        <f t="shared" si="1408"/>
        <v>#DIV/0!</v>
      </c>
      <c r="CF887" s="204" t="e">
        <f t="shared" si="1408"/>
        <v>#DIV/0!</v>
      </c>
      <c r="CG887" s="205" t="e">
        <f t="shared" si="1408"/>
        <v>#DIV/0!</v>
      </c>
      <c r="CH887" s="206" t="e">
        <f t="shared" si="1408"/>
        <v>#DIV/0!</v>
      </c>
      <c r="CI887" s="204" t="e">
        <f t="shared" si="1408"/>
        <v>#DIV/0!</v>
      </c>
      <c r="CJ887" s="210" t="e">
        <f t="shared" si="1408"/>
        <v>#DIV/0!</v>
      </c>
      <c r="CK887" s="211" t="e">
        <f t="shared" si="1408"/>
        <v>#DIV/0!</v>
      </c>
    </row>
    <row r="888" spans="1:89" ht="14.25" thickTop="1" thickBot="1" x14ac:dyDescent="0.25">
      <c r="A888" s="212" t="s">
        <v>35</v>
      </c>
      <c r="B888" s="238"/>
      <c r="C888" s="214"/>
      <c r="D888" s="215"/>
      <c r="E888" s="216"/>
      <c r="F888" s="213"/>
      <c r="G888" s="217"/>
      <c r="H888" s="215"/>
      <c r="I888" s="216"/>
      <c r="J888" s="213"/>
      <c r="K888" s="214"/>
      <c r="L888" s="215"/>
      <c r="M888" s="213"/>
      <c r="N888" s="218"/>
      <c r="O888" s="239"/>
      <c r="P888" s="213"/>
      <c r="Q888" s="214"/>
      <c r="R888" s="215"/>
      <c r="S888" s="216"/>
      <c r="T888" s="213"/>
      <c r="U888" s="217"/>
      <c r="V888" s="215"/>
      <c r="W888" s="240"/>
      <c r="X888" s="213"/>
      <c r="Y888" s="217"/>
      <c r="Z888" s="215"/>
      <c r="AA888" s="213"/>
      <c r="AB888" s="220">
        <f t="shared" si="1398"/>
        <v>0</v>
      </c>
      <c r="AC888" s="221">
        <f t="shared" si="1393"/>
        <v>0</v>
      </c>
      <c r="AE888" s="229" t="s">
        <v>26</v>
      </c>
      <c r="AF888" s="230">
        <f t="shared" ref="AF888:BG888" si="1409">SUM(AF885:AF887)</f>
        <v>0</v>
      </c>
      <c r="AG888" s="231">
        <f t="shared" si="1409"/>
        <v>0</v>
      </c>
      <c r="AH888" s="230">
        <f t="shared" si="1409"/>
        <v>0</v>
      </c>
      <c r="AI888" s="231">
        <f t="shared" si="1409"/>
        <v>0</v>
      </c>
      <c r="AJ888" s="230">
        <f t="shared" si="1409"/>
        <v>0</v>
      </c>
      <c r="AK888" s="231">
        <f t="shared" si="1409"/>
        <v>0</v>
      </c>
      <c r="AL888" s="230">
        <f t="shared" si="1409"/>
        <v>0</v>
      </c>
      <c r="AM888" s="231">
        <f t="shared" si="1409"/>
        <v>0</v>
      </c>
      <c r="AN888" s="230">
        <f t="shared" si="1409"/>
        <v>0</v>
      </c>
      <c r="AO888" s="231">
        <f t="shared" si="1409"/>
        <v>0</v>
      </c>
      <c r="AP888" s="230">
        <f t="shared" si="1409"/>
        <v>0</v>
      </c>
      <c r="AQ888" s="231">
        <f t="shared" si="1409"/>
        <v>0</v>
      </c>
      <c r="AR888" s="230">
        <f t="shared" si="1409"/>
        <v>0</v>
      </c>
      <c r="AS888" s="231">
        <f t="shared" si="1409"/>
        <v>0</v>
      </c>
      <c r="AT888" s="230">
        <f t="shared" si="1409"/>
        <v>0</v>
      </c>
      <c r="AU888" s="231">
        <f t="shared" si="1409"/>
        <v>0</v>
      </c>
      <c r="AV888" s="230">
        <f t="shared" si="1409"/>
        <v>0</v>
      </c>
      <c r="AW888" s="231">
        <f t="shared" si="1409"/>
        <v>0</v>
      </c>
      <c r="AX888" s="230">
        <f t="shared" si="1409"/>
        <v>0</v>
      </c>
      <c r="AY888" s="231">
        <f t="shared" si="1409"/>
        <v>0</v>
      </c>
      <c r="AZ888" s="230">
        <f t="shared" si="1409"/>
        <v>0</v>
      </c>
      <c r="BA888" s="231">
        <f t="shared" si="1409"/>
        <v>0</v>
      </c>
      <c r="BB888" s="230">
        <f t="shared" si="1409"/>
        <v>0</v>
      </c>
      <c r="BC888" s="231">
        <f t="shared" si="1409"/>
        <v>0</v>
      </c>
      <c r="BD888" s="230">
        <f t="shared" si="1409"/>
        <v>0</v>
      </c>
      <c r="BE888" s="231">
        <f t="shared" si="1409"/>
        <v>0</v>
      </c>
      <c r="BF888" s="232">
        <f t="shared" si="1409"/>
        <v>0</v>
      </c>
      <c r="BG888" s="233">
        <f t="shared" si="1409"/>
        <v>0</v>
      </c>
      <c r="BI888" s="212" t="s">
        <v>35</v>
      </c>
      <c r="BJ888" s="204" t="e">
        <f t="shared" ref="BJ888:CK888" si="1410">B888/B901</f>
        <v>#DIV/0!</v>
      </c>
      <c r="BK888" s="205" t="e">
        <f t="shared" si="1410"/>
        <v>#DIV/0!</v>
      </c>
      <c r="BL888" s="206" t="e">
        <f t="shared" si="1410"/>
        <v>#DIV/0!</v>
      </c>
      <c r="BM888" s="207" t="e">
        <f t="shared" si="1410"/>
        <v>#DIV/0!</v>
      </c>
      <c r="BN888" s="204" t="e">
        <f t="shared" si="1410"/>
        <v>#DIV/0!</v>
      </c>
      <c r="BO888" s="205" t="e">
        <f t="shared" si="1410"/>
        <v>#DIV/0!</v>
      </c>
      <c r="BP888" s="206" t="e">
        <f t="shared" si="1410"/>
        <v>#DIV/0!</v>
      </c>
      <c r="BQ888" s="207" t="e">
        <f t="shared" si="1410"/>
        <v>#DIV/0!</v>
      </c>
      <c r="BR888" s="204" t="e">
        <f t="shared" si="1410"/>
        <v>#DIV/0!</v>
      </c>
      <c r="BS888" s="205" t="e">
        <f t="shared" si="1410"/>
        <v>#DIV/0!</v>
      </c>
      <c r="BT888" s="206" t="e">
        <f t="shared" si="1410"/>
        <v>#DIV/0!</v>
      </c>
      <c r="BU888" s="204" t="e">
        <f t="shared" si="1410"/>
        <v>#DIV/0!</v>
      </c>
      <c r="BV888" s="208" t="e">
        <f t="shared" si="1410"/>
        <v>#DIV/0!</v>
      </c>
      <c r="BW888" s="209" t="e">
        <f t="shared" si="1410"/>
        <v>#DIV/0!</v>
      </c>
      <c r="BX888" s="204" t="e">
        <f t="shared" si="1410"/>
        <v>#DIV/0!</v>
      </c>
      <c r="BY888" s="205" t="e">
        <f t="shared" si="1410"/>
        <v>#DIV/0!</v>
      </c>
      <c r="BZ888" s="206" t="e">
        <f t="shared" si="1410"/>
        <v>#DIV/0!</v>
      </c>
      <c r="CA888" s="207" t="e">
        <f t="shared" si="1410"/>
        <v>#DIV/0!</v>
      </c>
      <c r="CB888" s="204" t="e">
        <f t="shared" si="1410"/>
        <v>#DIV/0!</v>
      </c>
      <c r="CC888" s="205" t="e">
        <f t="shared" si="1410"/>
        <v>#DIV/0!</v>
      </c>
      <c r="CD888" s="206" t="e">
        <f t="shared" si="1410"/>
        <v>#DIV/0!</v>
      </c>
      <c r="CE888" s="207" t="e">
        <f t="shared" si="1410"/>
        <v>#DIV/0!</v>
      </c>
      <c r="CF888" s="204" t="e">
        <f t="shared" si="1410"/>
        <v>#DIV/0!</v>
      </c>
      <c r="CG888" s="205" t="e">
        <f t="shared" si="1410"/>
        <v>#DIV/0!</v>
      </c>
      <c r="CH888" s="206" t="e">
        <f t="shared" si="1410"/>
        <v>#DIV/0!</v>
      </c>
      <c r="CI888" s="204" t="e">
        <f t="shared" si="1410"/>
        <v>#DIV/0!</v>
      </c>
      <c r="CJ888" s="210" t="e">
        <f t="shared" si="1410"/>
        <v>#DIV/0!</v>
      </c>
      <c r="CK888" s="211" t="e">
        <f t="shared" si="1410"/>
        <v>#DIV/0!</v>
      </c>
    </row>
    <row r="889" spans="1:89" ht="13.5" thickTop="1" x14ac:dyDescent="0.2">
      <c r="A889" s="202" t="s">
        <v>36</v>
      </c>
      <c r="B889" s="235"/>
      <c r="C889" s="223"/>
      <c r="D889" s="224"/>
      <c r="E889" s="225"/>
      <c r="F889" s="222"/>
      <c r="G889" s="226"/>
      <c r="H889" s="224"/>
      <c r="I889" s="225"/>
      <c r="J889" s="222"/>
      <c r="K889" s="223"/>
      <c r="L889" s="224"/>
      <c r="M889" s="222"/>
      <c r="N889" s="227"/>
      <c r="O889" s="236"/>
      <c r="P889" s="222"/>
      <c r="Q889" s="223"/>
      <c r="R889" s="224"/>
      <c r="S889" s="225"/>
      <c r="T889" s="222"/>
      <c r="U889" s="226"/>
      <c r="V889" s="224"/>
      <c r="W889" s="237"/>
      <c r="X889" s="222"/>
      <c r="Y889" s="226"/>
      <c r="Z889" s="224"/>
      <c r="AA889" s="222"/>
      <c r="AB889" s="220">
        <f t="shared" si="1398"/>
        <v>0</v>
      </c>
      <c r="AC889" s="221">
        <f t="shared" si="1393"/>
        <v>0</v>
      </c>
      <c r="BI889" s="202" t="s">
        <v>36</v>
      </c>
      <c r="BJ889" s="204" t="e">
        <f t="shared" ref="BJ889:CK889" si="1411">B889/B901</f>
        <v>#DIV/0!</v>
      </c>
      <c r="BK889" s="205" t="e">
        <f t="shared" si="1411"/>
        <v>#DIV/0!</v>
      </c>
      <c r="BL889" s="206" t="e">
        <f t="shared" si="1411"/>
        <v>#DIV/0!</v>
      </c>
      <c r="BM889" s="207" t="e">
        <f t="shared" si="1411"/>
        <v>#DIV/0!</v>
      </c>
      <c r="BN889" s="204" t="e">
        <f t="shared" si="1411"/>
        <v>#DIV/0!</v>
      </c>
      <c r="BO889" s="205" t="e">
        <f t="shared" si="1411"/>
        <v>#DIV/0!</v>
      </c>
      <c r="BP889" s="206" t="e">
        <f t="shared" si="1411"/>
        <v>#DIV/0!</v>
      </c>
      <c r="BQ889" s="207" t="e">
        <f t="shared" si="1411"/>
        <v>#DIV/0!</v>
      </c>
      <c r="BR889" s="204" t="e">
        <f t="shared" si="1411"/>
        <v>#DIV/0!</v>
      </c>
      <c r="BS889" s="205" t="e">
        <f t="shared" si="1411"/>
        <v>#DIV/0!</v>
      </c>
      <c r="BT889" s="206" t="e">
        <f t="shared" si="1411"/>
        <v>#DIV/0!</v>
      </c>
      <c r="BU889" s="204" t="e">
        <f t="shared" si="1411"/>
        <v>#DIV/0!</v>
      </c>
      <c r="BV889" s="208" t="e">
        <f t="shared" si="1411"/>
        <v>#DIV/0!</v>
      </c>
      <c r="BW889" s="209" t="e">
        <f t="shared" si="1411"/>
        <v>#DIV/0!</v>
      </c>
      <c r="BX889" s="204" t="e">
        <f t="shared" si="1411"/>
        <v>#DIV/0!</v>
      </c>
      <c r="BY889" s="205" t="e">
        <f t="shared" si="1411"/>
        <v>#DIV/0!</v>
      </c>
      <c r="BZ889" s="206" t="e">
        <f t="shared" si="1411"/>
        <v>#DIV/0!</v>
      </c>
      <c r="CA889" s="207" t="e">
        <f t="shared" si="1411"/>
        <v>#DIV/0!</v>
      </c>
      <c r="CB889" s="204" t="e">
        <f t="shared" si="1411"/>
        <v>#DIV/0!</v>
      </c>
      <c r="CC889" s="205" t="e">
        <f t="shared" si="1411"/>
        <v>#DIV/0!</v>
      </c>
      <c r="CD889" s="206" t="e">
        <f t="shared" si="1411"/>
        <v>#DIV/0!</v>
      </c>
      <c r="CE889" s="207" t="e">
        <f t="shared" si="1411"/>
        <v>#DIV/0!</v>
      </c>
      <c r="CF889" s="204" t="e">
        <f t="shared" si="1411"/>
        <v>#DIV/0!</v>
      </c>
      <c r="CG889" s="205" t="e">
        <f t="shared" si="1411"/>
        <v>#DIV/0!</v>
      </c>
      <c r="CH889" s="206" t="e">
        <f t="shared" si="1411"/>
        <v>#DIV/0!</v>
      </c>
      <c r="CI889" s="204" t="e">
        <f t="shared" si="1411"/>
        <v>#DIV/0!</v>
      </c>
      <c r="CJ889" s="210" t="e">
        <f t="shared" si="1411"/>
        <v>#DIV/0!</v>
      </c>
      <c r="CK889" s="211" t="e">
        <f t="shared" si="1411"/>
        <v>#DIV/0!</v>
      </c>
    </row>
    <row r="890" spans="1:89" x14ac:dyDescent="0.2">
      <c r="A890" s="212" t="s">
        <v>37</v>
      </c>
      <c r="B890" s="238"/>
      <c r="C890" s="214"/>
      <c r="D890" s="215"/>
      <c r="E890" s="216"/>
      <c r="F890" s="213"/>
      <c r="G890" s="217"/>
      <c r="H890" s="215"/>
      <c r="I890" s="216"/>
      <c r="J890" s="213"/>
      <c r="K890" s="214"/>
      <c r="L890" s="215"/>
      <c r="M890" s="213"/>
      <c r="N890" s="218"/>
      <c r="O890" s="239"/>
      <c r="P890" s="213"/>
      <c r="Q890" s="214"/>
      <c r="R890" s="215"/>
      <c r="S890" s="216"/>
      <c r="T890" s="213"/>
      <c r="U890" s="217"/>
      <c r="V890" s="215"/>
      <c r="W890" s="240"/>
      <c r="X890" s="213"/>
      <c r="Y890" s="217"/>
      <c r="Z890" s="215"/>
      <c r="AA890" s="213"/>
      <c r="AB890" s="220">
        <f t="shared" si="1398"/>
        <v>0</v>
      </c>
      <c r="AC890" s="221">
        <f t="shared" si="1393"/>
        <v>0</v>
      </c>
      <c r="BI890" s="212" t="s">
        <v>37</v>
      </c>
      <c r="BJ890" s="204" t="e">
        <f t="shared" ref="BJ890:CK890" si="1412">B890/B901</f>
        <v>#DIV/0!</v>
      </c>
      <c r="BK890" s="205" t="e">
        <f t="shared" si="1412"/>
        <v>#DIV/0!</v>
      </c>
      <c r="BL890" s="206" t="e">
        <f t="shared" si="1412"/>
        <v>#DIV/0!</v>
      </c>
      <c r="BM890" s="207" t="e">
        <f t="shared" si="1412"/>
        <v>#DIV/0!</v>
      </c>
      <c r="BN890" s="204" t="e">
        <f t="shared" si="1412"/>
        <v>#DIV/0!</v>
      </c>
      <c r="BO890" s="205" t="e">
        <f t="shared" si="1412"/>
        <v>#DIV/0!</v>
      </c>
      <c r="BP890" s="206" t="e">
        <f t="shared" si="1412"/>
        <v>#DIV/0!</v>
      </c>
      <c r="BQ890" s="207" t="e">
        <f t="shared" si="1412"/>
        <v>#DIV/0!</v>
      </c>
      <c r="BR890" s="204" t="e">
        <f t="shared" si="1412"/>
        <v>#DIV/0!</v>
      </c>
      <c r="BS890" s="205" t="e">
        <f t="shared" si="1412"/>
        <v>#DIV/0!</v>
      </c>
      <c r="BT890" s="206" t="e">
        <f t="shared" si="1412"/>
        <v>#DIV/0!</v>
      </c>
      <c r="BU890" s="204" t="e">
        <f t="shared" si="1412"/>
        <v>#DIV/0!</v>
      </c>
      <c r="BV890" s="208" t="e">
        <f t="shared" si="1412"/>
        <v>#DIV/0!</v>
      </c>
      <c r="BW890" s="209" t="e">
        <f t="shared" si="1412"/>
        <v>#DIV/0!</v>
      </c>
      <c r="BX890" s="204" t="e">
        <f t="shared" si="1412"/>
        <v>#DIV/0!</v>
      </c>
      <c r="BY890" s="205" t="e">
        <f t="shared" si="1412"/>
        <v>#DIV/0!</v>
      </c>
      <c r="BZ890" s="206" t="e">
        <f t="shared" si="1412"/>
        <v>#DIV/0!</v>
      </c>
      <c r="CA890" s="207" t="e">
        <f t="shared" si="1412"/>
        <v>#DIV/0!</v>
      </c>
      <c r="CB890" s="204" t="e">
        <f t="shared" si="1412"/>
        <v>#DIV/0!</v>
      </c>
      <c r="CC890" s="205" t="e">
        <f t="shared" si="1412"/>
        <v>#DIV/0!</v>
      </c>
      <c r="CD890" s="206" t="e">
        <f t="shared" si="1412"/>
        <v>#DIV/0!</v>
      </c>
      <c r="CE890" s="207" t="e">
        <f t="shared" si="1412"/>
        <v>#DIV/0!</v>
      </c>
      <c r="CF890" s="204" t="e">
        <f t="shared" si="1412"/>
        <v>#DIV/0!</v>
      </c>
      <c r="CG890" s="205" t="e">
        <f t="shared" si="1412"/>
        <v>#DIV/0!</v>
      </c>
      <c r="CH890" s="206" t="e">
        <f t="shared" si="1412"/>
        <v>#DIV/0!</v>
      </c>
      <c r="CI890" s="204" t="e">
        <f t="shared" si="1412"/>
        <v>#DIV/0!</v>
      </c>
      <c r="CJ890" s="210" t="e">
        <f t="shared" si="1412"/>
        <v>#DIV/0!</v>
      </c>
      <c r="CK890" s="211" t="e">
        <f t="shared" si="1412"/>
        <v>#DIV/0!</v>
      </c>
    </row>
    <row r="891" spans="1:89" x14ac:dyDescent="0.2">
      <c r="A891" s="202" t="s">
        <v>30</v>
      </c>
      <c r="B891" s="235"/>
      <c r="C891" s="223"/>
      <c r="D891" s="224"/>
      <c r="E891" s="225"/>
      <c r="F891" s="222"/>
      <c r="G891" s="226"/>
      <c r="H891" s="224"/>
      <c r="I891" s="225"/>
      <c r="J891" s="222"/>
      <c r="K891" s="223"/>
      <c r="L891" s="224"/>
      <c r="M891" s="222"/>
      <c r="N891" s="227"/>
      <c r="O891" s="236"/>
      <c r="P891" s="222"/>
      <c r="Q891" s="223"/>
      <c r="R891" s="224"/>
      <c r="S891" s="225"/>
      <c r="T891" s="222"/>
      <c r="U891" s="226"/>
      <c r="V891" s="224"/>
      <c r="W891" s="237"/>
      <c r="X891" s="222"/>
      <c r="Y891" s="226"/>
      <c r="Z891" s="224"/>
      <c r="AA891" s="222"/>
      <c r="AB891" s="220">
        <f t="shared" si="1398"/>
        <v>0</v>
      </c>
      <c r="AC891" s="221">
        <f t="shared" si="1393"/>
        <v>0</v>
      </c>
      <c r="BI891" s="202" t="s">
        <v>30</v>
      </c>
      <c r="BJ891" s="204" t="e">
        <f t="shared" ref="BJ891:CK891" si="1413">B891/B901</f>
        <v>#DIV/0!</v>
      </c>
      <c r="BK891" s="205" t="e">
        <f t="shared" si="1413"/>
        <v>#DIV/0!</v>
      </c>
      <c r="BL891" s="206" t="e">
        <f t="shared" si="1413"/>
        <v>#DIV/0!</v>
      </c>
      <c r="BM891" s="207" t="e">
        <f t="shared" si="1413"/>
        <v>#DIV/0!</v>
      </c>
      <c r="BN891" s="204" t="e">
        <f t="shared" si="1413"/>
        <v>#DIV/0!</v>
      </c>
      <c r="BO891" s="205" t="e">
        <f t="shared" si="1413"/>
        <v>#DIV/0!</v>
      </c>
      <c r="BP891" s="206" t="e">
        <f t="shared" si="1413"/>
        <v>#DIV/0!</v>
      </c>
      <c r="BQ891" s="207" t="e">
        <f t="shared" si="1413"/>
        <v>#DIV/0!</v>
      </c>
      <c r="BR891" s="204" t="e">
        <f t="shared" si="1413"/>
        <v>#DIV/0!</v>
      </c>
      <c r="BS891" s="205" t="e">
        <f t="shared" si="1413"/>
        <v>#DIV/0!</v>
      </c>
      <c r="BT891" s="206" t="e">
        <f t="shared" si="1413"/>
        <v>#DIV/0!</v>
      </c>
      <c r="BU891" s="204" t="e">
        <f t="shared" si="1413"/>
        <v>#DIV/0!</v>
      </c>
      <c r="BV891" s="208" t="e">
        <f t="shared" si="1413"/>
        <v>#DIV/0!</v>
      </c>
      <c r="BW891" s="209" t="e">
        <f t="shared" si="1413"/>
        <v>#DIV/0!</v>
      </c>
      <c r="BX891" s="204" t="e">
        <f t="shared" si="1413"/>
        <v>#DIV/0!</v>
      </c>
      <c r="BY891" s="205" t="e">
        <f t="shared" si="1413"/>
        <v>#DIV/0!</v>
      </c>
      <c r="BZ891" s="206" t="e">
        <f t="shared" si="1413"/>
        <v>#DIV/0!</v>
      </c>
      <c r="CA891" s="207" t="e">
        <f t="shared" si="1413"/>
        <v>#DIV/0!</v>
      </c>
      <c r="CB891" s="204" t="e">
        <f t="shared" si="1413"/>
        <v>#DIV/0!</v>
      </c>
      <c r="CC891" s="205" t="e">
        <f t="shared" si="1413"/>
        <v>#DIV/0!</v>
      </c>
      <c r="CD891" s="206" t="e">
        <f t="shared" si="1413"/>
        <v>#DIV/0!</v>
      </c>
      <c r="CE891" s="207" t="e">
        <f t="shared" si="1413"/>
        <v>#DIV/0!</v>
      </c>
      <c r="CF891" s="204" t="e">
        <f t="shared" si="1413"/>
        <v>#DIV/0!</v>
      </c>
      <c r="CG891" s="205" t="e">
        <f t="shared" si="1413"/>
        <v>#DIV/0!</v>
      </c>
      <c r="CH891" s="206" t="e">
        <f t="shared" si="1413"/>
        <v>#DIV/0!</v>
      </c>
      <c r="CI891" s="204" t="e">
        <f t="shared" si="1413"/>
        <v>#DIV/0!</v>
      </c>
      <c r="CJ891" s="210" t="e">
        <f t="shared" si="1413"/>
        <v>#DIV/0!</v>
      </c>
      <c r="CK891" s="211" t="e">
        <f t="shared" si="1413"/>
        <v>#DIV/0!</v>
      </c>
    </row>
    <row r="892" spans="1:89" x14ac:dyDescent="0.2">
      <c r="A892" s="212" t="s">
        <v>32</v>
      </c>
      <c r="B892" s="238"/>
      <c r="C892" s="214"/>
      <c r="D892" s="215"/>
      <c r="E892" s="216"/>
      <c r="F892" s="213"/>
      <c r="G892" s="217"/>
      <c r="H892" s="215"/>
      <c r="I892" s="216"/>
      <c r="J892" s="213"/>
      <c r="K892" s="214"/>
      <c r="L892" s="215"/>
      <c r="M892" s="213"/>
      <c r="N892" s="218"/>
      <c r="O892" s="239"/>
      <c r="P892" s="213"/>
      <c r="Q892" s="214"/>
      <c r="R892" s="215"/>
      <c r="S892" s="216"/>
      <c r="T892" s="213"/>
      <c r="U892" s="217"/>
      <c r="V892" s="215"/>
      <c r="W892" s="240"/>
      <c r="X892" s="213"/>
      <c r="Y892" s="217"/>
      <c r="Z892" s="215"/>
      <c r="AA892" s="213"/>
      <c r="AB892" s="220">
        <f t="shared" si="1398"/>
        <v>0</v>
      </c>
      <c r="AC892" s="221">
        <f t="shared" si="1393"/>
        <v>0</v>
      </c>
      <c r="BI892" s="212" t="s">
        <v>32</v>
      </c>
      <c r="BJ892" s="204" t="e">
        <f t="shared" ref="BJ892:CK892" si="1414">B892/B901</f>
        <v>#DIV/0!</v>
      </c>
      <c r="BK892" s="205" t="e">
        <f t="shared" si="1414"/>
        <v>#DIV/0!</v>
      </c>
      <c r="BL892" s="206" t="e">
        <f t="shared" si="1414"/>
        <v>#DIV/0!</v>
      </c>
      <c r="BM892" s="207" t="e">
        <f t="shared" si="1414"/>
        <v>#DIV/0!</v>
      </c>
      <c r="BN892" s="204" t="e">
        <f t="shared" si="1414"/>
        <v>#DIV/0!</v>
      </c>
      <c r="BO892" s="205" t="e">
        <f t="shared" si="1414"/>
        <v>#DIV/0!</v>
      </c>
      <c r="BP892" s="206" t="e">
        <f t="shared" si="1414"/>
        <v>#DIV/0!</v>
      </c>
      <c r="BQ892" s="207" t="e">
        <f t="shared" si="1414"/>
        <v>#DIV/0!</v>
      </c>
      <c r="BR892" s="204" t="e">
        <f t="shared" si="1414"/>
        <v>#DIV/0!</v>
      </c>
      <c r="BS892" s="205" t="e">
        <f t="shared" si="1414"/>
        <v>#DIV/0!</v>
      </c>
      <c r="BT892" s="206" t="e">
        <f t="shared" si="1414"/>
        <v>#DIV/0!</v>
      </c>
      <c r="BU892" s="204" t="e">
        <f t="shared" si="1414"/>
        <v>#DIV/0!</v>
      </c>
      <c r="BV892" s="208" t="e">
        <f t="shared" si="1414"/>
        <v>#DIV/0!</v>
      </c>
      <c r="BW892" s="209" t="e">
        <f t="shared" si="1414"/>
        <v>#DIV/0!</v>
      </c>
      <c r="BX892" s="204" t="e">
        <f t="shared" si="1414"/>
        <v>#DIV/0!</v>
      </c>
      <c r="BY892" s="205" t="e">
        <f t="shared" si="1414"/>
        <v>#DIV/0!</v>
      </c>
      <c r="BZ892" s="206" t="e">
        <f t="shared" si="1414"/>
        <v>#DIV/0!</v>
      </c>
      <c r="CA892" s="207" t="e">
        <f t="shared" si="1414"/>
        <v>#DIV/0!</v>
      </c>
      <c r="CB892" s="204" t="e">
        <f t="shared" si="1414"/>
        <v>#DIV/0!</v>
      </c>
      <c r="CC892" s="205" t="e">
        <f t="shared" si="1414"/>
        <v>#DIV/0!</v>
      </c>
      <c r="CD892" s="206" t="e">
        <f t="shared" si="1414"/>
        <v>#DIV/0!</v>
      </c>
      <c r="CE892" s="207" t="e">
        <f t="shared" si="1414"/>
        <v>#DIV/0!</v>
      </c>
      <c r="CF892" s="204" t="e">
        <f t="shared" si="1414"/>
        <v>#DIV/0!</v>
      </c>
      <c r="CG892" s="205" t="e">
        <f t="shared" si="1414"/>
        <v>#DIV/0!</v>
      </c>
      <c r="CH892" s="206" t="e">
        <f t="shared" si="1414"/>
        <v>#DIV/0!</v>
      </c>
      <c r="CI892" s="204" t="e">
        <f t="shared" si="1414"/>
        <v>#DIV/0!</v>
      </c>
      <c r="CJ892" s="210" t="e">
        <f t="shared" si="1414"/>
        <v>#DIV/0!</v>
      </c>
      <c r="CK892" s="211" t="e">
        <f t="shared" si="1414"/>
        <v>#DIV/0!</v>
      </c>
    </row>
    <row r="893" spans="1:89" x14ac:dyDescent="0.2">
      <c r="A893" s="202" t="s">
        <v>34</v>
      </c>
      <c r="B893" s="235"/>
      <c r="C893" s="223"/>
      <c r="D893" s="224"/>
      <c r="E893" s="225"/>
      <c r="F893" s="222"/>
      <c r="G893" s="226"/>
      <c r="H893" s="224"/>
      <c r="I893" s="225"/>
      <c r="J893" s="222"/>
      <c r="K893" s="223"/>
      <c r="L893" s="224"/>
      <c r="M893" s="222"/>
      <c r="N893" s="227"/>
      <c r="O893" s="236"/>
      <c r="P893" s="222"/>
      <c r="Q893" s="223"/>
      <c r="R893" s="224"/>
      <c r="S893" s="225"/>
      <c r="T893" s="222"/>
      <c r="U893" s="226"/>
      <c r="V893" s="224"/>
      <c r="W893" s="237"/>
      <c r="X893" s="222"/>
      <c r="Y893" s="226"/>
      <c r="Z893" s="224"/>
      <c r="AA893" s="222"/>
      <c r="AB893" s="220">
        <f t="shared" si="1398"/>
        <v>0</v>
      </c>
      <c r="AC893" s="221">
        <f t="shared" si="1393"/>
        <v>0</v>
      </c>
      <c r="BI893" s="202" t="s">
        <v>34</v>
      </c>
      <c r="BJ893" s="204" t="e">
        <f t="shared" ref="BJ893:CK893" si="1415">B893/B901</f>
        <v>#DIV/0!</v>
      </c>
      <c r="BK893" s="205" t="e">
        <f t="shared" si="1415"/>
        <v>#DIV/0!</v>
      </c>
      <c r="BL893" s="206" t="e">
        <f t="shared" si="1415"/>
        <v>#DIV/0!</v>
      </c>
      <c r="BM893" s="207" t="e">
        <f t="shared" si="1415"/>
        <v>#DIV/0!</v>
      </c>
      <c r="BN893" s="204" t="e">
        <f t="shared" si="1415"/>
        <v>#DIV/0!</v>
      </c>
      <c r="BO893" s="205" t="e">
        <f t="shared" si="1415"/>
        <v>#DIV/0!</v>
      </c>
      <c r="BP893" s="206" t="e">
        <f t="shared" si="1415"/>
        <v>#DIV/0!</v>
      </c>
      <c r="BQ893" s="207" t="e">
        <f t="shared" si="1415"/>
        <v>#DIV/0!</v>
      </c>
      <c r="BR893" s="204" t="e">
        <f t="shared" si="1415"/>
        <v>#DIV/0!</v>
      </c>
      <c r="BS893" s="205" t="e">
        <f t="shared" si="1415"/>
        <v>#DIV/0!</v>
      </c>
      <c r="BT893" s="206" t="e">
        <f t="shared" si="1415"/>
        <v>#DIV/0!</v>
      </c>
      <c r="BU893" s="204" t="e">
        <f t="shared" si="1415"/>
        <v>#DIV/0!</v>
      </c>
      <c r="BV893" s="208" t="e">
        <f t="shared" si="1415"/>
        <v>#DIV/0!</v>
      </c>
      <c r="BW893" s="209" t="e">
        <f t="shared" si="1415"/>
        <v>#DIV/0!</v>
      </c>
      <c r="BX893" s="204" t="e">
        <f t="shared" si="1415"/>
        <v>#DIV/0!</v>
      </c>
      <c r="BY893" s="205" t="e">
        <f t="shared" si="1415"/>
        <v>#DIV/0!</v>
      </c>
      <c r="BZ893" s="206" t="e">
        <f t="shared" si="1415"/>
        <v>#DIV/0!</v>
      </c>
      <c r="CA893" s="207" t="e">
        <f t="shared" si="1415"/>
        <v>#DIV/0!</v>
      </c>
      <c r="CB893" s="204" t="e">
        <f t="shared" si="1415"/>
        <v>#DIV/0!</v>
      </c>
      <c r="CC893" s="205" t="e">
        <f t="shared" si="1415"/>
        <v>#DIV/0!</v>
      </c>
      <c r="CD893" s="206" t="e">
        <f t="shared" si="1415"/>
        <v>#DIV/0!</v>
      </c>
      <c r="CE893" s="207" t="e">
        <f t="shared" si="1415"/>
        <v>#DIV/0!</v>
      </c>
      <c r="CF893" s="204" t="e">
        <f t="shared" si="1415"/>
        <v>#DIV/0!</v>
      </c>
      <c r="CG893" s="205" t="e">
        <f t="shared" si="1415"/>
        <v>#DIV/0!</v>
      </c>
      <c r="CH893" s="206" t="e">
        <f t="shared" si="1415"/>
        <v>#DIV/0!</v>
      </c>
      <c r="CI893" s="204" t="e">
        <f t="shared" si="1415"/>
        <v>#DIV/0!</v>
      </c>
      <c r="CJ893" s="210" t="e">
        <f t="shared" si="1415"/>
        <v>#DIV/0!</v>
      </c>
      <c r="CK893" s="211" t="e">
        <f t="shared" si="1415"/>
        <v>#DIV/0!</v>
      </c>
    </row>
    <row r="894" spans="1:89" x14ac:dyDescent="0.2">
      <c r="A894" s="212" t="s">
        <v>38</v>
      </c>
      <c r="B894" s="238"/>
      <c r="C894" s="214"/>
      <c r="D894" s="215"/>
      <c r="E894" s="216"/>
      <c r="F894" s="213"/>
      <c r="G894" s="217"/>
      <c r="H894" s="215"/>
      <c r="I894" s="216"/>
      <c r="J894" s="213"/>
      <c r="K894" s="214"/>
      <c r="L894" s="215"/>
      <c r="M894" s="213"/>
      <c r="N894" s="218"/>
      <c r="O894" s="239"/>
      <c r="P894" s="213"/>
      <c r="Q894" s="214"/>
      <c r="R894" s="215"/>
      <c r="S894" s="216"/>
      <c r="T894" s="213"/>
      <c r="U894" s="217"/>
      <c r="V894" s="215"/>
      <c r="W894" s="240"/>
      <c r="X894" s="213"/>
      <c r="Y894" s="217"/>
      <c r="Z894" s="215"/>
      <c r="AA894" s="213"/>
      <c r="AB894" s="220">
        <f t="shared" si="1398"/>
        <v>0</v>
      </c>
      <c r="AC894" s="221">
        <f t="shared" si="1393"/>
        <v>0</v>
      </c>
      <c r="BI894" s="212" t="s">
        <v>38</v>
      </c>
      <c r="BJ894" s="204" t="e">
        <f t="shared" ref="BJ894:CK894" si="1416">B894/B901</f>
        <v>#DIV/0!</v>
      </c>
      <c r="BK894" s="205" t="e">
        <f t="shared" si="1416"/>
        <v>#DIV/0!</v>
      </c>
      <c r="BL894" s="206" t="e">
        <f t="shared" si="1416"/>
        <v>#DIV/0!</v>
      </c>
      <c r="BM894" s="207" t="e">
        <f t="shared" si="1416"/>
        <v>#DIV/0!</v>
      </c>
      <c r="BN894" s="204" t="e">
        <f t="shared" si="1416"/>
        <v>#DIV/0!</v>
      </c>
      <c r="BO894" s="205" t="e">
        <f t="shared" si="1416"/>
        <v>#DIV/0!</v>
      </c>
      <c r="BP894" s="206" t="e">
        <f t="shared" si="1416"/>
        <v>#DIV/0!</v>
      </c>
      <c r="BQ894" s="207" t="e">
        <f t="shared" si="1416"/>
        <v>#DIV/0!</v>
      </c>
      <c r="BR894" s="204" t="e">
        <f t="shared" si="1416"/>
        <v>#DIV/0!</v>
      </c>
      <c r="BS894" s="205" t="e">
        <f t="shared" si="1416"/>
        <v>#DIV/0!</v>
      </c>
      <c r="BT894" s="206" t="e">
        <f t="shared" si="1416"/>
        <v>#DIV/0!</v>
      </c>
      <c r="BU894" s="204" t="e">
        <f t="shared" si="1416"/>
        <v>#DIV/0!</v>
      </c>
      <c r="BV894" s="208" t="e">
        <f t="shared" si="1416"/>
        <v>#DIV/0!</v>
      </c>
      <c r="BW894" s="209" t="e">
        <f t="shared" si="1416"/>
        <v>#DIV/0!</v>
      </c>
      <c r="BX894" s="204" t="e">
        <f t="shared" si="1416"/>
        <v>#DIV/0!</v>
      </c>
      <c r="BY894" s="205" t="e">
        <f t="shared" si="1416"/>
        <v>#DIV/0!</v>
      </c>
      <c r="BZ894" s="206" t="e">
        <f t="shared" si="1416"/>
        <v>#DIV/0!</v>
      </c>
      <c r="CA894" s="207" t="e">
        <f t="shared" si="1416"/>
        <v>#DIV/0!</v>
      </c>
      <c r="CB894" s="204" t="e">
        <f t="shared" si="1416"/>
        <v>#DIV/0!</v>
      </c>
      <c r="CC894" s="205" t="e">
        <f t="shared" si="1416"/>
        <v>#DIV/0!</v>
      </c>
      <c r="CD894" s="206" t="e">
        <f t="shared" si="1416"/>
        <v>#DIV/0!</v>
      </c>
      <c r="CE894" s="207" t="e">
        <f t="shared" si="1416"/>
        <v>#DIV/0!</v>
      </c>
      <c r="CF894" s="204" t="e">
        <f t="shared" si="1416"/>
        <v>#DIV/0!</v>
      </c>
      <c r="CG894" s="205" t="e">
        <f t="shared" si="1416"/>
        <v>#DIV/0!</v>
      </c>
      <c r="CH894" s="206" t="e">
        <f t="shared" si="1416"/>
        <v>#DIV/0!</v>
      </c>
      <c r="CI894" s="204" t="e">
        <f t="shared" si="1416"/>
        <v>#DIV/0!</v>
      </c>
      <c r="CJ894" s="210" t="e">
        <f t="shared" si="1416"/>
        <v>#DIV/0!</v>
      </c>
      <c r="CK894" s="211" t="e">
        <f t="shared" si="1416"/>
        <v>#DIV/0!</v>
      </c>
    </row>
    <row r="895" spans="1:89" x14ac:dyDescent="0.2">
      <c r="A895" s="202" t="s">
        <v>39</v>
      </c>
      <c r="B895" s="235"/>
      <c r="C895" s="223"/>
      <c r="D895" s="224"/>
      <c r="E895" s="225"/>
      <c r="F895" s="222"/>
      <c r="G895" s="226"/>
      <c r="H895" s="224"/>
      <c r="I895" s="225"/>
      <c r="J895" s="222"/>
      <c r="K895" s="223"/>
      <c r="L895" s="224"/>
      <c r="M895" s="222"/>
      <c r="N895" s="227"/>
      <c r="O895" s="236"/>
      <c r="P895" s="222"/>
      <c r="Q895" s="223"/>
      <c r="R895" s="224"/>
      <c r="S895" s="225"/>
      <c r="T895" s="222"/>
      <c r="U895" s="226"/>
      <c r="V895" s="224"/>
      <c r="W895" s="237"/>
      <c r="X895" s="222"/>
      <c r="Y895" s="226"/>
      <c r="Z895" s="224"/>
      <c r="AA895" s="222"/>
      <c r="AB895" s="220">
        <f t="shared" si="1398"/>
        <v>0</v>
      </c>
      <c r="AC895" s="221">
        <f t="shared" si="1393"/>
        <v>0</v>
      </c>
      <c r="BI895" s="202" t="s">
        <v>39</v>
      </c>
      <c r="BJ895" s="204" t="e">
        <f t="shared" ref="BJ895:CK895" si="1417">B895/B901</f>
        <v>#DIV/0!</v>
      </c>
      <c r="BK895" s="205" t="e">
        <f t="shared" si="1417"/>
        <v>#DIV/0!</v>
      </c>
      <c r="BL895" s="206" t="e">
        <f t="shared" si="1417"/>
        <v>#DIV/0!</v>
      </c>
      <c r="BM895" s="207" t="e">
        <f t="shared" si="1417"/>
        <v>#DIV/0!</v>
      </c>
      <c r="BN895" s="204" t="e">
        <f t="shared" si="1417"/>
        <v>#DIV/0!</v>
      </c>
      <c r="BO895" s="205" t="e">
        <f t="shared" si="1417"/>
        <v>#DIV/0!</v>
      </c>
      <c r="BP895" s="206" t="e">
        <f t="shared" si="1417"/>
        <v>#DIV/0!</v>
      </c>
      <c r="BQ895" s="207" t="e">
        <f t="shared" si="1417"/>
        <v>#DIV/0!</v>
      </c>
      <c r="BR895" s="204" t="e">
        <f t="shared" si="1417"/>
        <v>#DIV/0!</v>
      </c>
      <c r="BS895" s="205" t="e">
        <f t="shared" si="1417"/>
        <v>#DIV/0!</v>
      </c>
      <c r="BT895" s="206" t="e">
        <f t="shared" si="1417"/>
        <v>#DIV/0!</v>
      </c>
      <c r="BU895" s="204" t="e">
        <f t="shared" si="1417"/>
        <v>#DIV/0!</v>
      </c>
      <c r="BV895" s="208" t="e">
        <f t="shared" si="1417"/>
        <v>#DIV/0!</v>
      </c>
      <c r="BW895" s="209" t="e">
        <f t="shared" si="1417"/>
        <v>#DIV/0!</v>
      </c>
      <c r="BX895" s="204" t="e">
        <f t="shared" si="1417"/>
        <v>#DIV/0!</v>
      </c>
      <c r="BY895" s="205" t="e">
        <f t="shared" si="1417"/>
        <v>#DIV/0!</v>
      </c>
      <c r="BZ895" s="206" t="e">
        <f t="shared" si="1417"/>
        <v>#DIV/0!</v>
      </c>
      <c r="CA895" s="207" t="e">
        <f t="shared" si="1417"/>
        <v>#DIV/0!</v>
      </c>
      <c r="CB895" s="204" t="e">
        <f t="shared" si="1417"/>
        <v>#DIV/0!</v>
      </c>
      <c r="CC895" s="205" t="e">
        <f t="shared" si="1417"/>
        <v>#DIV/0!</v>
      </c>
      <c r="CD895" s="206" t="e">
        <f t="shared" si="1417"/>
        <v>#DIV/0!</v>
      </c>
      <c r="CE895" s="207" t="e">
        <f t="shared" si="1417"/>
        <v>#DIV/0!</v>
      </c>
      <c r="CF895" s="204" t="e">
        <f t="shared" si="1417"/>
        <v>#DIV/0!</v>
      </c>
      <c r="CG895" s="205" t="e">
        <f t="shared" si="1417"/>
        <v>#DIV/0!</v>
      </c>
      <c r="CH895" s="206" t="e">
        <f t="shared" si="1417"/>
        <v>#DIV/0!</v>
      </c>
      <c r="CI895" s="204" t="e">
        <f t="shared" si="1417"/>
        <v>#DIV/0!</v>
      </c>
      <c r="CJ895" s="210" t="e">
        <f t="shared" si="1417"/>
        <v>#DIV/0!</v>
      </c>
      <c r="CK895" s="211" t="e">
        <f t="shared" si="1417"/>
        <v>#DIV/0!</v>
      </c>
    </row>
    <row r="896" spans="1:89" x14ac:dyDescent="0.2">
      <c r="A896" s="212" t="s">
        <v>40</v>
      </c>
      <c r="B896" s="238"/>
      <c r="C896" s="214"/>
      <c r="D896" s="215"/>
      <c r="E896" s="216"/>
      <c r="F896" s="213"/>
      <c r="G896" s="217"/>
      <c r="H896" s="215"/>
      <c r="I896" s="216"/>
      <c r="J896" s="213"/>
      <c r="K896" s="214"/>
      <c r="L896" s="215"/>
      <c r="M896" s="213"/>
      <c r="N896" s="218"/>
      <c r="O896" s="239"/>
      <c r="P896" s="213"/>
      <c r="Q896" s="214"/>
      <c r="R896" s="215"/>
      <c r="S896" s="216"/>
      <c r="T896" s="213"/>
      <c r="U896" s="217"/>
      <c r="V896" s="215"/>
      <c r="W896" s="240"/>
      <c r="X896" s="213"/>
      <c r="Y896" s="217"/>
      <c r="Z896" s="215"/>
      <c r="AA896" s="213"/>
      <c r="AB896" s="220">
        <f t="shared" si="1398"/>
        <v>0</v>
      </c>
      <c r="AC896" s="221">
        <f t="shared" si="1393"/>
        <v>0</v>
      </c>
      <c r="BI896" s="212" t="s">
        <v>40</v>
      </c>
      <c r="BJ896" s="204" t="e">
        <f t="shared" ref="BJ896:CK896" si="1418">B896/B901</f>
        <v>#DIV/0!</v>
      </c>
      <c r="BK896" s="205" t="e">
        <f t="shared" si="1418"/>
        <v>#DIV/0!</v>
      </c>
      <c r="BL896" s="206" t="e">
        <f t="shared" si="1418"/>
        <v>#DIV/0!</v>
      </c>
      <c r="BM896" s="207" t="e">
        <f t="shared" si="1418"/>
        <v>#DIV/0!</v>
      </c>
      <c r="BN896" s="204" t="e">
        <f t="shared" si="1418"/>
        <v>#DIV/0!</v>
      </c>
      <c r="BO896" s="205" t="e">
        <f t="shared" si="1418"/>
        <v>#DIV/0!</v>
      </c>
      <c r="BP896" s="206" t="e">
        <f t="shared" si="1418"/>
        <v>#DIV/0!</v>
      </c>
      <c r="BQ896" s="207" t="e">
        <f t="shared" si="1418"/>
        <v>#DIV/0!</v>
      </c>
      <c r="BR896" s="204" t="e">
        <f t="shared" si="1418"/>
        <v>#DIV/0!</v>
      </c>
      <c r="BS896" s="205" t="e">
        <f t="shared" si="1418"/>
        <v>#DIV/0!</v>
      </c>
      <c r="BT896" s="206" t="e">
        <f t="shared" si="1418"/>
        <v>#DIV/0!</v>
      </c>
      <c r="BU896" s="204" t="e">
        <f t="shared" si="1418"/>
        <v>#DIV/0!</v>
      </c>
      <c r="BV896" s="208" t="e">
        <f t="shared" si="1418"/>
        <v>#DIV/0!</v>
      </c>
      <c r="BW896" s="209" t="e">
        <f t="shared" si="1418"/>
        <v>#DIV/0!</v>
      </c>
      <c r="BX896" s="204" t="e">
        <f t="shared" si="1418"/>
        <v>#DIV/0!</v>
      </c>
      <c r="BY896" s="205" t="e">
        <f t="shared" si="1418"/>
        <v>#DIV/0!</v>
      </c>
      <c r="BZ896" s="206" t="e">
        <f t="shared" si="1418"/>
        <v>#DIV/0!</v>
      </c>
      <c r="CA896" s="207" t="e">
        <f t="shared" si="1418"/>
        <v>#DIV/0!</v>
      </c>
      <c r="CB896" s="204" t="e">
        <f t="shared" si="1418"/>
        <v>#DIV/0!</v>
      </c>
      <c r="CC896" s="205" t="e">
        <f t="shared" si="1418"/>
        <v>#DIV/0!</v>
      </c>
      <c r="CD896" s="206" t="e">
        <f t="shared" si="1418"/>
        <v>#DIV/0!</v>
      </c>
      <c r="CE896" s="207" t="e">
        <f t="shared" si="1418"/>
        <v>#DIV/0!</v>
      </c>
      <c r="CF896" s="204" t="e">
        <f t="shared" si="1418"/>
        <v>#DIV/0!</v>
      </c>
      <c r="CG896" s="205" t="e">
        <f t="shared" si="1418"/>
        <v>#DIV/0!</v>
      </c>
      <c r="CH896" s="206" t="e">
        <f t="shared" si="1418"/>
        <v>#DIV/0!</v>
      </c>
      <c r="CI896" s="204" t="e">
        <f t="shared" si="1418"/>
        <v>#DIV/0!</v>
      </c>
      <c r="CJ896" s="210" t="e">
        <f t="shared" si="1418"/>
        <v>#DIV/0!</v>
      </c>
      <c r="CK896" s="211" t="e">
        <f t="shared" si="1418"/>
        <v>#DIV/0!</v>
      </c>
    </row>
    <row r="897" spans="1:89" x14ac:dyDescent="0.2">
      <c r="A897" s="202" t="s">
        <v>41</v>
      </c>
      <c r="B897" s="235"/>
      <c r="C897" s="223"/>
      <c r="D897" s="224"/>
      <c r="E897" s="225"/>
      <c r="F897" s="222"/>
      <c r="G897" s="226"/>
      <c r="H897" s="224"/>
      <c r="I897" s="225"/>
      <c r="J897" s="222"/>
      <c r="K897" s="226"/>
      <c r="L897" s="224"/>
      <c r="M897" s="222"/>
      <c r="N897" s="227"/>
      <c r="O897" s="236"/>
      <c r="P897" s="222"/>
      <c r="Q897" s="226"/>
      <c r="R897" s="224"/>
      <c r="S897" s="225"/>
      <c r="T897" s="222"/>
      <c r="U897" s="226"/>
      <c r="V897" s="224"/>
      <c r="W897" s="225"/>
      <c r="X897" s="222"/>
      <c r="Y897" s="226"/>
      <c r="Z897" s="224"/>
      <c r="AA897" s="222"/>
      <c r="AB897" s="220">
        <f t="shared" si="1398"/>
        <v>0</v>
      </c>
      <c r="AC897" s="221">
        <f t="shared" si="1393"/>
        <v>0</v>
      </c>
      <c r="BI897" s="202" t="s">
        <v>41</v>
      </c>
      <c r="BJ897" s="204" t="e">
        <f t="shared" ref="BJ897:CK897" si="1419">B897/B901</f>
        <v>#DIV/0!</v>
      </c>
      <c r="BK897" s="205" t="e">
        <f t="shared" si="1419"/>
        <v>#DIV/0!</v>
      </c>
      <c r="BL897" s="206" t="e">
        <f t="shared" si="1419"/>
        <v>#DIV/0!</v>
      </c>
      <c r="BM897" s="207" t="e">
        <f t="shared" si="1419"/>
        <v>#DIV/0!</v>
      </c>
      <c r="BN897" s="204" t="e">
        <f t="shared" si="1419"/>
        <v>#DIV/0!</v>
      </c>
      <c r="BO897" s="205" t="e">
        <f t="shared" si="1419"/>
        <v>#DIV/0!</v>
      </c>
      <c r="BP897" s="206" t="e">
        <f t="shared" si="1419"/>
        <v>#DIV/0!</v>
      </c>
      <c r="BQ897" s="207" t="e">
        <f t="shared" si="1419"/>
        <v>#DIV/0!</v>
      </c>
      <c r="BR897" s="204" t="e">
        <f t="shared" si="1419"/>
        <v>#DIV/0!</v>
      </c>
      <c r="BS897" s="205" t="e">
        <f t="shared" si="1419"/>
        <v>#DIV/0!</v>
      </c>
      <c r="BT897" s="206" t="e">
        <f t="shared" si="1419"/>
        <v>#DIV/0!</v>
      </c>
      <c r="BU897" s="204" t="e">
        <f t="shared" si="1419"/>
        <v>#DIV/0!</v>
      </c>
      <c r="BV897" s="208" t="e">
        <f t="shared" si="1419"/>
        <v>#DIV/0!</v>
      </c>
      <c r="BW897" s="209" t="e">
        <f t="shared" si="1419"/>
        <v>#DIV/0!</v>
      </c>
      <c r="BX897" s="204" t="e">
        <f t="shared" si="1419"/>
        <v>#DIV/0!</v>
      </c>
      <c r="BY897" s="205" t="e">
        <f t="shared" si="1419"/>
        <v>#DIV/0!</v>
      </c>
      <c r="BZ897" s="206" t="e">
        <f t="shared" si="1419"/>
        <v>#DIV/0!</v>
      </c>
      <c r="CA897" s="207" t="e">
        <f t="shared" si="1419"/>
        <v>#DIV/0!</v>
      </c>
      <c r="CB897" s="204" t="e">
        <f t="shared" si="1419"/>
        <v>#DIV/0!</v>
      </c>
      <c r="CC897" s="205" t="e">
        <f t="shared" si="1419"/>
        <v>#DIV/0!</v>
      </c>
      <c r="CD897" s="206" t="e">
        <f t="shared" si="1419"/>
        <v>#DIV/0!</v>
      </c>
      <c r="CE897" s="207" t="e">
        <f t="shared" si="1419"/>
        <v>#DIV/0!</v>
      </c>
      <c r="CF897" s="204" t="e">
        <f t="shared" si="1419"/>
        <v>#DIV/0!</v>
      </c>
      <c r="CG897" s="205" t="e">
        <f t="shared" si="1419"/>
        <v>#DIV/0!</v>
      </c>
      <c r="CH897" s="206" t="e">
        <f t="shared" si="1419"/>
        <v>#DIV/0!</v>
      </c>
      <c r="CI897" s="204" t="e">
        <f t="shared" si="1419"/>
        <v>#DIV/0!</v>
      </c>
      <c r="CJ897" s="210" t="e">
        <f t="shared" si="1419"/>
        <v>#DIV/0!</v>
      </c>
      <c r="CK897" s="211" t="e">
        <f t="shared" si="1419"/>
        <v>#DIV/0!</v>
      </c>
    </row>
    <row r="898" spans="1:89" x14ac:dyDescent="0.2">
      <c r="A898" s="212" t="s">
        <v>42</v>
      </c>
      <c r="B898" s="238"/>
      <c r="C898" s="214"/>
      <c r="D898" s="215"/>
      <c r="E898" s="216"/>
      <c r="F898" s="213"/>
      <c r="G898" s="217"/>
      <c r="H898" s="215"/>
      <c r="I898" s="216"/>
      <c r="J898" s="213"/>
      <c r="K898" s="217"/>
      <c r="L898" s="215"/>
      <c r="M898" s="213"/>
      <c r="N898" s="218"/>
      <c r="O898" s="219"/>
      <c r="P898" s="213"/>
      <c r="Q898" s="217"/>
      <c r="R898" s="215"/>
      <c r="S898" s="216"/>
      <c r="T898" s="213"/>
      <c r="U898" s="217"/>
      <c r="V898" s="215"/>
      <c r="W898" s="216"/>
      <c r="X898" s="213"/>
      <c r="Y898" s="217"/>
      <c r="Z898" s="215"/>
      <c r="AA898" s="213"/>
      <c r="AB898" s="220">
        <f>B898+D898+F898+H898+J898+L898+N898+P898+R898+T898+V898+X898+Z898</f>
        <v>0</v>
      </c>
      <c r="AC898" s="221">
        <f>C898+E898+G898+I898+K898+M898+O898+Q898+S898+U898+W898+Y898+AA898</f>
        <v>0</v>
      </c>
      <c r="BI898" s="212" t="s">
        <v>42</v>
      </c>
      <c r="BJ898" s="204" t="e">
        <f t="shared" ref="BJ898:CK898" si="1420">B898/B901</f>
        <v>#DIV/0!</v>
      </c>
      <c r="BK898" s="205" t="e">
        <f t="shared" si="1420"/>
        <v>#DIV/0!</v>
      </c>
      <c r="BL898" s="206" t="e">
        <f t="shared" si="1420"/>
        <v>#DIV/0!</v>
      </c>
      <c r="BM898" s="207" t="e">
        <f t="shared" si="1420"/>
        <v>#DIV/0!</v>
      </c>
      <c r="BN898" s="204" t="e">
        <f t="shared" si="1420"/>
        <v>#DIV/0!</v>
      </c>
      <c r="BO898" s="205" t="e">
        <f t="shared" si="1420"/>
        <v>#DIV/0!</v>
      </c>
      <c r="BP898" s="206" t="e">
        <f t="shared" si="1420"/>
        <v>#DIV/0!</v>
      </c>
      <c r="BQ898" s="207" t="e">
        <f t="shared" si="1420"/>
        <v>#DIV/0!</v>
      </c>
      <c r="BR898" s="204" t="e">
        <f t="shared" si="1420"/>
        <v>#DIV/0!</v>
      </c>
      <c r="BS898" s="205" t="e">
        <f t="shared" si="1420"/>
        <v>#DIV/0!</v>
      </c>
      <c r="BT898" s="206" t="e">
        <f t="shared" si="1420"/>
        <v>#DIV/0!</v>
      </c>
      <c r="BU898" s="204" t="e">
        <f t="shared" si="1420"/>
        <v>#DIV/0!</v>
      </c>
      <c r="BV898" s="208" t="e">
        <f t="shared" si="1420"/>
        <v>#DIV/0!</v>
      </c>
      <c r="BW898" s="209" t="e">
        <f t="shared" si="1420"/>
        <v>#DIV/0!</v>
      </c>
      <c r="BX898" s="204" t="e">
        <f t="shared" si="1420"/>
        <v>#DIV/0!</v>
      </c>
      <c r="BY898" s="205" t="e">
        <f t="shared" si="1420"/>
        <v>#DIV/0!</v>
      </c>
      <c r="BZ898" s="206" t="e">
        <f t="shared" si="1420"/>
        <v>#DIV/0!</v>
      </c>
      <c r="CA898" s="207" t="e">
        <f t="shared" si="1420"/>
        <v>#DIV/0!</v>
      </c>
      <c r="CB898" s="204" t="e">
        <f t="shared" si="1420"/>
        <v>#DIV/0!</v>
      </c>
      <c r="CC898" s="205" t="e">
        <f t="shared" si="1420"/>
        <v>#DIV/0!</v>
      </c>
      <c r="CD898" s="206" t="e">
        <f t="shared" si="1420"/>
        <v>#DIV/0!</v>
      </c>
      <c r="CE898" s="207" t="e">
        <f t="shared" si="1420"/>
        <v>#DIV/0!</v>
      </c>
      <c r="CF898" s="204" t="e">
        <f t="shared" si="1420"/>
        <v>#DIV/0!</v>
      </c>
      <c r="CG898" s="205" t="e">
        <f t="shared" si="1420"/>
        <v>#DIV/0!</v>
      </c>
      <c r="CH898" s="206" t="e">
        <f t="shared" si="1420"/>
        <v>#DIV/0!</v>
      </c>
      <c r="CI898" s="204" t="e">
        <f t="shared" si="1420"/>
        <v>#DIV/0!</v>
      </c>
      <c r="CJ898" s="210" t="e">
        <f t="shared" si="1420"/>
        <v>#DIV/0!</v>
      </c>
      <c r="CK898" s="211" t="e">
        <f t="shared" si="1420"/>
        <v>#DIV/0!</v>
      </c>
    </row>
    <row r="899" spans="1:89" x14ac:dyDescent="0.2">
      <c r="A899" s="202" t="s">
        <v>43</v>
      </c>
      <c r="B899" s="235"/>
      <c r="C899" s="223"/>
      <c r="D899" s="224"/>
      <c r="E899" s="225"/>
      <c r="F899" s="222"/>
      <c r="G899" s="226"/>
      <c r="H899" s="224"/>
      <c r="I899" s="225"/>
      <c r="J899" s="222"/>
      <c r="K899" s="226"/>
      <c r="L899" s="224"/>
      <c r="M899" s="222"/>
      <c r="N899" s="227"/>
      <c r="O899" s="228"/>
      <c r="P899" s="222"/>
      <c r="Q899" s="226"/>
      <c r="R899" s="224"/>
      <c r="S899" s="225"/>
      <c r="T899" s="222"/>
      <c r="U899" s="226"/>
      <c r="V899" s="224"/>
      <c r="W899" s="225"/>
      <c r="X899" s="222"/>
      <c r="Y899" s="226"/>
      <c r="Z899" s="224"/>
      <c r="AA899" s="222"/>
      <c r="AB899" s="220"/>
      <c r="AC899" s="221"/>
      <c r="BI899" s="202" t="s">
        <v>43</v>
      </c>
      <c r="BJ899" s="204" t="e">
        <f t="shared" ref="BJ899:CK899" si="1421">B899/B901</f>
        <v>#DIV/0!</v>
      </c>
      <c r="BK899" s="205" t="e">
        <f t="shared" si="1421"/>
        <v>#DIV/0!</v>
      </c>
      <c r="BL899" s="206" t="e">
        <f t="shared" si="1421"/>
        <v>#DIV/0!</v>
      </c>
      <c r="BM899" s="207" t="e">
        <f t="shared" si="1421"/>
        <v>#DIV/0!</v>
      </c>
      <c r="BN899" s="204" t="e">
        <f t="shared" si="1421"/>
        <v>#DIV/0!</v>
      </c>
      <c r="BO899" s="205" t="e">
        <f t="shared" si="1421"/>
        <v>#DIV/0!</v>
      </c>
      <c r="BP899" s="206" t="e">
        <f t="shared" si="1421"/>
        <v>#DIV/0!</v>
      </c>
      <c r="BQ899" s="207" t="e">
        <f t="shared" si="1421"/>
        <v>#DIV/0!</v>
      </c>
      <c r="BR899" s="204" t="e">
        <f t="shared" si="1421"/>
        <v>#DIV/0!</v>
      </c>
      <c r="BS899" s="205" t="e">
        <f t="shared" si="1421"/>
        <v>#DIV/0!</v>
      </c>
      <c r="BT899" s="206" t="e">
        <f t="shared" si="1421"/>
        <v>#DIV/0!</v>
      </c>
      <c r="BU899" s="204" t="e">
        <f t="shared" si="1421"/>
        <v>#DIV/0!</v>
      </c>
      <c r="BV899" s="208" t="e">
        <f t="shared" si="1421"/>
        <v>#DIV/0!</v>
      </c>
      <c r="BW899" s="209" t="e">
        <f t="shared" si="1421"/>
        <v>#DIV/0!</v>
      </c>
      <c r="BX899" s="204" t="e">
        <f t="shared" si="1421"/>
        <v>#DIV/0!</v>
      </c>
      <c r="BY899" s="205" t="e">
        <f t="shared" si="1421"/>
        <v>#DIV/0!</v>
      </c>
      <c r="BZ899" s="206" t="e">
        <f t="shared" si="1421"/>
        <v>#DIV/0!</v>
      </c>
      <c r="CA899" s="207" t="e">
        <f t="shared" si="1421"/>
        <v>#DIV/0!</v>
      </c>
      <c r="CB899" s="204" t="e">
        <f t="shared" si="1421"/>
        <v>#DIV/0!</v>
      </c>
      <c r="CC899" s="205" t="e">
        <f t="shared" si="1421"/>
        <v>#DIV/0!</v>
      </c>
      <c r="CD899" s="206" t="e">
        <f t="shared" si="1421"/>
        <v>#DIV/0!</v>
      </c>
      <c r="CE899" s="207" t="e">
        <f t="shared" si="1421"/>
        <v>#DIV/0!</v>
      </c>
      <c r="CF899" s="204" t="e">
        <f t="shared" si="1421"/>
        <v>#DIV/0!</v>
      </c>
      <c r="CG899" s="205" t="e">
        <f t="shared" si="1421"/>
        <v>#DIV/0!</v>
      </c>
      <c r="CH899" s="206" t="e">
        <f t="shared" si="1421"/>
        <v>#DIV/0!</v>
      </c>
      <c r="CI899" s="204" t="e">
        <f t="shared" si="1421"/>
        <v>#DIV/0!</v>
      </c>
      <c r="CJ899" s="210" t="e">
        <f t="shared" si="1421"/>
        <v>#DIV/0!</v>
      </c>
      <c r="CK899" s="211" t="e">
        <f t="shared" si="1421"/>
        <v>#DIV/0!</v>
      </c>
    </row>
    <row r="900" spans="1:89" ht="13.5" thickBot="1" x14ac:dyDescent="0.25">
      <c r="A900" s="212" t="s">
        <v>44</v>
      </c>
      <c r="B900" s="238"/>
      <c r="C900" s="214"/>
      <c r="D900" s="215"/>
      <c r="E900" s="216"/>
      <c r="F900" s="213"/>
      <c r="G900" s="217"/>
      <c r="H900" s="215"/>
      <c r="I900" s="216"/>
      <c r="J900" s="213"/>
      <c r="K900" s="217"/>
      <c r="L900" s="215"/>
      <c r="M900" s="213"/>
      <c r="N900" s="218"/>
      <c r="O900" s="219"/>
      <c r="P900" s="213"/>
      <c r="Q900" s="217"/>
      <c r="R900" s="215"/>
      <c r="S900" s="216"/>
      <c r="T900" s="213"/>
      <c r="U900" s="217"/>
      <c r="V900" s="215"/>
      <c r="W900" s="216"/>
      <c r="X900" s="213"/>
      <c r="Y900" s="217"/>
      <c r="Z900" s="215"/>
      <c r="AA900" s="213"/>
      <c r="AB900" s="220"/>
      <c r="AC900" s="221"/>
      <c r="BI900" s="212" t="s">
        <v>44</v>
      </c>
      <c r="BJ900" s="204" t="e">
        <f t="shared" ref="BJ900:CK900" si="1422">B900/B901</f>
        <v>#DIV/0!</v>
      </c>
      <c r="BK900" s="205" t="e">
        <f t="shared" si="1422"/>
        <v>#DIV/0!</v>
      </c>
      <c r="BL900" s="206" t="e">
        <f t="shared" si="1422"/>
        <v>#DIV/0!</v>
      </c>
      <c r="BM900" s="207" t="e">
        <f t="shared" si="1422"/>
        <v>#DIV/0!</v>
      </c>
      <c r="BN900" s="204" t="e">
        <f t="shared" si="1422"/>
        <v>#DIV/0!</v>
      </c>
      <c r="BO900" s="205" t="e">
        <f t="shared" si="1422"/>
        <v>#DIV/0!</v>
      </c>
      <c r="BP900" s="206" t="e">
        <f t="shared" si="1422"/>
        <v>#DIV/0!</v>
      </c>
      <c r="BQ900" s="207" t="e">
        <f t="shared" si="1422"/>
        <v>#DIV/0!</v>
      </c>
      <c r="BR900" s="204" t="e">
        <f t="shared" si="1422"/>
        <v>#DIV/0!</v>
      </c>
      <c r="BS900" s="205" t="e">
        <f t="shared" si="1422"/>
        <v>#DIV/0!</v>
      </c>
      <c r="BT900" s="206" t="e">
        <f t="shared" si="1422"/>
        <v>#DIV/0!</v>
      </c>
      <c r="BU900" s="204" t="e">
        <f t="shared" si="1422"/>
        <v>#DIV/0!</v>
      </c>
      <c r="BV900" s="208" t="e">
        <f t="shared" si="1422"/>
        <v>#DIV/0!</v>
      </c>
      <c r="BW900" s="209" t="e">
        <f t="shared" si="1422"/>
        <v>#DIV/0!</v>
      </c>
      <c r="BX900" s="204" t="e">
        <f t="shared" si="1422"/>
        <v>#DIV/0!</v>
      </c>
      <c r="BY900" s="205" t="e">
        <f t="shared" si="1422"/>
        <v>#DIV/0!</v>
      </c>
      <c r="BZ900" s="206" t="e">
        <f t="shared" si="1422"/>
        <v>#DIV/0!</v>
      </c>
      <c r="CA900" s="207" t="e">
        <f t="shared" si="1422"/>
        <v>#DIV/0!</v>
      </c>
      <c r="CB900" s="204" t="e">
        <f t="shared" si="1422"/>
        <v>#DIV/0!</v>
      </c>
      <c r="CC900" s="205" t="e">
        <f t="shared" si="1422"/>
        <v>#DIV/0!</v>
      </c>
      <c r="CD900" s="206" t="e">
        <f t="shared" si="1422"/>
        <v>#DIV/0!</v>
      </c>
      <c r="CE900" s="207" t="e">
        <f t="shared" si="1422"/>
        <v>#DIV/0!</v>
      </c>
      <c r="CF900" s="204" t="e">
        <f t="shared" si="1422"/>
        <v>#DIV/0!</v>
      </c>
      <c r="CG900" s="205" t="e">
        <f t="shared" si="1422"/>
        <v>#DIV/0!</v>
      </c>
      <c r="CH900" s="206" t="e">
        <f t="shared" si="1422"/>
        <v>#DIV/0!</v>
      </c>
      <c r="CI900" s="204" t="e">
        <f t="shared" si="1422"/>
        <v>#DIV/0!</v>
      </c>
      <c r="CJ900" s="210" t="e">
        <f t="shared" si="1422"/>
        <v>#DIV/0!</v>
      </c>
      <c r="CK900" s="211" t="e">
        <f t="shared" si="1422"/>
        <v>#DIV/0!</v>
      </c>
    </row>
    <row r="901" spans="1:89" ht="14.25" thickTop="1" thickBot="1" x14ac:dyDescent="0.25">
      <c r="A901" s="229" t="s">
        <v>26</v>
      </c>
      <c r="B901" s="144">
        <f>SUM(B877:B900)</f>
        <v>0</v>
      </c>
      <c r="C901" s="145">
        <f t="shared" ref="C901" si="1423">SUM(C877:C900)</f>
        <v>0</v>
      </c>
      <c r="D901" s="230">
        <f t="shared" ref="D901" si="1424">SUM(D877:D900)</f>
        <v>0</v>
      </c>
      <c r="E901" s="248">
        <f t="shared" ref="E901" si="1425">SUM(E877:E900)</f>
        <v>0</v>
      </c>
      <c r="F901" s="249">
        <f t="shared" ref="F901" si="1426">SUM(F877:F900)</f>
        <v>0</v>
      </c>
      <c r="G901" s="250">
        <f t="shared" ref="G901" si="1427">SUM(G877:G900)</f>
        <v>0</v>
      </c>
      <c r="H901" s="230">
        <f t="shared" ref="H901" si="1428">SUM(H877:H900)</f>
        <v>0</v>
      </c>
      <c r="I901" s="248">
        <f t="shared" ref="I901" si="1429">SUM(I877:I900)</f>
        <v>0</v>
      </c>
      <c r="J901" s="249">
        <f t="shared" ref="J901" si="1430">SUM(J877:J900)</f>
        <v>0</v>
      </c>
      <c r="K901" s="250">
        <f t="shared" ref="K901" si="1431">SUM(K877:K900)</f>
        <v>0</v>
      </c>
      <c r="L901" s="230">
        <f t="shared" ref="L901" si="1432">SUM(L877:L900)</f>
        <v>0</v>
      </c>
      <c r="M901" s="249">
        <f t="shared" ref="M901" si="1433">SUM(M877:M900)</f>
        <v>0</v>
      </c>
      <c r="N901" s="251">
        <f t="shared" ref="N901" si="1434">SUM(N877:N900)</f>
        <v>0</v>
      </c>
      <c r="O901" s="231">
        <f t="shared" ref="O901" si="1435">SUM(O877:O900)</f>
        <v>0</v>
      </c>
      <c r="P901" s="249">
        <f t="shared" ref="P901" si="1436">SUM(P877:P900)</f>
        <v>0</v>
      </c>
      <c r="Q901" s="250">
        <f t="shared" ref="Q901" si="1437">SUM(Q877:Q900)</f>
        <v>0</v>
      </c>
      <c r="R901" s="230">
        <f t="shared" ref="R901" si="1438">SUM(R877:R900)</f>
        <v>0</v>
      </c>
      <c r="S901" s="248">
        <f t="shared" ref="S901" si="1439">SUM(S877:S900)</f>
        <v>0</v>
      </c>
      <c r="T901" s="249">
        <f t="shared" ref="T901" si="1440">SUM(T877:T900)</f>
        <v>0</v>
      </c>
      <c r="U901" s="250">
        <f t="shared" ref="U901" si="1441">SUM(U877:U900)</f>
        <v>0</v>
      </c>
      <c r="V901" s="230">
        <f t="shared" ref="V901" si="1442">SUM(V877:V900)</f>
        <v>0</v>
      </c>
      <c r="W901" s="248">
        <f t="shared" ref="W901" si="1443">SUM(W877:W900)</f>
        <v>0</v>
      </c>
      <c r="X901" s="249">
        <f t="shared" ref="X901" si="1444">SUM(X877:X900)</f>
        <v>0</v>
      </c>
      <c r="Y901" s="250">
        <f t="shared" ref="Y901" si="1445">SUM(Y877:Y900)</f>
        <v>0</v>
      </c>
      <c r="Z901" s="230">
        <f t="shared" ref="Z901" si="1446">SUM(Z877:Z900)</f>
        <v>0</v>
      </c>
      <c r="AA901" s="248">
        <f t="shared" ref="AA901" si="1447">SUM(AA877:AA900)</f>
        <v>0</v>
      </c>
      <c r="AB901" s="232">
        <f>SUM(AB877:AB900)</f>
        <v>0</v>
      </c>
      <c r="AC901" s="233">
        <f>SUM(AC877:AC900)</f>
        <v>0</v>
      </c>
      <c r="BI901" s="229" t="s">
        <v>26</v>
      </c>
      <c r="BJ901" s="241" t="e">
        <f>SUM(BJ877:BJ900)</f>
        <v>#DIV/0!</v>
      </c>
      <c r="BK901" s="242" t="e">
        <f t="shared" ref="BK901:CK901" si="1448">SUM(BK877:BK900)</f>
        <v>#DIV/0!</v>
      </c>
      <c r="BL901" s="241" t="e">
        <f t="shared" si="1448"/>
        <v>#DIV/0!</v>
      </c>
      <c r="BM901" s="242" t="e">
        <f t="shared" si="1448"/>
        <v>#DIV/0!</v>
      </c>
      <c r="BN901" s="241" t="e">
        <f t="shared" si="1448"/>
        <v>#DIV/0!</v>
      </c>
      <c r="BO901" s="242" t="e">
        <f t="shared" si="1448"/>
        <v>#DIV/0!</v>
      </c>
      <c r="BP901" s="241" t="e">
        <f t="shared" si="1448"/>
        <v>#DIV/0!</v>
      </c>
      <c r="BQ901" s="242" t="e">
        <f t="shared" si="1448"/>
        <v>#DIV/0!</v>
      </c>
      <c r="BR901" s="241" t="e">
        <f t="shared" si="1448"/>
        <v>#DIV/0!</v>
      </c>
      <c r="BS901" s="242" t="e">
        <f t="shared" si="1448"/>
        <v>#DIV/0!</v>
      </c>
      <c r="BT901" s="241" t="e">
        <f t="shared" si="1448"/>
        <v>#DIV/0!</v>
      </c>
      <c r="BU901" s="242" t="e">
        <f t="shared" si="1448"/>
        <v>#DIV/0!</v>
      </c>
      <c r="BV901" s="241" t="e">
        <f t="shared" si="1448"/>
        <v>#DIV/0!</v>
      </c>
      <c r="BW901" s="242" t="e">
        <f t="shared" si="1448"/>
        <v>#DIV/0!</v>
      </c>
      <c r="BX901" s="241" t="e">
        <f t="shared" si="1448"/>
        <v>#DIV/0!</v>
      </c>
      <c r="BY901" s="242" t="e">
        <f t="shared" si="1448"/>
        <v>#DIV/0!</v>
      </c>
      <c r="BZ901" s="241" t="e">
        <f t="shared" si="1448"/>
        <v>#DIV/0!</v>
      </c>
      <c r="CA901" s="242" t="e">
        <f t="shared" si="1448"/>
        <v>#DIV/0!</v>
      </c>
      <c r="CB901" s="241" t="e">
        <f t="shared" si="1448"/>
        <v>#DIV/0!</v>
      </c>
      <c r="CC901" s="242" t="e">
        <f t="shared" si="1448"/>
        <v>#DIV/0!</v>
      </c>
      <c r="CD901" s="241" t="e">
        <f t="shared" si="1448"/>
        <v>#DIV/0!</v>
      </c>
      <c r="CE901" s="242" t="e">
        <f t="shared" si="1448"/>
        <v>#DIV/0!</v>
      </c>
      <c r="CF901" s="241" t="e">
        <f t="shared" si="1448"/>
        <v>#DIV/0!</v>
      </c>
      <c r="CG901" s="242" t="e">
        <f t="shared" si="1448"/>
        <v>#DIV/0!</v>
      </c>
      <c r="CH901" s="241" t="e">
        <f t="shared" si="1448"/>
        <v>#DIV/0!</v>
      </c>
      <c r="CI901" s="242" t="e">
        <f t="shared" si="1448"/>
        <v>#DIV/0!</v>
      </c>
      <c r="CJ901" s="241" t="e">
        <f t="shared" si="1448"/>
        <v>#DIV/0!</v>
      </c>
      <c r="CK901" s="242" t="e">
        <f t="shared" si="1448"/>
        <v>#DIV/0!</v>
      </c>
    </row>
    <row r="902" spans="1:89" ht="13.5" thickTop="1" x14ac:dyDescent="0.2">
      <c r="A902" s="244"/>
    </row>
    <row r="904" spans="1:89" x14ac:dyDescent="0.2">
      <c r="A904" s="172">
        <f>+A873+1</f>
        <v>43526</v>
      </c>
      <c r="B904" s="172"/>
      <c r="C904" s="172"/>
      <c r="D904" s="172"/>
      <c r="BI904" s="174">
        <f>+BI842+2</f>
        <v>43526</v>
      </c>
      <c r="BJ904" s="174"/>
      <c r="BK904" s="174"/>
      <c r="BL904" s="174"/>
    </row>
    <row r="905" spans="1:89" ht="13.5" thickBot="1" x14ac:dyDescent="0.25">
      <c r="AE905" s="175" t="s">
        <v>1</v>
      </c>
    </row>
    <row r="906" spans="1:89" ht="14.25" thickTop="1" thickBot="1" x14ac:dyDescent="0.25">
      <c r="A906" s="176" t="s">
        <v>2</v>
      </c>
      <c r="B906" s="177" t="s">
        <v>3</v>
      </c>
      <c r="C906" s="178"/>
      <c r="D906" s="177" t="s">
        <v>4</v>
      </c>
      <c r="E906" s="178"/>
      <c r="F906" s="177" t="s">
        <v>5</v>
      </c>
      <c r="G906" s="178"/>
      <c r="H906" s="177" t="s">
        <v>6</v>
      </c>
      <c r="I906" s="178"/>
      <c r="J906" s="177" t="s">
        <v>7</v>
      </c>
      <c r="K906" s="178"/>
      <c r="L906" s="177" t="s">
        <v>8</v>
      </c>
      <c r="M906" s="178"/>
      <c r="N906" s="177" t="s">
        <v>9</v>
      </c>
      <c r="O906" s="178"/>
      <c r="P906" s="177" t="s">
        <v>10</v>
      </c>
      <c r="Q906" s="178"/>
      <c r="R906" s="177" t="s">
        <v>11</v>
      </c>
      <c r="S906" s="178"/>
      <c r="T906" s="177" t="s">
        <v>12</v>
      </c>
      <c r="U906" s="178"/>
      <c r="V906" s="177" t="s">
        <v>13</v>
      </c>
      <c r="W906" s="178"/>
      <c r="X906" s="177" t="s">
        <v>14</v>
      </c>
      <c r="Y906" s="178"/>
      <c r="Z906" s="177" t="s">
        <v>15</v>
      </c>
      <c r="AA906" s="178"/>
      <c r="AB906" s="179" t="s">
        <v>16</v>
      </c>
      <c r="AC906" s="180"/>
      <c r="AE906" s="176" t="s">
        <v>2</v>
      </c>
      <c r="AF906" s="177" t="s">
        <v>3</v>
      </c>
      <c r="AG906" s="178"/>
      <c r="AH906" s="177" t="s">
        <v>4</v>
      </c>
      <c r="AI906" s="178"/>
      <c r="AJ906" s="177" t="s">
        <v>5</v>
      </c>
      <c r="AK906" s="178"/>
      <c r="AL906" s="177" t="s">
        <v>6</v>
      </c>
      <c r="AM906" s="178"/>
      <c r="AN906" s="177" t="s">
        <v>7</v>
      </c>
      <c r="AO906" s="178"/>
      <c r="AP906" s="177" t="s">
        <v>8</v>
      </c>
      <c r="AQ906" s="178"/>
      <c r="AR906" s="177" t="s">
        <v>9</v>
      </c>
      <c r="AS906" s="178"/>
      <c r="AT906" s="177" t="s">
        <v>10</v>
      </c>
      <c r="AU906" s="178"/>
      <c r="AV906" s="177" t="s">
        <v>11</v>
      </c>
      <c r="AW906" s="178"/>
      <c r="AX906" s="177" t="s">
        <v>12</v>
      </c>
      <c r="AY906" s="178"/>
      <c r="AZ906" s="177" t="s">
        <v>13</v>
      </c>
      <c r="BA906" s="178"/>
      <c r="BB906" s="177" t="s">
        <v>14</v>
      </c>
      <c r="BC906" s="178"/>
      <c r="BD906" s="177" t="s">
        <v>15</v>
      </c>
      <c r="BE906" s="178"/>
      <c r="BF906" s="179" t="s">
        <v>16</v>
      </c>
      <c r="BG906" s="180"/>
      <c r="BI906" s="176" t="s">
        <v>2</v>
      </c>
      <c r="BJ906" s="177" t="s">
        <v>3</v>
      </c>
      <c r="BK906" s="178"/>
      <c r="BL906" s="177" t="s">
        <v>4</v>
      </c>
      <c r="BM906" s="178"/>
      <c r="BN906" s="177" t="s">
        <v>5</v>
      </c>
      <c r="BO906" s="178"/>
      <c r="BP906" s="177" t="s">
        <v>6</v>
      </c>
      <c r="BQ906" s="178"/>
      <c r="BR906" s="177" t="s">
        <v>7</v>
      </c>
      <c r="BS906" s="178"/>
      <c r="BT906" s="177" t="s">
        <v>8</v>
      </c>
      <c r="BU906" s="178"/>
      <c r="BV906" s="177" t="s">
        <v>9</v>
      </c>
      <c r="BW906" s="178"/>
      <c r="BX906" s="177" t="s">
        <v>10</v>
      </c>
      <c r="BY906" s="178"/>
      <c r="BZ906" s="177" t="s">
        <v>11</v>
      </c>
      <c r="CA906" s="178"/>
      <c r="CB906" s="177" t="s">
        <v>12</v>
      </c>
      <c r="CC906" s="178"/>
      <c r="CD906" s="177" t="s">
        <v>13</v>
      </c>
      <c r="CE906" s="178"/>
      <c r="CF906" s="177" t="s">
        <v>14</v>
      </c>
      <c r="CG906" s="178"/>
      <c r="CH906" s="177" t="s">
        <v>15</v>
      </c>
      <c r="CI906" s="178"/>
      <c r="CJ906" s="177" t="s">
        <v>16</v>
      </c>
      <c r="CK906" s="178"/>
    </row>
    <row r="907" spans="1:89" ht="15" thickTop="1" thickBot="1" x14ac:dyDescent="0.3">
      <c r="A907" s="182"/>
      <c r="B907" s="183" t="s">
        <v>17</v>
      </c>
      <c r="C907" s="184" t="s">
        <v>18</v>
      </c>
      <c r="D907" s="185" t="s">
        <v>17</v>
      </c>
      <c r="E907" s="186" t="s">
        <v>18</v>
      </c>
      <c r="F907" s="183" t="s">
        <v>17</v>
      </c>
      <c r="G907" s="184" t="s">
        <v>18</v>
      </c>
      <c r="H907" s="185" t="s">
        <v>17</v>
      </c>
      <c r="I907" s="186" t="s">
        <v>18</v>
      </c>
      <c r="J907" s="183" t="s">
        <v>17</v>
      </c>
      <c r="K907" s="184" t="s">
        <v>18</v>
      </c>
      <c r="L907" s="185" t="s">
        <v>17</v>
      </c>
      <c r="M907" s="183" t="s">
        <v>18</v>
      </c>
      <c r="N907" s="187" t="s">
        <v>17</v>
      </c>
      <c r="O907" s="188" t="s">
        <v>18</v>
      </c>
      <c r="P907" s="183" t="s">
        <v>17</v>
      </c>
      <c r="Q907" s="184" t="s">
        <v>18</v>
      </c>
      <c r="R907" s="185" t="s">
        <v>17</v>
      </c>
      <c r="S907" s="186" t="s">
        <v>18</v>
      </c>
      <c r="T907" s="183" t="s">
        <v>17</v>
      </c>
      <c r="U907" s="184" t="s">
        <v>18</v>
      </c>
      <c r="V907" s="185" t="s">
        <v>17</v>
      </c>
      <c r="W907" s="186" t="s">
        <v>18</v>
      </c>
      <c r="X907" s="183" t="s">
        <v>17</v>
      </c>
      <c r="Y907" s="184" t="s">
        <v>18</v>
      </c>
      <c r="Z907" s="185" t="s">
        <v>17</v>
      </c>
      <c r="AA907" s="183" t="s">
        <v>18</v>
      </c>
      <c r="AB907" s="189" t="s">
        <v>17</v>
      </c>
      <c r="AC907" s="190" t="s">
        <v>18</v>
      </c>
      <c r="AE907" s="182"/>
      <c r="AF907" s="183" t="s">
        <v>17</v>
      </c>
      <c r="AG907" s="184" t="s">
        <v>18</v>
      </c>
      <c r="AH907" s="185" t="s">
        <v>17</v>
      </c>
      <c r="AI907" s="186" t="s">
        <v>18</v>
      </c>
      <c r="AJ907" s="183" t="s">
        <v>17</v>
      </c>
      <c r="AK907" s="184" t="s">
        <v>18</v>
      </c>
      <c r="AL907" s="185" t="s">
        <v>17</v>
      </c>
      <c r="AM907" s="186" t="s">
        <v>18</v>
      </c>
      <c r="AN907" s="183" t="s">
        <v>17</v>
      </c>
      <c r="AO907" s="184" t="s">
        <v>18</v>
      </c>
      <c r="AP907" s="185" t="s">
        <v>17</v>
      </c>
      <c r="AQ907" s="183" t="s">
        <v>18</v>
      </c>
      <c r="AR907" s="187" t="s">
        <v>17</v>
      </c>
      <c r="AS907" s="188" t="s">
        <v>18</v>
      </c>
      <c r="AT907" s="183" t="s">
        <v>17</v>
      </c>
      <c r="AU907" s="184" t="s">
        <v>18</v>
      </c>
      <c r="AV907" s="185" t="s">
        <v>17</v>
      </c>
      <c r="AW907" s="186" t="s">
        <v>18</v>
      </c>
      <c r="AX907" s="183" t="s">
        <v>17</v>
      </c>
      <c r="AY907" s="184" t="s">
        <v>18</v>
      </c>
      <c r="AZ907" s="185" t="s">
        <v>17</v>
      </c>
      <c r="BA907" s="186" t="s">
        <v>18</v>
      </c>
      <c r="BB907" s="183" t="s">
        <v>17</v>
      </c>
      <c r="BC907" s="184" t="s">
        <v>18</v>
      </c>
      <c r="BD907" s="185" t="s">
        <v>17</v>
      </c>
      <c r="BE907" s="183" t="s">
        <v>18</v>
      </c>
      <c r="BF907" s="189" t="s">
        <v>17</v>
      </c>
      <c r="BG907" s="190" t="s">
        <v>18</v>
      </c>
      <c r="BI907" s="182"/>
      <c r="BJ907" s="183" t="s">
        <v>17</v>
      </c>
      <c r="BK907" s="184" t="s">
        <v>18</v>
      </c>
      <c r="BL907" s="185" t="s">
        <v>17</v>
      </c>
      <c r="BM907" s="186" t="s">
        <v>18</v>
      </c>
      <c r="BN907" s="183" t="s">
        <v>17</v>
      </c>
      <c r="BO907" s="184" t="s">
        <v>18</v>
      </c>
      <c r="BP907" s="185" t="s">
        <v>17</v>
      </c>
      <c r="BQ907" s="186" t="s">
        <v>18</v>
      </c>
      <c r="BR907" s="183" t="s">
        <v>17</v>
      </c>
      <c r="BS907" s="184" t="s">
        <v>18</v>
      </c>
      <c r="BT907" s="185" t="s">
        <v>17</v>
      </c>
      <c r="BU907" s="183" t="s">
        <v>18</v>
      </c>
      <c r="BV907" s="187" t="s">
        <v>17</v>
      </c>
      <c r="BW907" s="188" t="s">
        <v>18</v>
      </c>
      <c r="BX907" s="183" t="s">
        <v>17</v>
      </c>
      <c r="BY907" s="184" t="s">
        <v>18</v>
      </c>
      <c r="BZ907" s="185" t="s">
        <v>17</v>
      </c>
      <c r="CA907" s="186" t="s">
        <v>18</v>
      </c>
      <c r="CB907" s="183" t="s">
        <v>17</v>
      </c>
      <c r="CC907" s="184" t="s">
        <v>18</v>
      </c>
      <c r="CD907" s="185" t="s">
        <v>17</v>
      </c>
      <c r="CE907" s="186" t="s">
        <v>18</v>
      </c>
      <c r="CF907" s="183" t="s">
        <v>17</v>
      </c>
      <c r="CG907" s="184" t="s">
        <v>18</v>
      </c>
      <c r="CH907" s="185" t="s">
        <v>17</v>
      </c>
      <c r="CI907" s="183" t="s">
        <v>18</v>
      </c>
      <c r="CJ907" s="187" t="s">
        <v>17</v>
      </c>
      <c r="CK907" s="188" t="s">
        <v>18</v>
      </c>
    </row>
    <row r="908" spans="1:89" ht="13.5" thickTop="1" x14ac:dyDescent="0.2">
      <c r="A908" s="192" t="s">
        <v>19</v>
      </c>
      <c r="B908" s="193"/>
      <c r="C908" s="194"/>
      <c r="D908" s="195"/>
      <c r="E908" s="196"/>
      <c r="F908" s="193"/>
      <c r="G908" s="197"/>
      <c r="H908" s="195"/>
      <c r="I908" s="196"/>
      <c r="J908" s="193"/>
      <c r="K908" s="197"/>
      <c r="L908" s="195"/>
      <c r="M908" s="193"/>
      <c r="N908" s="198"/>
      <c r="O908" s="199"/>
      <c r="P908" s="193"/>
      <c r="Q908" s="197"/>
      <c r="R908" s="195"/>
      <c r="S908" s="196"/>
      <c r="T908" s="193"/>
      <c r="U908" s="197"/>
      <c r="V908" s="195"/>
      <c r="W908" s="196"/>
      <c r="X908" s="193"/>
      <c r="Y908" s="197"/>
      <c r="Z908" s="195"/>
      <c r="AA908" s="193"/>
      <c r="AB908" s="200">
        <f>B908+D908+F908+H908+J908+L908+N908+P908+R908+T908+V908+X908+Z908</f>
        <v>0</v>
      </c>
      <c r="AC908" s="201">
        <f>C908+E908+G908+I908+K908+M908+O908+Q908+S908+U908+W908+Y908+AA908</f>
        <v>0</v>
      </c>
      <c r="AE908" s="202" t="str">
        <f>$AE$9</f>
        <v>07:00 - 07:59</v>
      </c>
      <c r="AF908" s="193">
        <f>SUMIF($A$9:$A$32,$AE908,B$908:B$931)</f>
        <v>0</v>
      </c>
      <c r="AG908" s="194">
        <f t="shared" ref="AG908:BG910" si="1449">SUMIF($A$9:$A$32,$AE908,C$908:C$931)</f>
        <v>0</v>
      </c>
      <c r="AH908" s="195">
        <f t="shared" si="1449"/>
        <v>0</v>
      </c>
      <c r="AI908" s="196">
        <f t="shared" si="1449"/>
        <v>0</v>
      </c>
      <c r="AJ908" s="193">
        <f t="shared" si="1449"/>
        <v>0</v>
      </c>
      <c r="AK908" s="197">
        <f t="shared" si="1449"/>
        <v>0</v>
      </c>
      <c r="AL908" s="195">
        <f t="shared" si="1449"/>
        <v>0</v>
      </c>
      <c r="AM908" s="196">
        <f t="shared" si="1449"/>
        <v>0</v>
      </c>
      <c r="AN908" s="193">
        <f t="shared" si="1449"/>
        <v>0</v>
      </c>
      <c r="AO908" s="197">
        <f t="shared" si="1449"/>
        <v>0</v>
      </c>
      <c r="AP908" s="195">
        <f t="shared" si="1449"/>
        <v>0</v>
      </c>
      <c r="AQ908" s="193">
        <f t="shared" si="1449"/>
        <v>0</v>
      </c>
      <c r="AR908" s="198">
        <f t="shared" si="1449"/>
        <v>0</v>
      </c>
      <c r="AS908" s="199">
        <f t="shared" si="1449"/>
        <v>0</v>
      </c>
      <c r="AT908" s="193">
        <f t="shared" si="1449"/>
        <v>0</v>
      </c>
      <c r="AU908" s="197">
        <f t="shared" si="1449"/>
        <v>0</v>
      </c>
      <c r="AV908" s="195">
        <f t="shared" si="1449"/>
        <v>0</v>
      </c>
      <c r="AW908" s="196">
        <f t="shared" si="1449"/>
        <v>0</v>
      </c>
      <c r="AX908" s="193">
        <f t="shared" si="1449"/>
        <v>0</v>
      </c>
      <c r="AY908" s="197">
        <f t="shared" si="1449"/>
        <v>0</v>
      </c>
      <c r="AZ908" s="195">
        <f t="shared" si="1449"/>
        <v>0</v>
      </c>
      <c r="BA908" s="196">
        <f t="shared" si="1449"/>
        <v>0</v>
      </c>
      <c r="BB908" s="193">
        <f t="shared" si="1449"/>
        <v>0</v>
      </c>
      <c r="BC908" s="197">
        <f t="shared" si="1449"/>
        <v>0</v>
      </c>
      <c r="BD908" s="195">
        <f t="shared" si="1449"/>
        <v>0</v>
      </c>
      <c r="BE908" s="193">
        <f t="shared" si="1449"/>
        <v>0</v>
      </c>
      <c r="BF908" s="200">
        <f t="shared" si="1449"/>
        <v>0</v>
      </c>
      <c r="BG908" s="201">
        <f t="shared" si="1449"/>
        <v>0</v>
      </c>
      <c r="BI908" s="192" t="s">
        <v>19</v>
      </c>
      <c r="BJ908" s="204" t="e">
        <f t="shared" ref="BJ908:CK908" si="1450">B908/B932</f>
        <v>#DIV/0!</v>
      </c>
      <c r="BK908" s="205" t="e">
        <f t="shared" si="1450"/>
        <v>#DIV/0!</v>
      </c>
      <c r="BL908" s="206" t="e">
        <f t="shared" si="1450"/>
        <v>#DIV/0!</v>
      </c>
      <c r="BM908" s="207" t="e">
        <f t="shared" si="1450"/>
        <v>#DIV/0!</v>
      </c>
      <c r="BN908" s="204" t="e">
        <f t="shared" si="1450"/>
        <v>#DIV/0!</v>
      </c>
      <c r="BO908" s="205" t="e">
        <f t="shared" si="1450"/>
        <v>#DIV/0!</v>
      </c>
      <c r="BP908" s="206" t="e">
        <f t="shared" si="1450"/>
        <v>#DIV/0!</v>
      </c>
      <c r="BQ908" s="207" t="e">
        <f t="shared" si="1450"/>
        <v>#DIV/0!</v>
      </c>
      <c r="BR908" s="204" t="e">
        <f t="shared" si="1450"/>
        <v>#DIV/0!</v>
      </c>
      <c r="BS908" s="205" t="e">
        <f t="shared" si="1450"/>
        <v>#DIV/0!</v>
      </c>
      <c r="BT908" s="206" t="e">
        <f t="shared" si="1450"/>
        <v>#DIV/0!</v>
      </c>
      <c r="BU908" s="204" t="e">
        <f t="shared" si="1450"/>
        <v>#DIV/0!</v>
      </c>
      <c r="BV908" s="208" t="e">
        <f t="shared" si="1450"/>
        <v>#DIV/0!</v>
      </c>
      <c r="BW908" s="209" t="e">
        <f t="shared" si="1450"/>
        <v>#DIV/0!</v>
      </c>
      <c r="BX908" s="204" t="e">
        <f t="shared" si="1450"/>
        <v>#DIV/0!</v>
      </c>
      <c r="BY908" s="205" t="e">
        <f t="shared" si="1450"/>
        <v>#DIV/0!</v>
      </c>
      <c r="BZ908" s="206" t="e">
        <f t="shared" si="1450"/>
        <v>#DIV/0!</v>
      </c>
      <c r="CA908" s="207" t="e">
        <f t="shared" si="1450"/>
        <v>#DIV/0!</v>
      </c>
      <c r="CB908" s="204" t="e">
        <f t="shared" si="1450"/>
        <v>#DIV/0!</v>
      </c>
      <c r="CC908" s="205" t="e">
        <f t="shared" si="1450"/>
        <v>#DIV/0!</v>
      </c>
      <c r="CD908" s="206" t="e">
        <f t="shared" si="1450"/>
        <v>#DIV/0!</v>
      </c>
      <c r="CE908" s="207" t="e">
        <f t="shared" si="1450"/>
        <v>#DIV/0!</v>
      </c>
      <c r="CF908" s="204" t="e">
        <f t="shared" si="1450"/>
        <v>#DIV/0!</v>
      </c>
      <c r="CG908" s="205" t="e">
        <f t="shared" si="1450"/>
        <v>#DIV/0!</v>
      </c>
      <c r="CH908" s="206" t="e">
        <f t="shared" si="1450"/>
        <v>#DIV/0!</v>
      </c>
      <c r="CI908" s="204" t="e">
        <f t="shared" si="1450"/>
        <v>#DIV/0!</v>
      </c>
      <c r="CJ908" s="210" t="e">
        <f t="shared" si="1450"/>
        <v>#DIV/0!</v>
      </c>
      <c r="CK908" s="211" t="e">
        <f t="shared" si="1450"/>
        <v>#DIV/0!</v>
      </c>
    </row>
    <row r="909" spans="1:89" x14ac:dyDescent="0.2">
      <c r="A909" s="212" t="s">
        <v>21</v>
      </c>
      <c r="B909" s="213"/>
      <c r="C909" s="214"/>
      <c r="D909" s="215"/>
      <c r="E909" s="216"/>
      <c r="F909" s="213"/>
      <c r="G909" s="217"/>
      <c r="H909" s="215"/>
      <c r="I909" s="216"/>
      <c r="J909" s="213"/>
      <c r="K909" s="217"/>
      <c r="L909" s="215"/>
      <c r="M909" s="213"/>
      <c r="N909" s="218"/>
      <c r="O909" s="219"/>
      <c r="P909" s="213"/>
      <c r="Q909" s="217"/>
      <c r="R909" s="215"/>
      <c r="S909" s="216"/>
      <c r="T909" s="213"/>
      <c r="U909" s="217"/>
      <c r="V909" s="215"/>
      <c r="W909" s="216"/>
      <c r="X909" s="213"/>
      <c r="Y909" s="217"/>
      <c r="Z909" s="215"/>
      <c r="AA909" s="213"/>
      <c r="AB909" s="220">
        <f>B909+D909+F909+H909+J909+L909+N909+P909+R909+T909+V909+X909+Z909</f>
        <v>0</v>
      </c>
      <c r="AC909" s="221">
        <f t="shared" ref="AC909:AC929" si="1451">C909+E909+G909+I909+K909+M909+O909+Q909+S909+U909+W909+Y909+AA909</f>
        <v>0</v>
      </c>
      <c r="AE909" s="212" t="str">
        <f>$AE$10</f>
        <v>08:00 - 08:59</v>
      </c>
      <c r="AF909" s="193">
        <f>SUMIF($A$9:$A$32,$AE909,B$908:B$931)</f>
        <v>0</v>
      </c>
      <c r="AG909" s="214">
        <f t="shared" si="1449"/>
        <v>0</v>
      </c>
      <c r="AH909" s="215">
        <f t="shared" si="1449"/>
        <v>0</v>
      </c>
      <c r="AI909" s="216">
        <f t="shared" si="1449"/>
        <v>0</v>
      </c>
      <c r="AJ909" s="213">
        <f t="shared" si="1449"/>
        <v>0</v>
      </c>
      <c r="AK909" s="217">
        <f t="shared" si="1449"/>
        <v>0</v>
      </c>
      <c r="AL909" s="215">
        <f t="shared" si="1449"/>
        <v>0</v>
      </c>
      <c r="AM909" s="216">
        <f t="shared" si="1449"/>
        <v>0</v>
      </c>
      <c r="AN909" s="213">
        <f t="shared" si="1449"/>
        <v>0</v>
      </c>
      <c r="AO909" s="217">
        <f t="shared" si="1449"/>
        <v>0</v>
      </c>
      <c r="AP909" s="215">
        <f t="shared" si="1449"/>
        <v>0</v>
      </c>
      <c r="AQ909" s="213">
        <f t="shared" si="1449"/>
        <v>0</v>
      </c>
      <c r="AR909" s="218">
        <f t="shared" si="1449"/>
        <v>0</v>
      </c>
      <c r="AS909" s="219">
        <f t="shared" si="1449"/>
        <v>0</v>
      </c>
      <c r="AT909" s="213">
        <f t="shared" si="1449"/>
        <v>0</v>
      </c>
      <c r="AU909" s="217">
        <f t="shared" si="1449"/>
        <v>0</v>
      </c>
      <c r="AV909" s="215">
        <f t="shared" si="1449"/>
        <v>0</v>
      </c>
      <c r="AW909" s="216">
        <f t="shared" si="1449"/>
        <v>0</v>
      </c>
      <c r="AX909" s="213">
        <f t="shared" si="1449"/>
        <v>0</v>
      </c>
      <c r="AY909" s="217">
        <f t="shared" si="1449"/>
        <v>0</v>
      </c>
      <c r="AZ909" s="215">
        <f t="shared" si="1449"/>
        <v>0</v>
      </c>
      <c r="BA909" s="216">
        <f t="shared" si="1449"/>
        <v>0</v>
      </c>
      <c r="BB909" s="213">
        <f t="shared" si="1449"/>
        <v>0</v>
      </c>
      <c r="BC909" s="217">
        <f t="shared" si="1449"/>
        <v>0</v>
      </c>
      <c r="BD909" s="215">
        <f t="shared" si="1449"/>
        <v>0</v>
      </c>
      <c r="BE909" s="213">
        <f t="shared" si="1449"/>
        <v>0</v>
      </c>
      <c r="BF909" s="220">
        <f t="shared" si="1449"/>
        <v>0</v>
      </c>
      <c r="BG909" s="221">
        <f t="shared" si="1449"/>
        <v>0</v>
      </c>
      <c r="BI909" s="212" t="s">
        <v>21</v>
      </c>
      <c r="BJ909" s="204" t="e">
        <f t="shared" ref="BJ909:CK909" si="1452">B909/B932</f>
        <v>#DIV/0!</v>
      </c>
      <c r="BK909" s="205" t="e">
        <f t="shared" si="1452"/>
        <v>#DIV/0!</v>
      </c>
      <c r="BL909" s="206" t="e">
        <f t="shared" si="1452"/>
        <v>#DIV/0!</v>
      </c>
      <c r="BM909" s="207" t="e">
        <f t="shared" si="1452"/>
        <v>#DIV/0!</v>
      </c>
      <c r="BN909" s="204" t="e">
        <f t="shared" si="1452"/>
        <v>#DIV/0!</v>
      </c>
      <c r="BO909" s="205" t="e">
        <f t="shared" si="1452"/>
        <v>#DIV/0!</v>
      </c>
      <c r="BP909" s="206" t="e">
        <f t="shared" si="1452"/>
        <v>#DIV/0!</v>
      </c>
      <c r="BQ909" s="207" t="e">
        <f t="shared" si="1452"/>
        <v>#DIV/0!</v>
      </c>
      <c r="BR909" s="204" t="e">
        <f t="shared" si="1452"/>
        <v>#DIV/0!</v>
      </c>
      <c r="BS909" s="205" t="e">
        <f t="shared" si="1452"/>
        <v>#DIV/0!</v>
      </c>
      <c r="BT909" s="206" t="e">
        <f t="shared" si="1452"/>
        <v>#DIV/0!</v>
      </c>
      <c r="BU909" s="204" t="e">
        <f t="shared" si="1452"/>
        <v>#DIV/0!</v>
      </c>
      <c r="BV909" s="208" t="e">
        <f t="shared" si="1452"/>
        <v>#DIV/0!</v>
      </c>
      <c r="BW909" s="209" t="e">
        <f t="shared" si="1452"/>
        <v>#DIV/0!</v>
      </c>
      <c r="BX909" s="204" t="e">
        <f t="shared" si="1452"/>
        <v>#DIV/0!</v>
      </c>
      <c r="BY909" s="205" t="e">
        <f t="shared" si="1452"/>
        <v>#DIV/0!</v>
      </c>
      <c r="BZ909" s="206" t="e">
        <f t="shared" si="1452"/>
        <v>#DIV/0!</v>
      </c>
      <c r="CA909" s="207" t="e">
        <f t="shared" si="1452"/>
        <v>#DIV/0!</v>
      </c>
      <c r="CB909" s="204" t="e">
        <f t="shared" si="1452"/>
        <v>#DIV/0!</v>
      </c>
      <c r="CC909" s="205" t="e">
        <f t="shared" si="1452"/>
        <v>#DIV/0!</v>
      </c>
      <c r="CD909" s="206" t="e">
        <f t="shared" si="1452"/>
        <v>#DIV/0!</v>
      </c>
      <c r="CE909" s="207" t="e">
        <f t="shared" si="1452"/>
        <v>#DIV/0!</v>
      </c>
      <c r="CF909" s="204" t="e">
        <f t="shared" si="1452"/>
        <v>#DIV/0!</v>
      </c>
      <c r="CG909" s="205" t="e">
        <f t="shared" si="1452"/>
        <v>#DIV/0!</v>
      </c>
      <c r="CH909" s="206" t="e">
        <f t="shared" si="1452"/>
        <v>#DIV/0!</v>
      </c>
      <c r="CI909" s="204" t="e">
        <f t="shared" si="1452"/>
        <v>#DIV/0!</v>
      </c>
      <c r="CJ909" s="210" t="e">
        <f t="shared" si="1452"/>
        <v>#DIV/0!</v>
      </c>
      <c r="CK909" s="211" t="e">
        <f t="shared" si="1452"/>
        <v>#DIV/0!</v>
      </c>
    </row>
    <row r="910" spans="1:89" ht="13.5" thickBot="1" x14ac:dyDescent="0.25">
      <c r="A910" s="202" t="s">
        <v>23</v>
      </c>
      <c r="B910" s="222"/>
      <c r="C910" s="223"/>
      <c r="D910" s="224"/>
      <c r="E910" s="225"/>
      <c r="F910" s="222"/>
      <c r="G910" s="226"/>
      <c r="H910" s="224"/>
      <c r="I910" s="225"/>
      <c r="J910" s="222"/>
      <c r="K910" s="226"/>
      <c r="L910" s="224"/>
      <c r="M910" s="222"/>
      <c r="N910" s="227"/>
      <c r="O910" s="228"/>
      <c r="P910" s="222"/>
      <c r="Q910" s="226"/>
      <c r="R910" s="224"/>
      <c r="S910" s="225"/>
      <c r="T910" s="222"/>
      <c r="U910" s="226"/>
      <c r="V910" s="224"/>
      <c r="W910" s="225"/>
      <c r="X910" s="222"/>
      <c r="Y910" s="226"/>
      <c r="Z910" s="224"/>
      <c r="AA910" s="222"/>
      <c r="AB910" s="220">
        <f>B910+D910+F910+H910+J910+L910+N910+P910+R910+T910+V910+X910+Z910</f>
        <v>0</v>
      </c>
      <c r="AC910" s="221">
        <f t="shared" si="1451"/>
        <v>0</v>
      </c>
      <c r="AE910" s="202" t="str">
        <f>$AE$11</f>
        <v>09:00 - 09:59</v>
      </c>
      <c r="AF910" s="193">
        <f>SUMIF($A$9:$A$32,$AE910,B$908:B$931)</f>
        <v>0</v>
      </c>
      <c r="AG910" s="223">
        <f t="shared" si="1449"/>
        <v>0</v>
      </c>
      <c r="AH910" s="224">
        <f t="shared" si="1449"/>
        <v>0</v>
      </c>
      <c r="AI910" s="225">
        <f t="shared" si="1449"/>
        <v>0</v>
      </c>
      <c r="AJ910" s="222">
        <f t="shared" si="1449"/>
        <v>0</v>
      </c>
      <c r="AK910" s="226">
        <f t="shared" si="1449"/>
        <v>0</v>
      </c>
      <c r="AL910" s="224">
        <f t="shared" si="1449"/>
        <v>0</v>
      </c>
      <c r="AM910" s="225">
        <f t="shared" si="1449"/>
        <v>0</v>
      </c>
      <c r="AN910" s="222">
        <f t="shared" si="1449"/>
        <v>0</v>
      </c>
      <c r="AO910" s="226">
        <f t="shared" si="1449"/>
        <v>0</v>
      </c>
      <c r="AP910" s="224">
        <f t="shared" si="1449"/>
        <v>0</v>
      </c>
      <c r="AQ910" s="222">
        <f t="shared" si="1449"/>
        <v>0</v>
      </c>
      <c r="AR910" s="227">
        <f t="shared" si="1449"/>
        <v>0</v>
      </c>
      <c r="AS910" s="228">
        <f t="shared" si="1449"/>
        <v>0</v>
      </c>
      <c r="AT910" s="222">
        <f t="shared" si="1449"/>
        <v>0</v>
      </c>
      <c r="AU910" s="226">
        <f t="shared" si="1449"/>
        <v>0</v>
      </c>
      <c r="AV910" s="224">
        <f t="shared" si="1449"/>
        <v>0</v>
      </c>
      <c r="AW910" s="225">
        <f t="shared" si="1449"/>
        <v>0</v>
      </c>
      <c r="AX910" s="222">
        <f t="shared" si="1449"/>
        <v>0</v>
      </c>
      <c r="AY910" s="226">
        <f t="shared" si="1449"/>
        <v>0</v>
      </c>
      <c r="AZ910" s="224">
        <f t="shared" si="1449"/>
        <v>0</v>
      </c>
      <c r="BA910" s="225">
        <f t="shared" si="1449"/>
        <v>0</v>
      </c>
      <c r="BB910" s="222">
        <f t="shared" si="1449"/>
        <v>0</v>
      </c>
      <c r="BC910" s="226">
        <f t="shared" si="1449"/>
        <v>0</v>
      </c>
      <c r="BD910" s="224">
        <f t="shared" si="1449"/>
        <v>0</v>
      </c>
      <c r="BE910" s="222">
        <f t="shared" si="1449"/>
        <v>0</v>
      </c>
      <c r="BF910" s="220">
        <f t="shared" si="1449"/>
        <v>0</v>
      </c>
      <c r="BG910" s="221">
        <f t="shared" si="1449"/>
        <v>0</v>
      </c>
      <c r="BI910" s="202" t="s">
        <v>23</v>
      </c>
      <c r="BJ910" s="204" t="e">
        <f t="shared" ref="BJ910:CK910" si="1453">B910/B932</f>
        <v>#DIV/0!</v>
      </c>
      <c r="BK910" s="205" t="e">
        <f t="shared" si="1453"/>
        <v>#DIV/0!</v>
      </c>
      <c r="BL910" s="206" t="e">
        <f t="shared" si="1453"/>
        <v>#DIV/0!</v>
      </c>
      <c r="BM910" s="207" t="e">
        <f t="shared" si="1453"/>
        <v>#DIV/0!</v>
      </c>
      <c r="BN910" s="204" t="e">
        <f t="shared" si="1453"/>
        <v>#DIV/0!</v>
      </c>
      <c r="BO910" s="205" t="e">
        <f t="shared" si="1453"/>
        <v>#DIV/0!</v>
      </c>
      <c r="BP910" s="206" t="e">
        <f t="shared" si="1453"/>
        <v>#DIV/0!</v>
      </c>
      <c r="BQ910" s="207" t="e">
        <f t="shared" si="1453"/>
        <v>#DIV/0!</v>
      </c>
      <c r="BR910" s="204" t="e">
        <f t="shared" si="1453"/>
        <v>#DIV/0!</v>
      </c>
      <c r="BS910" s="205" t="e">
        <f t="shared" si="1453"/>
        <v>#DIV/0!</v>
      </c>
      <c r="BT910" s="206" t="e">
        <f t="shared" si="1453"/>
        <v>#DIV/0!</v>
      </c>
      <c r="BU910" s="204" t="e">
        <f t="shared" si="1453"/>
        <v>#DIV/0!</v>
      </c>
      <c r="BV910" s="208" t="e">
        <f t="shared" si="1453"/>
        <v>#DIV/0!</v>
      </c>
      <c r="BW910" s="209" t="e">
        <f t="shared" si="1453"/>
        <v>#DIV/0!</v>
      </c>
      <c r="BX910" s="204" t="e">
        <f t="shared" si="1453"/>
        <v>#DIV/0!</v>
      </c>
      <c r="BY910" s="205" t="e">
        <f t="shared" si="1453"/>
        <v>#DIV/0!</v>
      </c>
      <c r="BZ910" s="206" t="e">
        <f t="shared" si="1453"/>
        <v>#DIV/0!</v>
      </c>
      <c r="CA910" s="207" t="e">
        <f t="shared" si="1453"/>
        <v>#DIV/0!</v>
      </c>
      <c r="CB910" s="204" t="e">
        <f t="shared" si="1453"/>
        <v>#DIV/0!</v>
      </c>
      <c r="CC910" s="205" t="e">
        <f t="shared" si="1453"/>
        <v>#DIV/0!</v>
      </c>
      <c r="CD910" s="206" t="e">
        <f t="shared" si="1453"/>
        <v>#DIV/0!</v>
      </c>
      <c r="CE910" s="207" t="e">
        <f t="shared" si="1453"/>
        <v>#DIV/0!</v>
      </c>
      <c r="CF910" s="204" t="e">
        <f t="shared" si="1453"/>
        <v>#DIV/0!</v>
      </c>
      <c r="CG910" s="205" t="e">
        <f t="shared" si="1453"/>
        <v>#DIV/0!</v>
      </c>
      <c r="CH910" s="206" t="e">
        <f t="shared" si="1453"/>
        <v>#DIV/0!</v>
      </c>
      <c r="CI910" s="204" t="e">
        <f t="shared" si="1453"/>
        <v>#DIV/0!</v>
      </c>
      <c r="CJ910" s="210" t="e">
        <f t="shared" si="1453"/>
        <v>#DIV/0!</v>
      </c>
      <c r="CK910" s="211" t="e">
        <f t="shared" si="1453"/>
        <v>#DIV/0!</v>
      </c>
    </row>
    <row r="911" spans="1:89" ht="14.25" thickTop="1" thickBot="1" x14ac:dyDescent="0.25">
      <c r="A911" s="212" t="s">
        <v>25</v>
      </c>
      <c r="B911" s="213"/>
      <c r="C911" s="214"/>
      <c r="D911" s="215"/>
      <c r="E911" s="216"/>
      <c r="F911" s="213"/>
      <c r="G911" s="217"/>
      <c r="H911" s="215"/>
      <c r="I911" s="216"/>
      <c r="J911" s="213"/>
      <c r="K911" s="217"/>
      <c r="L911" s="215"/>
      <c r="M911" s="213"/>
      <c r="N911" s="218"/>
      <c r="O911" s="219"/>
      <c r="P911" s="213"/>
      <c r="Q911" s="217"/>
      <c r="R911" s="215"/>
      <c r="S911" s="216"/>
      <c r="T911" s="213"/>
      <c r="U911" s="217"/>
      <c r="V911" s="215"/>
      <c r="W911" s="216"/>
      <c r="X911" s="213"/>
      <c r="Y911" s="217"/>
      <c r="Z911" s="215"/>
      <c r="AA911" s="213"/>
      <c r="AB911" s="220">
        <f>B911+D911+F911+H911+J911+L911+N911+P911+R911+T911+V911+X911+Z911</f>
        <v>0</v>
      </c>
      <c r="AC911" s="221">
        <f t="shared" si="1451"/>
        <v>0</v>
      </c>
      <c r="AE911" s="229" t="s">
        <v>26</v>
      </c>
      <c r="AF911" s="230">
        <f t="shared" ref="AF911:BG911" si="1454">SUM(AF908:AF910)</f>
        <v>0</v>
      </c>
      <c r="AG911" s="231">
        <f t="shared" si="1454"/>
        <v>0</v>
      </c>
      <c r="AH911" s="230">
        <f t="shared" si="1454"/>
        <v>0</v>
      </c>
      <c r="AI911" s="231">
        <f t="shared" si="1454"/>
        <v>0</v>
      </c>
      <c r="AJ911" s="230">
        <f t="shared" si="1454"/>
        <v>0</v>
      </c>
      <c r="AK911" s="231">
        <f t="shared" si="1454"/>
        <v>0</v>
      </c>
      <c r="AL911" s="230">
        <f t="shared" si="1454"/>
        <v>0</v>
      </c>
      <c r="AM911" s="231">
        <f t="shared" si="1454"/>
        <v>0</v>
      </c>
      <c r="AN911" s="230">
        <f t="shared" si="1454"/>
        <v>0</v>
      </c>
      <c r="AO911" s="231">
        <f t="shared" si="1454"/>
        <v>0</v>
      </c>
      <c r="AP911" s="230">
        <f t="shared" si="1454"/>
        <v>0</v>
      </c>
      <c r="AQ911" s="231">
        <f t="shared" si="1454"/>
        <v>0</v>
      </c>
      <c r="AR911" s="230">
        <f t="shared" si="1454"/>
        <v>0</v>
      </c>
      <c r="AS911" s="231">
        <f t="shared" si="1454"/>
        <v>0</v>
      </c>
      <c r="AT911" s="230">
        <f t="shared" si="1454"/>
        <v>0</v>
      </c>
      <c r="AU911" s="231">
        <f t="shared" si="1454"/>
        <v>0</v>
      </c>
      <c r="AV911" s="230">
        <f t="shared" si="1454"/>
        <v>0</v>
      </c>
      <c r="AW911" s="231">
        <f t="shared" si="1454"/>
        <v>0</v>
      </c>
      <c r="AX911" s="230">
        <f t="shared" si="1454"/>
        <v>0</v>
      </c>
      <c r="AY911" s="231">
        <f t="shared" si="1454"/>
        <v>0</v>
      </c>
      <c r="AZ911" s="230">
        <f t="shared" si="1454"/>
        <v>0</v>
      </c>
      <c r="BA911" s="231">
        <f t="shared" si="1454"/>
        <v>0</v>
      </c>
      <c r="BB911" s="230">
        <f t="shared" si="1454"/>
        <v>0</v>
      </c>
      <c r="BC911" s="231">
        <f t="shared" si="1454"/>
        <v>0</v>
      </c>
      <c r="BD911" s="230">
        <f t="shared" si="1454"/>
        <v>0</v>
      </c>
      <c r="BE911" s="231">
        <f t="shared" si="1454"/>
        <v>0</v>
      </c>
      <c r="BF911" s="232">
        <f t="shared" si="1454"/>
        <v>0</v>
      </c>
      <c r="BG911" s="233">
        <f t="shared" si="1454"/>
        <v>0</v>
      </c>
      <c r="BI911" s="212" t="s">
        <v>25</v>
      </c>
      <c r="BJ911" s="204" t="e">
        <f t="shared" ref="BJ911:CK911" si="1455">B911/B932</f>
        <v>#DIV/0!</v>
      </c>
      <c r="BK911" s="205" t="e">
        <f t="shared" si="1455"/>
        <v>#DIV/0!</v>
      </c>
      <c r="BL911" s="206" t="e">
        <f t="shared" si="1455"/>
        <v>#DIV/0!</v>
      </c>
      <c r="BM911" s="207" t="e">
        <f t="shared" si="1455"/>
        <v>#DIV/0!</v>
      </c>
      <c r="BN911" s="204" t="e">
        <f t="shared" si="1455"/>
        <v>#DIV/0!</v>
      </c>
      <c r="BO911" s="205" t="e">
        <f t="shared" si="1455"/>
        <v>#DIV/0!</v>
      </c>
      <c r="BP911" s="206" t="e">
        <f t="shared" si="1455"/>
        <v>#DIV/0!</v>
      </c>
      <c r="BQ911" s="207" t="e">
        <f t="shared" si="1455"/>
        <v>#DIV/0!</v>
      </c>
      <c r="BR911" s="204" t="e">
        <f t="shared" si="1455"/>
        <v>#DIV/0!</v>
      </c>
      <c r="BS911" s="205" t="e">
        <f t="shared" si="1455"/>
        <v>#DIV/0!</v>
      </c>
      <c r="BT911" s="206" t="e">
        <f t="shared" si="1455"/>
        <v>#DIV/0!</v>
      </c>
      <c r="BU911" s="204" t="e">
        <f t="shared" si="1455"/>
        <v>#DIV/0!</v>
      </c>
      <c r="BV911" s="208" t="e">
        <f t="shared" si="1455"/>
        <v>#DIV/0!</v>
      </c>
      <c r="BW911" s="209" t="e">
        <f t="shared" si="1455"/>
        <v>#DIV/0!</v>
      </c>
      <c r="BX911" s="204" t="e">
        <f t="shared" si="1455"/>
        <v>#DIV/0!</v>
      </c>
      <c r="BY911" s="205" t="e">
        <f t="shared" si="1455"/>
        <v>#DIV/0!</v>
      </c>
      <c r="BZ911" s="206" t="e">
        <f t="shared" si="1455"/>
        <v>#DIV/0!</v>
      </c>
      <c r="CA911" s="207" t="e">
        <f t="shared" si="1455"/>
        <v>#DIV/0!</v>
      </c>
      <c r="CB911" s="204" t="e">
        <f t="shared" si="1455"/>
        <v>#DIV/0!</v>
      </c>
      <c r="CC911" s="205" t="e">
        <f t="shared" si="1455"/>
        <v>#DIV/0!</v>
      </c>
      <c r="CD911" s="206" t="e">
        <f t="shared" si="1455"/>
        <v>#DIV/0!</v>
      </c>
      <c r="CE911" s="207" t="e">
        <f t="shared" si="1455"/>
        <v>#DIV/0!</v>
      </c>
      <c r="CF911" s="204" t="e">
        <f t="shared" si="1455"/>
        <v>#DIV/0!</v>
      </c>
      <c r="CG911" s="205" t="e">
        <f t="shared" si="1455"/>
        <v>#DIV/0!</v>
      </c>
      <c r="CH911" s="206" t="e">
        <f t="shared" si="1455"/>
        <v>#DIV/0!</v>
      </c>
      <c r="CI911" s="204" t="e">
        <f t="shared" si="1455"/>
        <v>#DIV/0!</v>
      </c>
      <c r="CJ911" s="210" t="e">
        <f t="shared" si="1455"/>
        <v>#DIV/0!</v>
      </c>
      <c r="CK911" s="211" t="e">
        <f t="shared" si="1455"/>
        <v>#DIV/0!</v>
      </c>
    </row>
    <row r="912" spans="1:89" ht="13.5" thickTop="1" x14ac:dyDescent="0.2">
      <c r="A912" s="202" t="s">
        <v>20</v>
      </c>
      <c r="B912" s="222"/>
      <c r="C912" s="223"/>
      <c r="D912" s="224"/>
      <c r="E912" s="225"/>
      <c r="F912" s="222"/>
      <c r="G912" s="226"/>
      <c r="H912" s="224"/>
      <c r="I912" s="225"/>
      <c r="J912" s="222"/>
      <c r="K912" s="226"/>
      <c r="L912" s="224"/>
      <c r="M912" s="222"/>
      <c r="N912" s="227"/>
      <c r="O912" s="228"/>
      <c r="P912" s="222"/>
      <c r="Q912" s="226"/>
      <c r="R912" s="224"/>
      <c r="S912" s="225"/>
      <c r="T912" s="222"/>
      <c r="U912" s="226"/>
      <c r="V912" s="224"/>
      <c r="W912" s="225"/>
      <c r="X912" s="222"/>
      <c r="Y912" s="226"/>
      <c r="Z912" s="224"/>
      <c r="AA912" s="222"/>
      <c r="AB912" s="220">
        <f t="shared" ref="AB912:AB929" si="1456">B912+D912+F912+H912+J912+L912+N912+P912+R912+T912+V912+X912+Z912</f>
        <v>0</v>
      </c>
      <c r="AC912" s="221">
        <f t="shared" si="1451"/>
        <v>0</v>
      </c>
      <c r="BI912" s="202" t="s">
        <v>20</v>
      </c>
      <c r="BJ912" s="204" t="e">
        <f t="shared" ref="BJ912:CK912" si="1457">B912/B932</f>
        <v>#DIV/0!</v>
      </c>
      <c r="BK912" s="205" t="e">
        <f t="shared" si="1457"/>
        <v>#DIV/0!</v>
      </c>
      <c r="BL912" s="206" t="e">
        <f t="shared" si="1457"/>
        <v>#DIV/0!</v>
      </c>
      <c r="BM912" s="207" t="e">
        <f t="shared" si="1457"/>
        <v>#DIV/0!</v>
      </c>
      <c r="BN912" s="204" t="e">
        <f t="shared" si="1457"/>
        <v>#DIV/0!</v>
      </c>
      <c r="BO912" s="205" t="e">
        <f t="shared" si="1457"/>
        <v>#DIV/0!</v>
      </c>
      <c r="BP912" s="206" t="e">
        <f t="shared" si="1457"/>
        <v>#DIV/0!</v>
      </c>
      <c r="BQ912" s="207" t="e">
        <f t="shared" si="1457"/>
        <v>#DIV/0!</v>
      </c>
      <c r="BR912" s="204" t="e">
        <f t="shared" si="1457"/>
        <v>#DIV/0!</v>
      </c>
      <c r="BS912" s="205" t="e">
        <f t="shared" si="1457"/>
        <v>#DIV/0!</v>
      </c>
      <c r="BT912" s="206" t="e">
        <f t="shared" si="1457"/>
        <v>#DIV/0!</v>
      </c>
      <c r="BU912" s="204" t="e">
        <f t="shared" si="1457"/>
        <v>#DIV/0!</v>
      </c>
      <c r="BV912" s="208" t="e">
        <f t="shared" si="1457"/>
        <v>#DIV/0!</v>
      </c>
      <c r="BW912" s="209" t="e">
        <f t="shared" si="1457"/>
        <v>#DIV/0!</v>
      </c>
      <c r="BX912" s="204" t="e">
        <f t="shared" si="1457"/>
        <v>#DIV/0!</v>
      </c>
      <c r="BY912" s="205" t="e">
        <f t="shared" si="1457"/>
        <v>#DIV/0!</v>
      </c>
      <c r="BZ912" s="206" t="e">
        <f t="shared" si="1457"/>
        <v>#DIV/0!</v>
      </c>
      <c r="CA912" s="207" t="e">
        <f t="shared" si="1457"/>
        <v>#DIV/0!</v>
      </c>
      <c r="CB912" s="204" t="e">
        <f t="shared" si="1457"/>
        <v>#DIV/0!</v>
      </c>
      <c r="CC912" s="205" t="e">
        <f t="shared" si="1457"/>
        <v>#DIV/0!</v>
      </c>
      <c r="CD912" s="206" t="e">
        <f t="shared" si="1457"/>
        <v>#DIV/0!</v>
      </c>
      <c r="CE912" s="207" t="e">
        <f t="shared" si="1457"/>
        <v>#DIV/0!</v>
      </c>
      <c r="CF912" s="204" t="e">
        <f t="shared" si="1457"/>
        <v>#DIV/0!</v>
      </c>
      <c r="CG912" s="205" t="e">
        <f t="shared" si="1457"/>
        <v>#DIV/0!</v>
      </c>
      <c r="CH912" s="206" t="e">
        <f t="shared" si="1457"/>
        <v>#DIV/0!</v>
      </c>
      <c r="CI912" s="204" t="e">
        <f t="shared" si="1457"/>
        <v>#DIV/0!</v>
      </c>
      <c r="CJ912" s="210" t="e">
        <f t="shared" si="1457"/>
        <v>#DIV/0!</v>
      </c>
      <c r="CK912" s="211" t="e">
        <f t="shared" si="1457"/>
        <v>#DIV/0!</v>
      </c>
    </row>
    <row r="913" spans="1:89" ht="13.5" thickBot="1" x14ac:dyDescent="0.25">
      <c r="A913" s="212" t="s">
        <v>22</v>
      </c>
      <c r="B913" s="213"/>
      <c r="C913" s="214"/>
      <c r="D913" s="215"/>
      <c r="E913" s="216"/>
      <c r="F913" s="213"/>
      <c r="G913" s="217"/>
      <c r="H913" s="215"/>
      <c r="I913" s="216"/>
      <c r="J913" s="213"/>
      <c r="K913" s="217"/>
      <c r="L913" s="215"/>
      <c r="M913" s="213"/>
      <c r="N913" s="218"/>
      <c r="O913" s="219"/>
      <c r="P913" s="213"/>
      <c r="Q913" s="217"/>
      <c r="R913" s="215"/>
      <c r="S913" s="216"/>
      <c r="T913" s="213"/>
      <c r="U913" s="217"/>
      <c r="V913" s="215"/>
      <c r="W913" s="216"/>
      <c r="X913" s="213"/>
      <c r="Y913" s="217"/>
      <c r="Z913" s="215"/>
      <c r="AA913" s="213"/>
      <c r="AB913" s="220">
        <f t="shared" si="1456"/>
        <v>0</v>
      </c>
      <c r="AC913" s="221">
        <f t="shared" si="1451"/>
        <v>0</v>
      </c>
      <c r="AE913" s="175" t="s">
        <v>27</v>
      </c>
      <c r="BI913" s="212" t="s">
        <v>22</v>
      </c>
      <c r="BJ913" s="204" t="e">
        <f t="shared" ref="BJ913:CK913" si="1458">B913/B932</f>
        <v>#DIV/0!</v>
      </c>
      <c r="BK913" s="205" t="e">
        <f t="shared" si="1458"/>
        <v>#DIV/0!</v>
      </c>
      <c r="BL913" s="206" t="e">
        <f t="shared" si="1458"/>
        <v>#DIV/0!</v>
      </c>
      <c r="BM913" s="207" t="e">
        <f t="shared" si="1458"/>
        <v>#DIV/0!</v>
      </c>
      <c r="BN913" s="204" t="e">
        <f t="shared" si="1458"/>
        <v>#DIV/0!</v>
      </c>
      <c r="BO913" s="205" t="e">
        <f t="shared" si="1458"/>
        <v>#DIV/0!</v>
      </c>
      <c r="BP913" s="206" t="e">
        <f t="shared" si="1458"/>
        <v>#DIV/0!</v>
      </c>
      <c r="BQ913" s="207" t="e">
        <f t="shared" si="1458"/>
        <v>#DIV/0!</v>
      </c>
      <c r="BR913" s="204" t="e">
        <f t="shared" si="1458"/>
        <v>#DIV/0!</v>
      </c>
      <c r="BS913" s="205" t="e">
        <f t="shared" si="1458"/>
        <v>#DIV/0!</v>
      </c>
      <c r="BT913" s="206" t="e">
        <f t="shared" si="1458"/>
        <v>#DIV/0!</v>
      </c>
      <c r="BU913" s="204" t="e">
        <f t="shared" si="1458"/>
        <v>#DIV/0!</v>
      </c>
      <c r="BV913" s="208" t="e">
        <f t="shared" si="1458"/>
        <v>#DIV/0!</v>
      </c>
      <c r="BW913" s="209" t="e">
        <f t="shared" si="1458"/>
        <v>#DIV/0!</v>
      </c>
      <c r="BX913" s="204" t="e">
        <f t="shared" si="1458"/>
        <v>#DIV/0!</v>
      </c>
      <c r="BY913" s="205" t="e">
        <f t="shared" si="1458"/>
        <v>#DIV/0!</v>
      </c>
      <c r="BZ913" s="206" t="e">
        <f t="shared" si="1458"/>
        <v>#DIV/0!</v>
      </c>
      <c r="CA913" s="207" t="e">
        <f t="shared" si="1458"/>
        <v>#DIV/0!</v>
      </c>
      <c r="CB913" s="204" t="e">
        <f t="shared" si="1458"/>
        <v>#DIV/0!</v>
      </c>
      <c r="CC913" s="205" t="e">
        <f t="shared" si="1458"/>
        <v>#DIV/0!</v>
      </c>
      <c r="CD913" s="206" t="e">
        <f t="shared" si="1458"/>
        <v>#DIV/0!</v>
      </c>
      <c r="CE913" s="207" t="e">
        <f t="shared" si="1458"/>
        <v>#DIV/0!</v>
      </c>
      <c r="CF913" s="204" t="e">
        <f t="shared" si="1458"/>
        <v>#DIV/0!</v>
      </c>
      <c r="CG913" s="205" t="e">
        <f t="shared" si="1458"/>
        <v>#DIV/0!</v>
      </c>
      <c r="CH913" s="206" t="e">
        <f t="shared" si="1458"/>
        <v>#DIV/0!</v>
      </c>
      <c r="CI913" s="204" t="e">
        <f t="shared" si="1458"/>
        <v>#DIV/0!</v>
      </c>
      <c r="CJ913" s="210" t="e">
        <f t="shared" si="1458"/>
        <v>#DIV/0!</v>
      </c>
      <c r="CK913" s="211" t="e">
        <f t="shared" si="1458"/>
        <v>#DIV/0!</v>
      </c>
    </row>
    <row r="914" spans="1:89" ht="14.25" thickTop="1" thickBot="1" x14ac:dyDescent="0.25">
      <c r="A914" s="202" t="s">
        <v>24</v>
      </c>
      <c r="B914" s="222"/>
      <c r="C914" s="223"/>
      <c r="D914" s="224"/>
      <c r="E914" s="225"/>
      <c r="F914" s="222"/>
      <c r="G914" s="226"/>
      <c r="H914" s="224"/>
      <c r="I914" s="225"/>
      <c r="J914" s="222"/>
      <c r="K914" s="226"/>
      <c r="L914" s="224"/>
      <c r="M914" s="222"/>
      <c r="N914" s="227"/>
      <c r="O914" s="228"/>
      <c r="P914" s="222"/>
      <c r="Q914" s="226"/>
      <c r="R914" s="224"/>
      <c r="S914" s="225"/>
      <c r="T914" s="222"/>
      <c r="U914" s="226"/>
      <c r="V914" s="224"/>
      <c r="W914" s="225"/>
      <c r="X914" s="222"/>
      <c r="Y914" s="226"/>
      <c r="Z914" s="224"/>
      <c r="AA914" s="222"/>
      <c r="AB914" s="220">
        <f t="shared" si="1456"/>
        <v>0</v>
      </c>
      <c r="AC914" s="221">
        <f t="shared" si="1451"/>
        <v>0</v>
      </c>
      <c r="AE914" s="176" t="s">
        <v>2</v>
      </c>
      <c r="AF914" s="177" t="s">
        <v>3</v>
      </c>
      <c r="AG914" s="178"/>
      <c r="AH914" s="177" t="s">
        <v>4</v>
      </c>
      <c r="AI914" s="178"/>
      <c r="AJ914" s="177" t="s">
        <v>5</v>
      </c>
      <c r="AK914" s="178"/>
      <c r="AL914" s="177" t="s">
        <v>6</v>
      </c>
      <c r="AM914" s="178"/>
      <c r="AN914" s="177" t="s">
        <v>7</v>
      </c>
      <c r="AO914" s="178"/>
      <c r="AP914" s="177" t="s">
        <v>8</v>
      </c>
      <c r="AQ914" s="178"/>
      <c r="AR914" s="177" t="s">
        <v>9</v>
      </c>
      <c r="AS914" s="178"/>
      <c r="AT914" s="177" t="s">
        <v>10</v>
      </c>
      <c r="AU914" s="178"/>
      <c r="AV914" s="177" t="s">
        <v>11</v>
      </c>
      <c r="AW914" s="178"/>
      <c r="AX914" s="177" t="s">
        <v>12</v>
      </c>
      <c r="AY914" s="178"/>
      <c r="AZ914" s="177" t="s">
        <v>13</v>
      </c>
      <c r="BA914" s="178"/>
      <c r="BB914" s="177" t="s">
        <v>14</v>
      </c>
      <c r="BC914" s="178"/>
      <c r="BD914" s="177" t="s">
        <v>15</v>
      </c>
      <c r="BE914" s="178"/>
      <c r="BF914" s="179" t="s">
        <v>16</v>
      </c>
      <c r="BG914" s="180"/>
      <c r="BI914" s="202" t="s">
        <v>24</v>
      </c>
      <c r="BJ914" s="204" t="e">
        <f t="shared" ref="BJ914:CK914" si="1459">B914/B932</f>
        <v>#DIV/0!</v>
      </c>
      <c r="BK914" s="205" t="e">
        <f t="shared" si="1459"/>
        <v>#DIV/0!</v>
      </c>
      <c r="BL914" s="206" t="e">
        <f t="shared" si="1459"/>
        <v>#DIV/0!</v>
      </c>
      <c r="BM914" s="207" t="e">
        <f t="shared" si="1459"/>
        <v>#DIV/0!</v>
      </c>
      <c r="BN914" s="204" t="e">
        <f t="shared" si="1459"/>
        <v>#DIV/0!</v>
      </c>
      <c r="BO914" s="205" t="e">
        <f t="shared" si="1459"/>
        <v>#DIV/0!</v>
      </c>
      <c r="BP914" s="206" t="e">
        <f t="shared" si="1459"/>
        <v>#DIV/0!</v>
      </c>
      <c r="BQ914" s="207" t="e">
        <f t="shared" si="1459"/>
        <v>#DIV/0!</v>
      </c>
      <c r="BR914" s="204" t="e">
        <f t="shared" si="1459"/>
        <v>#DIV/0!</v>
      </c>
      <c r="BS914" s="205" t="e">
        <f t="shared" si="1459"/>
        <v>#DIV/0!</v>
      </c>
      <c r="BT914" s="206" t="e">
        <f t="shared" si="1459"/>
        <v>#DIV/0!</v>
      </c>
      <c r="BU914" s="204" t="e">
        <f t="shared" si="1459"/>
        <v>#DIV/0!</v>
      </c>
      <c r="BV914" s="208" t="e">
        <f t="shared" si="1459"/>
        <v>#DIV/0!</v>
      </c>
      <c r="BW914" s="209" t="e">
        <f t="shared" si="1459"/>
        <v>#DIV/0!</v>
      </c>
      <c r="BX914" s="204" t="e">
        <f t="shared" si="1459"/>
        <v>#DIV/0!</v>
      </c>
      <c r="BY914" s="205" t="e">
        <f t="shared" si="1459"/>
        <v>#DIV/0!</v>
      </c>
      <c r="BZ914" s="206" t="e">
        <f t="shared" si="1459"/>
        <v>#DIV/0!</v>
      </c>
      <c r="CA914" s="207" t="e">
        <f t="shared" si="1459"/>
        <v>#DIV/0!</v>
      </c>
      <c r="CB914" s="204" t="e">
        <f t="shared" si="1459"/>
        <v>#DIV/0!</v>
      </c>
      <c r="CC914" s="205" t="e">
        <f t="shared" si="1459"/>
        <v>#DIV/0!</v>
      </c>
      <c r="CD914" s="206" t="e">
        <f t="shared" si="1459"/>
        <v>#DIV/0!</v>
      </c>
      <c r="CE914" s="207" t="e">
        <f t="shared" si="1459"/>
        <v>#DIV/0!</v>
      </c>
      <c r="CF914" s="204" t="e">
        <f t="shared" si="1459"/>
        <v>#DIV/0!</v>
      </c>
      <c r="CG914" s="205" t="e">
        <f t="shared" si="1459"/>
        <v>#DIV/0!</v>
      </c>
      <c r="CH914" s="206" t="e">
        <f t="shared" si="1459"/>
        <v>#DIV/0!</v>
      </c>
      <c r="CI914" s="204" t="e">
        <f t="shared" si="1459"/>
        <v>#DIV/0!</v>
      </c>
      <c r="CJ914" s="210" t="e">
        <f t="shared" si="1459"/>
        <v>#DIV/0!</v>
      </c>
      <c r="CK914" s="211" t="e">
        <f t="shared" si="1459"/>
        <v>#DIV/0!</v>
      </c>
    </row>
    <row r="915" spans="1:89" ht="15" thickTop="1" thickBot="1" x14ac:dyDescent="0.3">
      <c r="A915" s="212" t="s">
        <v>28</v>
      </c>
      <c r="B915" s="213"/>
      <c r="C915" s="214"/>
      <c r="D915" s="215"/>
      <c r="E915" s="216"/>
      <c r="F915" s="213"/>
      <c r="G915" s="217"/>
      <c r="H915" s="215"/>
      <c r="I915" s="216"/>
      <c r="J915" s="213"/>
      <c r="K915" s="217"/>
      <c r="L915" s="215"/>
      <c r="M915" s="213"/>
      <c r="N915" s="218"/>
      <c r="O915" s="219"/>
      <c r="P915" s="213"/>
      <c r="Q915" s="217"/>
      <c r="R915" s="215"/>
      <c r="S915" s="216"/>
      <c r="T915" s="213"/>
      <c r="U915" s="217"/>
      <c r="V915" s="215"/>
      <c r="W915" s="216"/>
      <c r="X915" s="213"/>
      <c r="Y915" s="217"/>
      <c r="Z915" s="215"/>
      <c r="AA915" s="213"/>
      <c r="AB915" s="220">
        <f t="shared" si="1456"/>
        <v>0</v>
      </c>
      <c r="AC915" s="221">
        <f t="shared" si="1451"/>
        <v>0</v>
      </c>
      <c r="AE915" s="182"/>
      <c r="AF915" s="183" t="s">
        <v>17</v>
      </c>
      <c r="AG915" s="184" t="s">
        <v>18</v>
      </c>
      <c r="AH915" s="185" t="s">
        <v>17</v>
      </c>
      <c r="AI915" s="186" t="s">
        <v>18</v>
      </c>
      <c r="AJ915" s="183" t="s">
        <v>17</v>
      </c>
      <c r="AK915" s="184" t="s">
        <v>18</v>
      </c>
      <c r="AL915" s="185" t="s">
        <v>17</v>
      </c>
      <c r="AM915" s="186" t="s">
        <v>18</v>
      </c>
      <c r="AN915" s="183" t="s">
        <v>17</v>
      </c>
      <c r="AO915" s="184" t="s">
        <v>18</v>
      </c>
      <c r="AP915" s="185" t="s">
        <v>17</v>
      </c>
      <c r="AQ915" s="183" t="s">
        <v>18</v>
      </c>
      <c r="AR915" s="187" t="s">
        <v>17</v>
      </c>
      <c r="AS915" s="188" t="s">
        <v>18</v>
      </c>
      <c r="AT915" s="183" t="s">
        <v>17</v>
      </c>
      <c r="AU915" s="184" t="s">
        <v>18</v>
      </c>
      <c r="AV915" s="185" t="s">
        <v>17</v>
      </c>
      <c r="AW915" s="186" t="s">
        <v>18</v>
      </c>
      <c r="AX915" s="183" t="s">
        <v>17</v>
      </c>
      <c r="AY915" s="184" t="s">
        <v>18</v>
      </c>
      <c r="AZ915" s="185" t="s">
        <v>17</v>
      </c>
      <c r="BA915" s="186" t="s">
        <v>18</v>
      </c>
      <c r="BB915" s="183" t="s">
        <v>17</v>
      </c>
      <c r="BC915" s="184" t="s">
        <v>18</v>
      </c>
      <c r="BD915" s="185" t="s">
        <v>17</v>
      </c>
      <c r="BE915" s="183" t="s">
        <v>18</v>
      </c>
      <c r="BF915" s="189" t="s">
        <v>17</v>
      </c>
      <c r="BG915" s="190" t="s">
        <v>18</v>
      </c>
      <c r="BI915" s="212" t="s">
        <v>28</v>
      </c>
      <c r="BJ915" s="204" t="e">
        <f t="shared" ref="BJ915:CK915" si="1460">B915/B932</f>
        <v>#DIV/0!</v>
      </c>
      <c r="BK915" s="205" t="e">
        <f t="shared" si="1460"/>
        <v>#DIV/0!</v>
      </c>
      <c r="BL915" s="206" t="e">
        <f t="shared" si="1460"/>
        <v>#DIV/0!</v>
      </c>
      <c r="BM915" s="207" t="e">
        <f t="shared" si="1460"/>
        <v>#DIV/0!</v>
      </c>
      <c r="BN915" s="204" t="e">
        <f t="shared" si="1460"/>
        <v>#DIV/0!</v>
      </c>
      <c r="BO915" s="205" t="e">
        <f t="shared" si="1460"/>
        <v>#DIV/0!</v>
      </c>
      <c r="BP915" s="206" t="e">
        <f t="shared" si="1460"/>
        <v>#DIV/0!</v>
      </c>
      <c r="BQ915" s="207" t="e">
        <f t="shared" si="1460"/>
        <v>#DIV/0!</v>
      </c>
      <c r="BR915" s="204" t="e">
        <f t="shared" si="1460"/>
        <v>#DIV/0!</v>
      </c>
      <c r="BS915" s="205" t="e">
        <f t="shared" si="1460"/>
        <v>#DIV/0!</v>
      </c>
      <c r="BT915" s="206" t="e">
        <f t="shared" si="1460"/>
        <v>#DIV/0!</v>
      </c>
      <c r="BU915" s="204" t="e">
        <f t="shared" si="1460"/>
        <v>#DIV/0!</v>
      </c>
      <c r="BV915" s="208" t="e">
        <f t="shared" si="1460"/>
        <v>#DIV/0!</v>
      </c>
      <c r="BW915" s="209" t="e">
        <f t="shared" si="1460"/>
        <v>#DIV/0!</v>
      </c>
      <c r="BX915" s="204" t="e">
        <f t="shared" si="1460"/>
        <v>#DIV/0!</v>
      </c>
      <c r="BY915" s="205" t="e">
        <f t="shared" si="1460"/>
        <v>#DIV/0!</v>
      </c>
      <c r="BZ915" s="206" t="e">
        <f t="shared" si="1460"/>
        <v>#DIV/0!</v>
      </c>
      <c r="CA915" s="207" t="e">
        <f t="shared" si="1460"/>
        <v>#DIV/0!</v>
      </c>
      <c r="CB915" s="204" t="e">
        <f t="shared" si="1460"/>
        <v>#DIV/0!</v>
      </c>
      <c r="CC915" s="205" t="e">
        <f t="shared" si="1460"/>
        <v>#DIV/0!</v>
      </c>
      <c r="CD915" s="206" t="e">
        <f t="shared" si="1460"/>
        <v>#DIV/0!</v>
      </c>
      <c r="CE915" s="207" t="e">
        <f t="shared" si="1460"/>
        <v>#DIV/0!</v>
      </c>
      <c r="CF915" s="204" t="e">
        <f t="shared" si="1460"/>
        <v>#DIV/0!</v>
      </c>
      <c r="CG915" s="205" t="e">
        <f t="shared" si="1460"/>
        <v>#DIV/0!</v>
      </c>
      <c r="CH915" s="206" t="e">
        <f t="shared" si="1460"/>
        <v>#DIV/0!</v>
      </c>
      <c r="CI915" s="204" t="e">
        <f t="shared" si="1460"/>
        <v>#DIV/0!</v>
      </c>
      <c r="CJ915" s="210" t="e">
        <f t="shared" si="1460"/>
        <v>#DIV/0!</v>
      </c>
      <c r="CK915" s="211" t="e">
        <f t="shared" si="1460"/>
        <v>#DIV/0!</v>
      </c>
    </row>
    <row r="916" spans="1:89" ht="13.5" thickTop="1" x14ac:dyDescent="0.2">
      <c r="A916" s="202" t="s">
        <v>29</v>
      </c>
      <c r="B916" s="235"/>
      <c r="C916" s="223"/>
      <c r="D916" s="224"/>
      <c r="E916" s="225"/>
      <c r="F916" s="222"/>
      <c r="G916" s="226"/>
      <c r="H916" s="224"/>
      <c r="I916" s="225"/>
      <c r="J916" s="222"/>
      <c r="K916" s="226"/>
      <c r="L916" s="224"/>
      <c r="M916" s="222"/>
      <c r="N916" s="227"/>
      <c r="O916" s="236"/>
      <c r="P916" s="222"/>
      <c r="Q916" s="226"/>
      <c r="R916" s="224"/>
      <c r="S916" s="225"/>
      <c r="T916" s="222"/>
      <c r="U916" s="226"/>
      <c r="V916" s="224"/>
      <c r="W916" s="237"/>
      <c r="X916" s="222"/>
      <c r="Y916" s="226"/>
      <c r="Z916" s="224"/>
      <c r="AA916" s="222"/>
      <c r="AB916" s="220">
        <f t="shared" si="1456"/>
        <v>0</v>
      </c>
      <c r="AC916" s="221">
        <f t="shared" si="1451"/>
        <v>0</v>
      </c>
      <c r="AE916" s="202" t="str">
        <f>$AE$17</f>
        <v>17:00 - 17:59</v>
      </c>
      <c r="AF916" s="193">
        <f t="shared" ref="AF916:AO918" si="1461">SUMIF($A$9:$A$32,$AE916,B$908:B$931)</f>
        <v>0</v>
      </c>
      <c r="AG916" s="194">
        <f t="shared" si="1461"/>
        <v>0</v>
      </c>
      <c r="AH916" s="195">
        <f t="shared" si="1461"/>
        <v>0</v>
      </c>
      <c r="AI916" s="196">
        <f t="shared" si="1461"/>
        <v>0</v>
      </c>
      <c r="AJ916" s="193">
        <f t="shared" si="1461"/>
        <v>0</v>
      </c>
      <c r="AK916" s="197">
        <f t="shared" si="1461"/>
        <v>0</v>
      </c>
      <c r="AL916" s="195">
        <f t="shared" si="1461"/>
        <v>0</v>
      </c>
      <c r="AM916" s="196">
        <f t="shared" si="1461"/>
        <v>0</v>
      </c>
      <c r="AN916" s="193">
        <f t="shared" si="1461"/>
        <v>0</v>
      </c>
      <c r="AO916" s="197">
        <f t="shared" si="1461"/>
        <v>0</v>
      </c>
      <c r="AP916" s="195">
        <f t="shared" ref="AP916:AY918" si="1462">SUMIF($A$9:$A$32,$AE916,L$908:L$931)</f>
        <v>0</v>
      </c>
      <c r="AQ916" s="193">
        <f t="shared" si="1462"/>
        <v>0</v>
      </c>
      <c r="AR916" s="198">
        <f t="shared" si="1462"/>
        <v>0</v>
      </c>
      <c r="AS916" s="199">
        <f t="shared" si="1462"/>
        <v>0</v>
      </c>
      <c r="AT916" s="193">
        <f t="shared" si="1462"/>
        <v>0</v>
      </c>
      <c r="AU916" s="197">
        <f t="shared" si="1462"/>
        <v>0</v>
      </c>
      <c r="AV916" s="195">
        <f t="shared" si="1462"/>
        <v>0</v>
      </c>
      <c r="AW916" s="196">
        <f t="shared" si="1462"/>
        <v>0</v>
      </c>
      <c r="AX916" s="193">
        <f t="shared" si="1462"/>
        <v>0</v>
      </c>
      <c r="AY916" s="197">
        <f t="shared" si="1462"/>
        <v>0</v>
      </c>
      <c r="AZ916" s="195">
        <f t="shared" ref="AZ916:BE918" si="1463">SUMIF($A$9:$A$32,$AE916,V$908:V$931)</f>
        <v>0</v>
      </c>
      <c r="BA916" s="196">
        <f t="shared" si="1463"/>
        <v>0</v>
      </c>
      <c r="BB916" s="193">
        <f t="shared" si="1463"/>
        <v>0</v>
      </c>
      <c r="BC916" s="197">
        <f t="shared" si="1463"/>
        <v>0</v>
      </c>
      <c r="BD916" s="195">
        <f t="shared" si="1463"/>
        <v>0</v>
      </c>
      <c r="BE916" s="193">
        <f t="shared" si="1463"/>
        <v>0</v>
      </c>
      <c r="BF916" s="200">
        <f>AF916+AH916+AJ916+AL916+AN916+AP916+AR916+AT916+AV916+AX916+AZ916+BB916+BD916</f>
        <v>0</v>
      </c>
      <c r="BG916" s="201">
        <f>AG916+AI916+AK916+AM916+AO916+AQ916+AS916+AU916+AW916+AY916+BA916+BC916+BE916</f>
        <v>0</v>
      </c>
      <c r="BI916" s="202" t="s">
        <v>29</v>
      </c>
      <c r="BJ916" s="204" t="e">
        <f t="shared" ref="BJ916:CK916" si="1464">B916/B932</f>
        <v>#DIV/0!</v>
      </c>
      <c r="BK916" s="205" t="e">
        <f t="shared" si="1464"/>
        <v>#DIV/0!</v>
      </c>
      <c r="BL916" s="206" t="e">
        <f t="shared" si="1464"/>
        <v>#DIV/0!</v>
      </c>
      <c r="BM916" s="207" t="e">
        <f t="shared" si="1464"/>
        <v>#DIV/0!</v>
      </c>
      <c r="BN916" s="204" t="e">
        <f t="shared" si="1464"/>
        <v>#DIV/0!</v>
      </c>
      <c r="BO916" s="205" t="e">
        <f t="shared" si="1464"/>
        <v>#DIV/0!</v>
      </c>
      <c r="BP916" s="206" t="e">
        <f t="shared" si="1464"/>
        <v>#DIV/0!</v>
      </c>
      <c r="BQ916" s="207" t="e">
        <f t="shared" si="1464"/>
        <v>#DIV/0!</v>
      </c>
      <c r="BR916" s="204" t="e">
        <f t="shared" si="1464"/>
        <v>#DIV/0!</v>
      </c>
      <c r="BS916" s="205" t="e">
        <f t="shared" si="1464"/>
        <v>#DIV/0!</v>
      </c>
      <c r="BT916" s="206" t="e">
        <f t="shared" si="1464"/>
        <v>#DIV/0!</v>
      </c>
      <c r="BU916" s="204" t="e">
        <f t="shared" si="1464"/>
        <v>#DIV/0!</v>
      </c>
      <c r="BV916" s="208" t="e">
        <f t="shared" si="1464"/>
        <v>#DIV/0!</v>
      </c>
      <c r="BW916" s="209" t="e">
        <f t="shared" si="1464"/>
        <v>#DIV/0!</v>
      </c>
      <c r="BX916" s="204" t="e">
        <f t="shared" si="1464"/>
        <v>#DIV/0!</v>
      </c>
      <c r="BY916" s="205" t="e">
        <f t="shared" si="1464"/>
        <v>#DIV/0!</v>
      </c>
      <c r="BZ916" s="206" t="e">
        <f t="shared" si="1464"/>
        <v>#DIV/0!</v>
      </c>
      <c r="CA916" s="207" t="e">
        <f t="shared" si="1464"/>
        <v>#DIV/0!</v>
      </c>
      <c r="CB916" s="204" t="e">
        <f t="shared" si="1464"/>
        <v>#DIV/0!</v>
      </c>
      <c r="CC916" s="205" t="e">
        <f t="shared" si="1464"/>
        <v>#DIV/0!</v>
      </c>
      <c r="CD916" s="206" t="e">
        <f t="shared" si="1464"/>
        <v>#DIV/0!</v>
      </c>
      <c r="CE916" s="207" t="e">
        <f t="shared" si="1464"/>
        <v>#DIV/0!</v>
      </c>
      <c r="CF916" s="204" t="e">
        <f t="shared" si="1464"/>
        <v>#DIV/0!</v>
      </c>
      <c r="CG916" s="205" t="e">
        <f t="shared" si="1464"/>
        <v>#DIV/0!</v>
      </c>
      <c r="CH916" s="206" t="e">
        <f t="shared" si="1464"/>
        <v>#DIV/0!</v>
      </c>
      <c r="CI916" s="204" t="e">
        <f t="shared" si="1464"/>
        <v>#DIV/0!</v>
      </c>
      <c r="CJ916" s="210" t="e">
        <f t="shared" si="1464"/>
        <v>#DIV/0!</v>
      </c>
      <c r="CK916" s="211" t="e">
        <f t="shared" si="1464"/>
        <v>#DIV/0!</v>
      </c>
    </row>
    <row r="917" spans="1:89" x14ac:dyDescent="0.2">
      <c r="A917" s="212" t="s">
        <v>31</v>
      </c>
      <c r="B917" s="238"/>
      <c r="C917" s="214"/>
      <c r="D917" s="215"/>
      <c r="E917" s="216"/>
      <c r="F917" s="213"/>
      <c r="G917" s="217"/>
      <c r="H917" s="215"/>
      <c r="I917" s="216"/>
      <c r="J917" s="213"/>
      <c r="K917" s="214"/>
      <c r="L917" s="215"/>
      <c r="M917" s="213"/>
      <c r="N917" s="218"/>
      <c r="O917" s="239"/>
      <c r="P917" s="213"/>
      <c r="Q917" s="214"/>
      <c r="R917" s="215"/>
      <c r="S917" s="216"/>
      <c r="T917" s="224"/>
      <c r="U917" s="213"/>
      <c r="V917" s="215"/>
      <c r="W917" s="240"/>
      <c r="X917" s="213"/>
      <c r="Y917" s="217"/>
      <c r="Z917" s="215"/>
      <c r="AA917" s="213"/>
      <c r="AB917" s="220">
        <f t="shared" si="1456"/>
        <v>0</v>
      </c>
      <c r="AC917" s="221">
        <f t="shared" si="1451"/>
        <v>0</v>
      </c>
      <c r="AE917" s="212" t="str">
        <f>$AE$18</f>
        <v>18:00 - 18:59</v>
      </c>
      <c r="AF917" s="193">
        <f t="shared" si="1461"/>
        <v>0</v>
      </c>
      <c r="AG917" s="214">
        <f t="shared" si="1461"/>
        <v>0</v>
      </c>
      <c r="AH917" s="215">
        <f t="shared" si="1461"/>
        <v>0</v>
      </c>
      <c r="AI917" s="216">
        <f t="shared" si="1461"/>
        <v>0</v>
      </c>
      <c r="AJ917" s="213">
        <f t="shared" si="1461"/>
        <v>0</v>
      </c>
      <c r="AK917" s="217">
        <f t="shared" si="1461"/>
        <v>0</v>
      </c>
      <c r="AL917" s="215">
        <f t="shared" si="1461"/>
        <v>0</v>
      </c>
      <c r="AM917" s="216">
        <f t="shared" si="1461"/>
        <v>0</v>
      </c>
      <c r="AN917" s="213">
        <f t="shared" si="1461"/>
        <v>0</v>
      </c>
      <c r="AO917" s="217">
        <f t="shared" si="1461"/>
        <v>0</v>
      </c>
      <c r="AP917" s="215">
        <f t="shared" si="1462"/>
        <v>0</v>
      </c>
      <c r="AQ917" s="213">
        <f t="shared" si="1462"/>
        <v>0</v>
      </c>
      <c r="AR917" s="218">
        <f t="shared" si="1462"/>
        <v>0</v>
      </c>
      <c r="AS917" s="219">
        <f t="shared" si="1462"/>
        <v>0</v>
      </c>
      <c r="AT917" s="213">
        <f t="shared" si="1462"/>
        <v>0</v>
      </c>
      <c r="AU917" s="217">
        <f t="shared" si="1462"/>
        <v>0</v>
      </c>
      <c r="AV917" s="215">
        <f t="shared" si="1462"/>
        <v>0</v>
      </c>
      <c r="AW917" s="216">
        <f t="shared" si="1462"/>
        <v>0</v>
      </c>
      <c r="AX917" s="213">
        <f t="shared" si="1462"/>
        <v>0</v>
      </c>
      <c r="AY917" s="217">
        <f t="shared" si="1462"/>
        <v>0</v>
      </c>
      <c r="AZ917" s="215">
        <f t="shared" si="1463"/>
        <v>0</v>
      </c>
      <c r="BA917" s="216">
        <f t="shared" si="1463"/>
        <v>0</v>
      </c>
      <c r="BB917" s="213">
        <f t="shared" si="1463"/>
        <v>0</v>
      </c>
      <c r="BC917" s="217">
        <f t="shared" si="1463"/>
        <v>0</v>
      </c>
      <c r="BD917" s="215">
        <f t="shared" si="1463"/>
        <v>0</v>
      </c>
      <c r="BE917" s="213">
        <f t="shared" si="1463"/>
        <v>0</v>
      </c>
      <c r="BF917" s="220">
        <f>SUM(AF917,AH917,AJ917,AL917,AN917,AP917,AR917,AT917,AV917,AX917,AZ917,BB917,BD917)</f>
        <v>0</v>
      </c>
      <c r="BG917" s="221">
        <f>SUM(AG917,AI917,AK917,AM917,AO917,AQ917,AS917,AU917,AW917,AY917,BA917,BC917,BE917)</f>
        <v>0</v>
      </c>
      <c r="BI917" s="212" t="s">
        <v>31</v>
      </c>
      <c r="BJ917" s="204" t="e">
        <f t="shared" ref="BJ917:CK917" si="1465">B917/B932</f>
        <v>#DIV/0!</v>
      </c>
      <c r="BK917" s="205" t="e">
        <f t="shared" si="1465"/>
        <v>#DIV/0!</v>
      </c>
      <c r="BL917" s="206" t="e">
        <f t="shared" si="1465"/>
        <v>#DIV/0!</v>
      </c>
      <c r="BM917" s="207" t="e">
        <f t="shared" si="1465"/>
        <v>#DIV/0!</v>
      </c>
      <c r="BN917" s="204" t="e">
        <f t="shared" si="1465"/>
        <v>#DIV/0!</v>
      </c>
      <c r="BO917" s="205" t="e">
        <f t="shared" si="1465"/>
        <v>#DIV/0!</v>
      </c>
      <c r="BP917" s="206" t="e">
        <f t="shared" si="1465"/>
        <v>#DIV/0!</v>
      </c>
      <c r="BQ917" s="207" t="e">
        <f t="shared" si="1465"/>
        <v>#DIV/0!</v>
      </c>
      <c r="BR917" s="204" t="e">
        <f t="shared" si="1465"/>
        <v>#DIV/0!</v>
      </c>
      <c r="BS917" s="205" t="e">
        <f t="shared" si="1465"/>
        <v>#DIV/0!</v>
      </c>
      <c r="BT917" s="206" t="e">
        <f t="shared" si="1465"/>
        <v>#DIV/0!</v>
      </c>
      <c r="BU917" s="204" t="e">
        <f t="shared" si="1465"/>
        <v>#DIV/0!</v>
      </c>
      <c r="BV917" s="208" t="e">
        <f t="shared" si="1465"/>
        <v>#DIV/0!</v>
      </c>
      <c r="BW917" s="209" t="e">
        <f t="shared" si="1465"/>
        <v>#DIV/0!</v>
      </c>
      <c r="BX917" s="204" t="e">
        <f t="shared" si="1465"/>
        <v>#DIV/0!</v>
      </c>
      <c r="BY917" s="205" t="e">
        <f t="shared" si="1465"/>
        <v>#DIV/0!</v>
      </c>
      <c r="BZ917" s="206" t="e">
        <f t="shared" si="1465"/>
        <v>#DIV/0!</v>
      </c>
      <c r="CA917" s="207" t="e">
        <f t="shared" si="1465"/>
        <v>#DIV/0!</v>
      </c>
      <c r="CB917" s="204" t="e">
        <f t="shared" si="1465"/>
        <v>#DIV/0!</v>
      </c>
      <c r="CC917" s="205" t="e">
        <f t="shared" si="1465"/>
        <v>#DIV/0!</v>
      </c>
      <c r="CD917" s="206" t="e">
        <f t="shared" si="1465"/>
        <v>#DIV/0!</v>
      </c>
      <c r="CE917" s="207" t="e">
        <f t="shared" si="1465"/>
        <v>#DIV/0!</v>
      </c>
      <c r="CF917" s="204" t="e">
        <f t="shared" si="1465"/>
        <v>#DIV/0!</v>
      </c>
      <c r="CG917" s="205" t="e">
        <f t="shared" si="1465"/>
        <v>#DIV/0!</v>
      </c>
      <c r="CH917" s="206" t="e">
        <f t="shared" si="1465"/>
        <v>#DIV/0!</v>
      </c>
      <c r="CI917" s="204" t="e">
        <f t="shared" si="1465"/>
        <v>#DIV/0!</v>
      </c>
      <c r="CJ917" s="210" t="e">
        <f t="shared" si="1465"/>
        <v>#DIV/0!</v>
      </c>
      <c r="CK917" s="211" t="e">
        <f t="shared" si="1465"/>
        <v>#DIV/0!</v>
      </c>
    </row>
    <row r="918" spans="1:89" ht="13.5" thickBot="1" x14ac:dyDescent="0.25">
      <c r="A918" s="202" t="s">
        <v>33</v>
      </c>
      <c r="B918" s="235"/>
      <c r="C918" s="223"/>
      <c r="D918" s="224"/>
      <c r="E918" s="225"/>
      <c r="F918" s="222"/>
      <c r="G918" s="226"/>
      <c r="H918" s="224"/>
      <c r="I918" s="225"/>
      <c r="J918" s="222"/>
      <c r="K918" s="223"/>
      <c r="L918" s="224"/>
      <c r="M918" s="222"/>
      <c r="N918" s="227"/>
      <c r="O918" s="236"/>
      <c r="P918" s="222"/>
      <c r="Q918" s="223"/>
      <c r="R918" s="224"/>
      <c r="S918" s="225"/>
      <c r="T918" s="222"/>
      <c r="U918" s="226"/>
      <c r="V918" s="224"/>
      <c r="W918" s="237"/>
      <c r="X918" s="222"/>
      <c r="Y918" s="226"/>
      <c r="Z918" s="224"/>
      <c r="AA918" s="222"/>
      <c r="AB918" s="220">
        <f t="shared" si="1456"/>
        <v>0</v>
      </c>
      <c r="AC918" s="221">
        <f t="shared" si="1451"/>
        <v>0</v>
      </c>
      <c r="AE918" s="202" t="str">
        <f>$AE$19</f>
        <v>19:00 - 19:59</v>
      </c>
      <c r="AF918" s="193">
        <f t="shared" si="1461"/>
        <v>0</v>
      </c>
      <c r="AG918" s="223">
        <f t="shared" si="1461"/>
        <v>0</v>
      </c>
      <c r="AH918" s="224">
        <f t="shared" si="1461"/>
        <v>0</v>
      </c>
      <c r="AI918" s="225">
        <f t="shared" si="1461"/>
        <v>0</v>
      </c>
      <c r="AJ918" s="222">
        <f t="shared" si="1461"/>
        <v>0</v>
      </c>
      <c r="AK918" s="226">
        <f t="shared" si="1461"/>
        <v>0</v>
      </c>
      <c r="AL918" s="224">
        <f t="shared" si="1461"/>
        <v>0</v>
      </c>
      <c r="AM918" s="225">
        <f t="shared" si="1461"/>
        <v>0</v>
      </c>
      <c r="AN918" s="222">
        <f t="shared" si="1461"/>
        <v>0</v>
      </c>
      <c r="AO918" s="226">
        <f t="shared" si="1461"/>
        <v>0</v>
      </c>
      <c r="AP918" s="224">
        <f t="shared" si="1462"/>
        <v>0</v>
      </c>
      <c r="AQ918" s="222">
        <f t="shared" si="1462"/>
        <v>0</v>
      </c>
      <c r="AR918" s="227">
        <f t="shared" si="1462"/>
        <v>0</v>
      </c>
      <c r="AS918" s="228">
        <f t="shared" si="1462"/>
        <v>0</v>
      </c>
      <c r="AT918" s="222">
        <f t="shared" si="1462"/>
        <v>0</v>
      </c>
      <c r="AU918" s="226">
        <f t="shared" si="1462"/>
        <v>0</v>
      </c>
      <c r="AV918" s="224">
        <f t="shared" si="1462"/>
        <v>0</v>
      </c>
      <c r="AW918" s="225">
        <f t="shared" si="1462"/>
        <v>0</v>
      </c>
      <c r="AX918" s="222">
        <f t="shared" si="1462"/>
        <v>0</v>
      </c>
      <c r="AY918" s="226">
        <f t="shared" si="1462"/>
        <v>0</v>
      </c>
      <c r="AZ918" s="224">
        <f t="shared" si="1463"/>
        <v>0</v>
      </c>
      <c r="BA918" s="225">
        <f t="shared" si="1463"/>
        <v>0</v>
      </c>
      <c r="BB918" s="222">
        <f t="shared" si="1463"/>
        <v>0</v>
      </c>
      <c r="BC918" s="226">
        <f t="shared" si="1463"/>
        <v>0</v>
      </c>
      <c r="BD918" s="224">
        <f t="shared" si="1463"/>
        <v>0</v>
      </c>
      <c r="BE918" s="222">
        <f t="shared" si="1463"/>
        <v>0</v>
      </c>
      <c r="BF918" s="220">
        <f>SUM(AF918,AH918,AJ918,AL918,AN918,AP918,AR918,AT918,AV918,AX918,AZ918,BB918,BD918)</f>
        <v>0</v>
      </c>
      <c r="BG918" s="221">
        <f>SUM(AG918,AI918,AK918,AM918,AO918,AQ918,AS918,AU918,AW918,AY918,BA918,BC918,BE918)</f>
        <v>0</v>
      </c>
      <c r="BI918" s="202" t="s">
        <v>33</v>
      </c>
      <c r="BJ918" s="204" t="e">
        <f t="shared" ref="BJ918:CK918" si="1466">B918/B932</f>
        <v>#DIV/0!</v>
      </c>
      <c r="BK918" s="205" t="e">
        <f t="shared" si="1466"/>
        <v>#DIV/0!</v>
      </c>
      <c r="BL918" s="206" t="e">
        <f t="shared" si="1466"/>
        <v>#DIV/0!</v>
      </c>
      <c r="BM918" s="207" t="e">
        <f t="shared" si="1466"/>
        <v>#DIV/0!</v>
      </c>
      <c r="BN918" s="204" t="e">
        <f t="shared" si="1466"/>
        <v>#DIV/0!</v>
      </c>
      <c r="BO918" s="205" t="e">
        <f t="shared" si="1466"/>
        <v>#DIV/0!</v>
      </c>
      <c r="BP918" s="206" t="e">
        <f t="shared" si="1466"/>
        <v>#DIV/0!</v>
      </c>
      <c r="BQ918" s="207" t="e">
        <f t="shared" si="1466"/>
        <v>#DIV/0!</v>
      </c>
      <c r="BR918" s="204" t="e">
        <f t="shared" si="1466"/>
        <v>#DIV/0!</v>
      </c>
      <c r="BS918" s="205" t="e">
        <f t="shared" si="1466"/>
        <v>#DIV/0!</v>
      </c>
      <c r="BT918" s="206" t="e">
        <f t="shared" si="1466"/>
        <v>#DIV/0!</v>
      </c>
      <c r="BU918" s="204" t="e">
        <f t="shared" si="1466"/>
        <v>#DIV/0!</v>
      </c>
      <c r="BV918" s="208" t="e">
        <f t="shared" si="1466"/>
        <v>#DIV/0!</v>
      </c>
      <c r="BW918" s="209" t="e">
        <f t="shared" si="1466"/>
        <v>#DIV/0!</v>
      </c>
      <c r="BX918" s="204" t="e">
        <f t="shared" si="1466"/>
        <v>#DIV/0!</v>
      </c>
      <c r="BY918" s="205" t="e">
        <f t="shared" si="1466"/>
        <v>#DIV/0!</v>
      </c>
      <c r="BZ918" s="206" t="e">
        <f t="shared" si="1466"/>
        <v>#DIV/0!</v>
      </c>
      <c r="CA918" s="207" t="e">
        <f t="shared" si="1466"/>
        <v>#DIV/0!</v>
      </c>
      <c r="CB918" s="204" t="e">
        <f t="shared" si="1466"/>
        <v>#DIV/0!</v>
      </c>
      <c r="CC918" s="205" t="e">
        <f t="shared" si="1466"/>
        <v>#DIV/0!</v>
      </c>
      <c r="CD918" s="206" t="e">
        <f t="shared" si="1466"/>
        <v>#DIV/0!</v>
      </c>
      <c r="CE918" s="207" t="e">
        <f t="shared" si="1466"/>
        <v>#DIV/0!</v>
      </c>
      <c r="CF918" s="204" t="e">
        <f t="shared" si="1466"/>
        <v>#DIV/0!</v>
      </c>
      <c r="CG918" s="205" t="e">
        <f t="shared" si="1466"/>
        <v>#DIV/0!</v>
      </c>
      <c r="CH918" s="206" t="e">
        <f t="shared" si="1466"/>
        <v>#DIV/0!</v>
      </c>
      <c r="CI918" s="204" t="e">
        <f t="shared" si="1466"/>
        <v>#DIV/0!</v>
      </c>
      <c r="CJ918" s="210" t="e">
        <f t="shared" si="1466"/>
        <v>#DIV/0!</v>
      </c>
      <c r="CK918" s="211" t="e">
        <f t="shared" si="1466"/>
        <v>#DIV/0!</v>
      </c>
    </row>
    <row r="919" spans="1:89" ht="14.25" thickTop="1" thickBot="1" x14ac:dyDescent="0.25">
      <c r="A919" s="212" t="s">
        <v>35</v>
      </c>
      <c r="B919" s="238"/>
      <c r="C919" s="214"/>
      <c r="D919" s="215"/>
      <c r="E919" s="216"/>
      <c r="F919" s="213"/>
      <c r="G919" s="217"/>
      <c r="H919" s="215"/>
      <c r="I919" s="216"/>
      <c r="J919" s="213"/>
      <c r="K919" s="214"/>
      <c r="L919" s="215"/>
      <c r="M919" s="213"/>
      <c r="N919" s="218"/>
      <c r="O919" s="239"/>
      <c r="P919" s="213"/>
      <c r="Q919" s="214"/>
      <c r="R919" s="215"/>
      <c r="S919" s="216"/>
      <c r="T919" s="213"/>
      <c r="U919" s="217"/>
      <c r="V919" s="215"/>
      <c r="W919" s="240"/>
      <c r="X919" s="213"/>
      <c r="Y919" s="217"/>
      <c r="Z919" s="215"/>
      <c r="AA919" s="213"/>
      <c r="AB919" s="220">
        <f t="shared" si="1456"/>
        <v>0</v>
      </c>
      <c r="AC919" s="221">
        <f t="shared" si="1451"/>
        <v>0</v>
      </c>
      <c r="AE919" s="229" t="s">
        <v>26</v>
      </c>
      <c r="AF919" s="230">
        <f t="shared" ref="AF919:BG919" si="1467">SUM(AF916:AF918)</f>
        <v>0</v>
      </c>
      <c r="AG919" s="231">
        <f t="shared" si="1467"/>
        <v>0</v>
      </c>
      <c r="AH919" s="230">
        <f t="shared" si="1467"/>
        <v>0</v>
      </c>
      <c r="AI919" s="231">
        <f t="shared" si="1467"/>
        <v>0</v>
      </c>
      <c r="AJ919" s="230">
        <f t="shared" si="1467"/>
        <v>0</v>
      </c>
      <c r="AK919" s="231">
        <f t="shared" si="1467"/>
        <v>0</v>
      </c>
      <c r="AL919" s="230">
        <f t="shared" si="1467"/>
        <v>0</v>
      </c>
      <c r="AM919" s="231">
        <f t="shared" si="1467"/>
        <v>0</v>
      </c>
      <c r="AN919" s="230">
        <f t="shared" si="1467"/>
        <v>0</v>
      </c>
      <c r="AO919" s="231">
        <f t="shared" si="1467"/>
        <v>0</v>
      </c>
      <c r="AP919" s="230">
        <f t="shared" si="1467"/>
        <v>0</v>
      </c>
      <c r="AQ919" s="231">
        <f t="shared" si="1467"/>
        <v>0</v>
      </c>
      <c r="AR919" s="230">
        <f t="shared" si="1467"/>
        <v>0</v>
      </c>
      <c r="AS919" s="231">
        <f t="shared" si="1467"/>
        <v>0</v>
      </c>
      <c r="AT919" s="230">
        <f t="shared" si="1467"/>
        <v>0</v>
      </c>
      <c r="AU919" s="231">
        <f t="shared" si="1467"/>
        <v>0</v>
      </c>
      <c r="AV919" s="230">
        <f t="shared" si="1467"/>
        <v>0</v>
      </c>
      <c r="AW919" s="231">
        <f t="shared" si="1467"/>
        <v>0</v>
      </c>
      <c r="AX919" s="230">
        <f t="shared" si="1467"/>
        <v>0</v>
      </c>
      <c r="AY919" s="231">
        <f t="shared" si="1467"/>
        <v>0</v>
      </c>
      <c r="AZ919" s="230">
        <f t="shared" si="1467"/>
        <v>0</v>
      </c>
      <c r="BA919" s="231">
        <f t="shared" si="1467"/>
        <v>0</v>
      </c>
      <c r="BB919" s="230">
        <f t="shared" si="1467"/>
        <v>0</v>
      </c>
      <c r="BC919" s="231">
        <f t="shared" si="1467"/>
        <v>0</v>
      </c>
      <c r="BD919" s="230">
        <f t="shared" si="1467"/>
        <v>0</v>
      </c>
      <c r="BE919" s="231">
        <f t="shared" si="1467"/>
        <v>0</v>
      </c>
      <c r="BF919" s="232">
        <f t="shared" si="1467"/>
        <v>0</v>
      </c>
      <c r="BG919" s="233">
        <f t="shared" si="1467"/>
        <v>0</v>
      </c>
      <c r="BI919" s="212" t="s">
        <v>35</v>
      </c>
      <c r="BJ919" s="204" t="e">
        <f t="shared" ref="BJ919:CK919" si="1468">B919/B932</f>
        <v>#DIV/0!</v>
      </c>
      <c r="BK919" s="205" t="e">
        <f t="shared" si="1468"/>
        <v>#DIV/0!</v>
      </c>
      <c r="BL919" s="206" t="e">
        <f t="shared" si="1468"/>
        <v>#DIV/0!</v>
      </c>
      <c r="BM919" s="207" t="e">
        <f t="shared" si="1468"/>
        <v>#DIV/0!</v>
      </c>
      <c r="BN919" s="204" t="e">
        <f t="shared" si="1468"/>
        <v>#DIV/0!</v>
      </c>
      <c r="BO919" s="205" t="e">
        <f t="shared" si="1468"/>
        <v>#DIV/0!</v>
      </c>
      <c r="BP919" s="206" t="e">
        <f t="shared" si="1468"/>
        <v>#DIV/0!</v>
      </c>
      <c r="BQ919" s="207" t="e">
        <f t="shared" si="1468"/>
        <v>#DIV/0!</v>
      </c>
      <c r="BR919" s="204" t="e">
        <f t="shared" si="1468"/>
        <v>#DIV/0!</v>
      </c>
      <c r="BS919" s="205" t="e">
        <f t="shared" si="1468"/>
        <v>#DIV/0!</v>
      </c>
      <c r="BT919" s="206" t="e">
        <f t="shared" si="1468"/>
        <v>#DIV/0!</v>
      </c>
      <c r="BU919" s="204" t="e">
        <f t="shared" si="1468"/>
        <v>#DIV/0!</v>
      </c>
      <c r="BV919" s="208" t="e">
        <f t="shared" si="1468"/>
        <v>#DIV/0!</v>
      </c>
      <c r="BW919" s="209" t="e">
        <f t="shared" si="1468"/>
        <v>#DIV/0!</v>
      </c>
      <c r="BX919" s="204" t="e">
        <f t="shared" si="1468"/>
        <v>#DIV/0!</v>
      </c>
      <c r="BY919" s="205" t="e">
        <f t="shared" si="1468"/>
        <v>#DIV/0!</v>
      </c>
      <c r="BZ919" s="206" t="e">
        <f t="shared" si="1468"/>
        <v>#DIV/0!</v>
      </c>
      <c r="CA919" s="207" t="e">
        <f t="shared" si="1468"/>
        <v>#DIV/0!</v>
      </c>
      <c r="CB919" s="204" t="e">
        <f t="shared" si="1468"/>
        <v>#DIV/0!</v>
      </c>
      <c r="CC919" s="205" t="e">
        <f t="shared" si="1468"/>
        <v>#DIV/0!</v>
      </c>
      <c r="CD919" s="206" t="e">
        <f t="shared" si="1468"/>
        <v>#DIV/0!</v>
      </c>
      <c r="CE919" s="207" t="e">
        <f t="shared" si="1468"/>
        <v>#DIV/0!</v>
      </c>
      <c r="CF919" s="204" t="e">
        <f t="shared" si="1468"/>
        <v>#DIV/0!</v>
      </c>
      <c r="CG919" s="205" t="e">
        <f t="shared" si="1468"/>
        <v>#DIV/0!</v>
      </c>
      <c r="CH919" s="206" t="e">
        <f t="shared" si="1468"/>
        <v>#DIV/0!</v>
      </c>
      <c r="CI919" s="204" t="e">
        <f t="shared" si="1468"/>
        <v>#DIV/0!</v>
      </c>
      <c r="CJ919" s="210" t="e">
        <f t="shared" si="1468"/>
        <v>#DIV/0!</v>
      </c>
      <c r="CK919" s="211" t="e">
        <f t="shared" si="1468"/>
        <v>#DIV/0!</v>
      </c>
    </row>
    <row r="920" spans="1:89" ht="13.5" thickTop="1" x14ac:dyDescent="0.2">
      <c r="A920" s="202" t="s">
        <v>36</v>
      </c>
      <c r="B920" s="235"/>
      <c r="C920" s="223"/>
      <c r="D920" s="224"/>
      <c r="E920" s="225"/>
      <c r="F920" s="222"/>
      <c r="G920" s="226"/>
      <c r="H920" s="224"/>
      <c r="I920" s="225"/>
      <c r="J920" s="222"/>
      <c r="K920" s="223"/>
      <c r="L920" s="224"/>
      <c r="M920" s="222"/>
      <c r="N920" s="227"/>
      <c r="O920" s="236"/>
      <c r="P920" s="222"/>
      <c r="Q920" s="223"/>
      <c r="R920" s="224"/>
      <c r="S920" s="225"/>
      <c r="T920" s="222"/>
      <c r="U920" s="226"/>
      <c r="V920" s="224"/>
      <c r="W920" s="237"/>
      <c r="X920" s="222"/>
      <c r="Y920" s="226"/>
      <c r="Z920" s="224"/>
      <c r="AA920" s="222"/>
      <c r="AB920" s="220">
        <f t="shared" si="1456"/>
        <v>0</v>
      </c>
      <c r="AC920" s="221">
        <f t="shared" si="1451"/>
        <v>0</v>
      </c>
      <c r="BI920" s="202" t="s">
        <v>36</v>
      </c>
      <c r="BJ920" s="204" t="e">
        <f t="shared" ref="BJ920:CK920" si="1469">B920/B932</f>
        <v>#DIV/0!</v>
      </c>
      <c r="BK920" s="205" t="e">
        <f t="shared" si="1469"/>
        <v>#DIV/0!</v>
      </c>
      <c r="BL920" s="206" t="e">
        <f t="shared" si="1469"/>
        <v>#DIV/0!</v>
      </c>
      <c r="BM920" s="207" t="e">
        <f t="shared" si="1469"/>
        <v>#DIV/0!</v>
      </c>
      <c r="BN920" s="204" t="e">
        <f t="shared" si="1469"/>
        <v>#DIV/0!</v>
      </c>
      <c r="BO920" s="205" t="e">
        <f t="shared" si="1469"/>
        <v>#DIV/0!</v>
      </c>
      <c r="BP920" s="206" t="e">
        <f t="shared" si="1469"/>
        <v>#DIV/0!</v>
      </c>
      <c r="BQ920" s="207" t="e">
        <f t="shared" si="1469"/>
        <v>#DIV/0!</v>
      </c>
      <c r="BR920" s="204" t="e">
        <f t="shared" si="1469"/>
        <v>#DIV/0!</v>
      </c>
      <c r="BS920" s="205" t="e">
        <f t="shared" si="1469"/>
        <v>#DIV/0!</v>
      </c>
      <c r="BT920" s="206" t="e">
        <f t="shared" si="1469"/>
        <v>#DIV/0!</v>
      </c>
      <c r="BU920" s="204" t="e">
        <f t="shared" si="1469"/>
        <v>#DIV/0!</v>
      </c>
      <c r="BV920" s="208" t="e">
        <f t="shared" si="1469"/>
        <v>#DIV/0!</v>
      </c>
      <c r="BW920" s="209" t="e">
        <f t="shared" si="1469"/>
        <v>#DIV/0!</v>
      </c>
      <c r="BX920" s="204" t="e">
        <f t="shared" si="1469"/>
        <v>#DIV/0!</v>
      </c>
      <c r="BY920" s="205" t="e">
        <f t="shared" si="1469"/>
        <v>#DIV/0!</v>
      </c>
      <c r="BZ920" s="206" t="e">
        <f t="shared" si="1469"/>
        <v>#DIV/0!</v>
      </c>
      <c r="CA920" s="207" t="e">
        <f t="shared" si="1469"/>
        <v>#DIV/0!</v>
      </c>
      <c r="CB920" s="204" t="e">
        <f t="shared" si="1469"/>
        <v>#DIV/0!</v>
      </c>
      <c r="CC920" s="205" t="e">
        <f t="shared" si="1469"/>
        <v>#DIV/0!</v>
      </c>
      <c r="CD920" s="206" t="e">
        <f t="shared" si="1469"/>
        <v>#DIV/0!</v>
      </c>
      <c r="CE920" s="207" t="e">
        <f t="shared" si="1469"/>
        <v>#DIV/0!</v>
      </c>
      <c r="CF920" s="204" t="e">
        <f t="shared" si="1469"/>
        <v>#DIV/0!</v>
      </c>
      <c r="CG920" s="205" t="e">
        <f t="shared" si="1469"/>
        <v>#DIV/0!</v>
      </c>
      <c r="CH920" s="206" t="e">
        <f t="shared" si="1469"/>
        <v>#DIV/0!</v>
      </c>
      <c r="CI920" s="204" t="e">
        <f t="shared" si="1469"/>
        <v>#DIV/0!</v>
      </c>
      <c r="CJ920" s="210" t="e">
        <f t="shared" si="1469"/>
        <v>#DIV/0!</v>
      </c>
      <c r="CK920" s="211" t="e">
        <f t="shared" si="1469"/>
        <v>#DIV/0!</v>
      </c>
    </row>
    <row r="921" spans="1:89" x14ac:dyDescent="0.2">
      <c r="A921" s="212" t="s">
        <v>37</v>
      </c>
      <c r="B921" s="238"/>
      <c r="C921" s="214"/>
      <c r="D921" s="215"/>
      <c r="E921" s="216"/>
      <c r="F921" s="213"/>
      <c r="G921" s="217"/>
      <c r="H921" s="215"/>
      <c r="I921" s="216"/>
      <c r="J921" s="213"/>
      <c r="K921" s="214"/>
      <c r="L921" s="215"/>
      <c r="M921" s="213"/>
      <c r="N921" s="218"/>
      <c r="O921" s="239"/>
      <c r="P921" s="213"/>
      <c r="Q921" s="214"/>
      <c r="R921" s="215"/>
      <c r="S921" s="216"/>
      <c r="T921" s="213"/>
      <c r="U921" s="217"/>
      <c r="V921" s="215"/>
      <c r="W921" s="240"/>
      <c r="X921" s="213"/>
      <c r="Y921" s="217"/>
      <c r="Z921" s="215"/>
      <c r="AA921" s="213"/>
      <c r="AB921" s="220">
        <f t="shared" si="1456"/>
        <v>0</v>
      </c>
      <c r="AC921" s="221">
        <f t="shared" si="1451"/>
        <v>0</v>
      </c>
      <c r="BI921" s="212" t="s">
        <v>37</v>
      </c>
      <c r="BJ921" s="204" t="e">
        <f t="shared" ref="BJ921:CK921" si="1470">B921/B932</f>
        <v>#DIV/0!</v>
      </c>
      <c r="BK921" s="205" t="e">
        <f t="shared" si="1470"/>
        <v>#DIV/0!</v>
      </c>
      <c r="BL921" s="206" t="e">
        <f t="shared" si="1470"/>
        <v>#DIV/0!</v>
      </c>
      <c r="BM921" s="207" t="e">
        <f t="shared" si="1470"/>
        <v>#DIV/0!</v>
      </c>
      <c r="BN921" s="204" t="e">
        <f t="shared" si="1470"/>
        <v>#DIV/0!</v>
      </c>
      <c r="BO921" s="205" t="e">
        <f t="shared" si="1470"/>
        <v>#DIV/0!</v>
      </c>
      <c r="BP921" s="206" t="e">
        <f t="shared" si="1470"/>
        <v>#DIV/0!</v>
      </c>
      <c r="BQ921" s="207" t="e">
        <f t="shared" si="1470"/>
        <v>#DIV/0!</v>
      </c>
      <c r="BR921" s="204" t="e">
        <f t="shared" si="1470"/>
        <v>#DIV/0!</v>
      </c>
      <c r="BS921" s="205" t="e">
        <f t="shared" si="1470"/>
        <v>#DIV/0!</v>
      </c>
      <c r="BT921" s="206" t="e">
        <f t="shared" si="1470"/>
        <v>#DIV/0!</v>
      </c>
      <c r="BU921" s="204" t="e">
        <f t="shared" si="1470"/>
        <v>#DIV/0!</v>
      </c>
      <c r="BV921" s="208" t="e">
        <f t="shared" si="1470"/>
        <v>#DIV/0!</v>
      </c>
      <c r="BW921" s="209" t="e">
        <f t="shared" si="1470"/>
        <v>#DIV/0!</v>
      </c>
      <c r="BX921" s="204" t="e">
        <f t="shared" si="1470"/>
        <v>#DIV/0!</v>
      </c>
      <c r="BY921" s="205" t="e">
        <f t="shared" si="1470"/>
        <v>#DIV/0!</v>
      </c>
      <c r="BZ921" s="206" t="e">
        <f t="shared" si="1470"/>
        <v>#DIV/0!</v>
      </c>
      <c r="CA921" s="207" t="e">
        <f t="shared" si="1470"/>
        <v>#DIV/0!</v>
      </c>
      <c r="CB921" s="204" t="e">
        <f t="shared" si="1470"/>
        <v>#DIV/0!</v>
      </c>
      <c r="CC921" s="205" t="e">
        <f t="shared" si="1470"/>
        <v>#DIV/0!</v>
      </c>
      <c r="CD921" s="206" t="e">
        <f t="shared" si="1470"/>
        <v>#DIV/0!</v>
      </c>
      <c r="CE921" s="207" t="e">
        <f t="shared" si="1470"/>
        <v>#DIV/0!</v>
      </c>
      <c r="CF921" s="204" t="e">
        <f t="shared" si="1470"/>
        <v>#DIV/0!</v>
      </c>
      <c r="CG921" s="205" t="e">
        <f t="shared" si="1470"/>
        <v>#DIV/0!</v>
      </c>
      <c r="CH921" s="206" t="e">
        <f t="shared" si="1470"/>
        <v>#DIV/0!</v>
      </c>
      <c r="CI921" s="204" t="e">
        <f t="shared" si="1470"/>
        <v>#DIV/0!</v>
      </c>
      <c r="CJ921" s="210" t="e">
        <f t="shared" si="1470"/>
        <v>#DIV/0!</v>
      </c>
      <c r="CK921" s="211" t="e">
        <f t="shared" si="1470"/>
        <v>#DIV/0!</v>
      </c>
    </row>
    <row r="922" spans="1:89" x14ac:dyDescent="0.2">
      <c r="A922" s="202" t="s">
        <v>30</v>
      </c>
      <c r="B922" s="235"/>
      <c r="C922" s="223"/>
      <c r="D922" s="224"/>
      <c r="E922" s="225"/>
      <c r="F922" s="222"/>
      <c r="G922" s="226"/>
      <c r="H922" s="224"/>
      <c r="I922" s="225"/>
      <c r="J922" s="222"/>
      <c r="K922" s="223"/>
      <c r="L922" s="224"/>
      <c r="M922" s="222"/>
      <c r="N922" s="227"/>
      <c r="O922" s="236"/>
      <c r="P922" s="222"/>
      <c r="Q922" s="223"/>
      <c r="R922" s="224"/>
      <c r="S922" s="225"/>
      <c r="T922" s="222"/>
      <c r="U922" s="226"/>
      <c r="V922" s="224"/>
      <c r="W922" s="237"/>
      <c r="X922" s="222"/>
      <c r="Y922" s="226"/>
      <c r="Z922" s="224"/>
      <c r="AA922" s="222"/>
      <c r="AB922" s="220">
        <f t="shared" si="1456"/>
        <v>0</v>
      </c>
      <c r="AC922" s="221">
        <f t="shared" si="1451"/>
        <v>0</v>
      </c>
      <c r="BI922" s="202" t="s">
        <v>30</v>
      </c>
      <c r="BJ922" s="204" t="e">
        <f t="shared" ref="BJ922:CK922" si="1471">B922/B932</f>
        <v>#DIV/0!</v>
      </c>
      <c r="BK922" s="205" t="e">
        <f t="shared" si="1471"/>
        <v>#DIV/0!</v>
      </c>
      <c r="BL922" s="206" t="e">
        <f t="shared" si="1471"/>
        <v>#DIV/0!</v>
      </c>
      <c r="BM922" s="207" t="e">
        <f t="shared" si="1471"/>
        <v>#DIV/0!</v>
      </c>
      <c r="BN922" s="204" t="e">
        <f t="shared" si="1471"/>
        <v>#DIV/0!</v>
      </c>
      <c r="BO922" s="205" t="e">
        <f t="shared" si="1471"/>
        <v>#DIV/0!</v>
      </c>
      <c r="BP922" s="206" t="e">
        <f t="shared" si="1471"/>
        <v>#DIV/0!</v>
      </c>
      <c r="BQ922" s="207" t="e">
        <f t="shared" si="1471"/>
        <v>#DIV/0!</v>
      </c>
      <c r="BR922" s="204" t="e">
        <f t="shared" si="1471"/>
        <v>#DIV/0!</v>
      </c>
      <c r="BS922" s="205" t="e">
        <f t="shared" si="1471"/>
        <v>#DIV/0!</v>
      </c>
      <c r="BT922" s="206" t="e">
        <f t="shared" si="1471"/>
        <v>#DIV/0!</v>
      </c>
      <c r="BU922" s="204" t="e">
        <f t="shared" si="1471"/>
        <v>#DIV/0!</v>
      </c>
      <c r="BV922" s="208" t="e">
        <f t="shared" si="1471"/>
        <v>#DIV/0!</v>
      </c>
      <c r="BW922" s="209" t="e">
        <f t="shared" si="1471"/>
        <v>#DIV/0!</v>
      </c>
      <c r="BX922" s="204" t="e">
        <f t="shared" si="1471"/>
        <v>#DIV/0!</v>
      </c>
      <c r="BY922" s="205" t="e">
        <f t="shared" si="1471"/>
        <v>#DIV/0!</v>
      </c>
      <c r="BZ922" s="206" t="e">
        <f t="shared" si="1471"/>
        <v>#DIV/0!</v>
      </c>
      <c r="CA922" s="207" t="e">
        <f t="shared" si="1471"/>
        <v>#DIV/0!</v>
      </c>
      <c r="CB922" s="204" t="e">
        <f t="shared" si="1471"/>
        <v>#DIV/0!</v>
      </c>
      <c r="CC922" s="205" t="e">
        <f t="shared" si="1471"/>
        <v>#DIV/0!</v>
      </c>
      <c r="CD922" s="206" t="e">
        <f t="shared" si="1471"/>
        <v>#DIV/0!</v>
      </c>
      <c r="CE922" s="207" t="e">
        <f t="shared" si="1471"/>
        <v>#DIV/0!</v>
      </c>
      <c r="CF922" s="204" t="e">
        <f t="shared" si="1471"/>
        <v>#DIV/0!</v>
      </c>
      <c r="CG922" s="205" t="e">
        <f t="shared" si="1471"/>
        <v>#DIV/0!</v>
      </c>
      <c r="CH922" s="206" t="e">
        <f t="shared" si="1471"/>
        <v>#DIV/0!</v>
      </c>
      <c r="CI922" s="204" t="e">
        <f t="shared" si="1471"/>
        <v>#DIV/0!</v>
      </c>
      <c r="CJ922" s="210" t="e">
        <f t="shared" si="1471"/>
        <v>#DIV/0!</v>
      </c>
      <c r="CK922" s="211" t="e">
        <f t="shared" si="1471"/>
        <v>#DIV/0!</v>
      </c>
    </row>
    <row r="923" spans="1:89" x14ac:dyDescent="0.2">
      <c r="A923" s="212" t="s">
        <v>32</v>
      </c>
      <c r="B923" s="238"/>
      <c r="C923" s="214"/>
      <c r="D923" s="215"/>
      <c r="E923" s="216"/>
      <c r="F923" s="213"/>
      <c r="G923" s="217"/>
      <c r="H923" s="215"/>
      <c r="I923" s="216"/>
      <c r="J923" s="213"/>
      <c r="K923" s="214"/>
      <c r="L923" s="215"/>
      <c r="M923" s="213"/>
      <c r="N923" s="218"/>
      <c r="O923" s="239"/>
      <c r="P923" s="213"/>
      <c r="Q923" s="214"/>
      <c r="R923" s="215"/>
      <c r="S923" s="216"/>
      <c r="T923" s="213"/>
      <c r="U923" s="217"/>
      <c r="V923" s="215"/>
      <c r="W923" s="240"/>
      <c r="X923" s="213"/>
      <c r="Y923" s="217"/>
      <c r="Z923" s="215"/>
      <c r="AA923" s="213"/>
      <c r="AB923" s="220">
        <f t="shared" si="1456"/>
        <v>0</v>
      </c>
      <c r="AC923" s="221">
        <f t="shared" si="1451"/>
        <v>0</v>
      </c>
      <c r="BI923" s="212" t="s">
        <v>32</v>
      </c>
      <c r="BJ923" s="204" t="e">
        <f t="shared" ref="BJ923:CK923" si="1472">B923/B932</f>
        <v>#DIV/0!</v>
      </c>
      <c r="BK923" s="205" t="e">
        <f t="shared" si="1472"/>
        <v>#DIV/0!</v>
      </c>
      <c r="BL923" s="206" t="e">
        <f t="shared" si="1472"/>
        <v>#DIV/0!</v>
      </c>
      <c r="BM923" s="207" t="e">
        <f t="shared" si="1472"/>
        <v>#DIV/0!</v>
      </c>
      <c r="BN923" s="204" t="e">
        <f t="shared" si="1472"/>
        <v>#DIV/0!</v>
      </c>
      <c r="BO923" s="205" t="e">
        <f t="shared" si="1472"/>
        <v>#DIV/0!</v>
      </c>
      <c r="BP923" s="206" t="e">
        <f t="shared" si="1472"/>
        <v>#DIV/0!</v>
      </c>
      <c r="BQ923" s="207" t="e">
        <f t="shared" si="1472"/>
        <v>#DIV/0!</v>
      </c>
      <c r="BR923" s="204" t="e">
        <f t="shared" si="1472"/>
        <v>#DIV/0!</v>
      </c>
      <c r="BS923" s="205" t="e">
        <f t="shared" si="1472"/>
        <v>#DIV/0!</v>
      </c>
      <c r="BT923" s="206" t="e">
        <f t="shared" si="1472"/>
        <v>#DIV/0!</v>
      </c>
      <c r="BU923" s="204" t="e">
        <f t="shared" si="1472"/>
        <v>#DIV/0!</v>
      </c>
      <c r="BV923" s="208" t="e">
        <f t="shared" si="1472"/>
        <v>#DIV/0!</v>
      </c>
      <c r="BW923" s="209" t="e">
        <f t="shared" si="1472"/>
        <v>#DIV/0!</v>
      </c>
      <c r="BX923" s="204" t="e">
        <f t="shared" si="1472"/>
        <v>#DIV/0!</v>
      </c>
      <c r="BY923" s="205" t="e">
        <f t="shared" si="1472"/>
        <v>#DIV/0!</v>
      </c>
      <c r="BZ923" s="206" t="e">
        <f t="shared" si="1472"/>
        <v>#DIV/0!</v>
      </c>
      <c r="CA923" s="207" t="e">
        <f t="shared" si="1472"/>
        <v>#DIV/0!</v>
      </c>
      <c r="CB923" s="204" t="e">
        <f t="shared" si="1472"/>
        <v>#DIV/0!</v>
      </c>
      <c r="CC923" s="205" t="e">
        <f t="shared" si="1472"/>
        <v>#DIV/0!</v>
      </c>
      <c r="CD923" s="206" t="e">
        <f t="shared" si="1472"/>
        <v>#DIV/0!</v>
      </c>
      <c r="CE923" s="207" t="e">
        <f t="shared" si="1472"/>
        <v>#DIV/0!</v>
      </c>
      <c r="CF923" s="204" t="e">
        <f t="shared" si="1472"/>
        <v>#DIV/0!</v>
      </c>
      <c r="CG923" s="205" t="e">
        <f t="shared" si="1472"/>
        <v>#DIV/0!</v>
      </c>
      <c r="CH923" s="206" t="e">
        <f t="shared" si="1472"/>
        <v>#DIV/0!</v>
      </c>
      <c r="CI923" s="204" t="e">
        <f t="shared" si="1472"/>
        <v>#DIV/0!</v>
      </c>
      <c r="CJ923" s="210" t="e">
        <f t="shared" si="1472"/>
        <v>#DIV/0!</v>
      </c>
      <c r="CK923" s="211" t="e">
        <f t="shared" si="1472"/>
        <v>#DIV/0!</v>
      </c>
    </row>
    <row r="924" spans="1:89" x14ac:dyDescent="0.2">
      <c r="A924" s="202" t="s">
        <v>34</v>
      </c>
      <c r="B924" s="235"/>
      <c r="C924" s="223"/>
      <c r="D924" s="224"/>
      <c r="E924" s="225"/>
      <c r="F924" s="222"/>
      <c r="G924" s="226"/>
      <c r="H924" s="224"/>
      <c r="I924" s="225"/>
      <c r="J924" s="222"/>
      <c r="K924" s="223"/>
      <c r="L924" s="224"/>
      <c r="M924" s="222"/>
      <c r="N924" s="227"/>
      <c r="O924" s="236"/>
      <c r="P924" s="222"/>
      <c r="Q924" s="223"/>
      <c r="R924" s="224"/>
      <c r="S924" s="225"/>
      <c r="T924" s="222"/>
      <c r="U924" s="226"/>
      <c r="V924" s="224"/>
      <c r="W924" s="237"/>
      <c r="X924" s="222"/>
      <c r="Y924" s="226"/>
      <c r="Z924" s="224"/>
      <c r="AA924" s="222"/>
      <c r="AB924" s="220">
        <f t="shared" si="1456"/>
        <v>0</v>
      </c>
      <c r="AC924" s="221">
        <f t="shared" si="1451"/>
        <v>0</v>
      </c>
      <c r="BI924" s="202" t="s">
        <v>34</v>
      </c>
      <c r="BJ924" s="204" t="e">
        <f t="shared" ref="BJ924:CK924" si="1473">B924/B932</f>
        <v>#DIV/0!</v>
      </c>
      <c r="BK924" s="205" t="e">
        <f t="shared" si="1473"/>
        <v>#DIV/0!</v>
      </c>
      <c r="BL924" s="206" t="e">
        <f t="shared" si="1473"/>
        <v>#DIV/0!</v>
      </c>
      <c r="BM924" s="207" t="e">
        <f t="shared" si="1473"/>
        <v>#DIV/0!</v>
      </c>
      <c r="BN924" s="204" t="e">
        <f t="shared" si="1473"/>
        <v>#DIV/0!</v>
      </c>
      <c r="BO924" s="205" t="e">
        <f t="shared" si="1473"/>
        <v>#DIV/0!</v>
      </c>
      <c r="BP924" s="206" t="e">
        <f t="shared" si="1473"/>
        <v>#DIV/0!</v>
      </c>
      <c r="BQ924" s="207" t="e">
        <f t="shared" si="1473"/>
        <v>#DIV/0!</v>
      </c>
      <c r="BR924" s="204" t="e">
        <f t="shared" si="1473"/>
        <v>#DIV/0!</v>
      </c>
      <c r="BS924" s="205" t="e">
        <f t="shared" si="1473"/>
        <v>#DIV/0!</v>
      </c>
      <c r="BT924" s="206" t="e">
        <f t="shared" si="1473"/>
        <v>#DIV/0!</v>
      </c>
      <c r="BU924" s="204" t="e">
        <f t="shared" si="1473"/>
        <v>#DIV/0!</v>
      </c>
      <c r="BV924" s="208" t="e">
        <f t="shared" si="1473"/>
        <v>#DIV/0!</v>
      </c>
      <c r="BW924" s="209" t="e">
        <f t="shared" si="1473"/>
        <v>#DIV/0!</v>
      </c>
      <c r="BX924" s="204" t="e">
        <f t="shared" si="1473"/>
        <v>#DIV/0!</v>
      </c>
      <c r="BY924" s="205" t="e">
        <f t="shared" si="1473"/>
        <v>#DIV/0!</v>
      </c>
      <c r="BZ924" s="206" t="e">
        <f t="shared" si="1473"/>
        <v>#DIV/0!</v>
      </c>
      <c r="CA924" s="207" t="e">
        <f t="shared" si="1473"/>
        <v>#DIV/0!</v>
      </c>
      <c r="CB924" s="204" t="e">
        <f t="shared" si="1473"/>
        <v>#DIV/0!</v>
      </c>
      <c r="CC924" s="205" t="e">
        <f t="shared" si="1473"/>
        <v>#DIV/0!</v>
      </c>
      <c r="CD924" s="206" t="e">
        <f t="shared" si="1473"/>
        <v>#DIV/0!</v>
      </c>
      <c r="CE924" s="207" t="e">
        <f t="shared" si="1473"/>
        <v>#DIV/0!</v>
      </c>
      <c r="CF924" s="204" t="e">
        <f t="shared" si="1473"/>
        <v>#DIV/0!</v>
      </c>
      <c r="CG924" s="205" t="e">
        <f t="shared" si="1473"/>
        <v>#DIV/0!</v>
      </c>
      <c r="CH924" s="206" t="e">
        <f t="shared" si="1473"/>
        <v>#DIV/0!</v>
      </c>
      <c r="CI924" s="204" t="e">
        <f t="shared" si="1473"/>
        <v>#DIV/0!</v>
      </c>
      <c r="CJ924" s="210" t="e">
        <f t="shared" si="1473"/>
        <v>#DIV/0!</v>
      </c>
      <c r="CK924" s="211" t="e">
        <f t="shared" si="1473"/>
        <v>#DIV/0!</v>
      </c>
    </row>
    <row r="925" spans="1:89" x14ac:dyDescent="0.2">
      <c r="A925" s="212" t="s">
        <v>38</v>
      </c>
      <c r="B925" s="238"/>
      <c r="C925" s="214"/>
      <c r="D925" s="215"/>
      <c r="E925" s="216"/>
      <c r="F925" s="213"/>
      <c r="G925" s="217"/>
      <c r="H925" s="215"/>
      <c r="I925" s="216"/>
      <c r="J925" s="213"/>
      <c r="K925" s="214"/>
      <c r="L925" s="215"/>
      <c r="M925" s="213"/>
      <c r="N925" s="218"/>
      <c r="O925" s="239"/>
      <c r="P925" s="213"/>
      <c r="Q925" s="214"/>
      <c r="R925" s="215"/>
      <c r="S925" s="216"/>
      <c r="T925" s="213"/>
      <c r="U925" s="217"/>
      <c r="V925" s="215"/>
      <c r="W925" s="240"/>
      <c r="X925" s="213"/>
      <c r="Y925" s="217"/>
      <c r="Z925" s="215"/>
      <c r="AA925" s="213"/>
      <c r="AB925" s="220">
        <f t="shared" si="1456"/>
        <v>0</v>
      </c>
      <c r="AC925" s="221">
        <f t="shared" si="1451"/>
        <v>0</v>
      </c>
      <c r="BI925" s="212" t="s">
        <v>38</v>
      </c>
      <c r="BJ925" s="204" t="e">
        <f t="shared" ref="BJ925:CK925" si="1474">B925/B932</f>
        <v>#DIV/0!</v>
      </c>
      <c r="BK925" s="205" t="e">
        <f t="shared" si="1474"/>
        <v>#DIV/0!</v>
      </c>
      <c r="BL925" s="206" t="e">
        <f t="shared" si="1474"/>
        <v>#DIV/0!</v>
      </c>
      <c r="BM925" s="207" t="e">
        <f t="shared" si="1474"/>
        <v>#DIV/0!</v>
      </c>
      <c r="BN925" s="204" t="e">
        <f t="shared" si="1474"/>
        <v>#DIV/0!</v>
      </c>
      <c r="BO925" s="205" t="e">
        <f t="shared" si="1474"/>
        <v>#DIV/0!</v>
      </c>
      <c r="BP925" s="206" t="e">
        <f t="shared" si="1474"/>
        <v>#DIV/0!</v>
      </c>
      <c r="BQ925" s="207" t="e">
        <f t="shared" si="1474"/>
        <v>#DIV/0!</v>
      </c>
      <c r="BR925" s="204" t="e">
        <f t="shared" si="1474"/>
        <v>#DIV/0!</v>
      </c>
      <c r="BS925" s="205" t="e">
        <f t="shared" si="1474"/>
        <v>#DIV/0!</v>
      </c>
      <c r="BT925" s="206" t="e">
        <f t="shared" si="1474"/>
        <v>#DIV/0!</v>
      </c>
      <c r="BU925" s="204" t="e">
        <f t="shared" si="1474"/>
        <v>#DIV/0!</v>
      </c>
      <c r="BV925" s="208" t="e">
        <f t="shared" si="1474"/>
        <v>#DIV/0!</v>
      </c>
      <c r="BW925" s="209" t="e">
        <f t="shared" si="1474"/>
        <v>#DIV/0!</v>
      </c>
      <c r="BX925" s="204" t="e">
        <f t="shared" si="1474"/>
        <v>#DIV/0!</v>
      </c>
      <c r="BY925" s="205" t="e">
        <f t="shared" si="1474"/>
        <v>#DIV/0!</v>
      </c>
      <c r="BZ925" s="206" t="e">
        <f t="shared" si="1474"/>
        <v>#DIV/0!</v>
      </c>
      <c r="CA925" s="207" t="e">
        <f t="shared" si="1474"/>
        <v>#DIV/0!</v>
      </c>
      <c r="CB925" s="204" t="e">
        <f t="shared" si="1474"/>
        <v>#DIV/0!</v>
      </c>
      <c r="CC925" s="205" t="e">
        <f t="shared" si="1474"/>
        <v>#DIV/0!</v>
      </c>
      <c r="CD925" s="206" t="e">
        <f t="shared" si="1474"/>
        <v>#DIV/0!</v>
      </c>
      <c r="CE925" s="207" t="e">
        <f t="shared" si="1474"/>
        <v>#DIV/0!</v>
      </c>
      <c r="CF925" s="204" t="e">
        <f t="shared" si="1474"/>
        <v>#DIV/0!</v>
      </c>
      <c r="CG925" s="205" t="e">
        <f t="shared" si="1474"/>
        <v>#DIV/0!</v>
      </c>
      <c r="CH925" s="206" t="e">
        <f t="shared" si="1474"/>
        <v>#DIV/0!</v>
      </c>
      <c r="CI925" s="204" t="e">
        <f t="shared" si="1474"/>
        <v>#DIV/0!</v>
      </c>
      <c r="CJ925" s="210" t="e">
        <f t="shared" si="1474"/>
        <v>#DIV/0!</v>
      </c>
      <c r="CK925" s="211" t="e">
        <f t="shared" si="1474"/>
        <v>#DIV/0!</v>
      </c>
    </row>
    <row r="926" spans="1:89" x14ac:dyDescent="0.2">
      <c r="A926" s="202" t="s">
        <v>39</v>
      </c>
      <c r="B926" s="235"/>
      <c r="C926" s="223"/>
      <c r="D926" s="224"/>
      <c r="E926" s="225"/>
      <c r="F926" s="222"/>
      <c r="G926" s="226"/>
      <c r="H926" s="224"/>
      <c r="I926" s="225"/>
      <c r="J926" s="222"/>
      <c r="K926" s="223"/>
      <c r="L926" s="224"/>
      <c r="M926" s="222"/>
      <c r="N926" s="227"/>
      <c r="O926" s="236"/>
      <c r="P926" s="222"/>
      <c r="Q926" s="223"/>
      <c r="R926" s="224"/>
      <c r="S926" s="225"/>
      <c r="T926" s="222"/>
      <c r="U926" s="226"/>
      <c r="V926" s="224"/>
      <c r="W926" s="237"/>
      <c r="X926" s="222"/>
      <c r="Y926" s="226"/>
      <c r="Z926" s="224"/>
      <c r="AA926" s="222"/>
      <c r="AB926" s="220">
        <f t="shared" si="1456"/>
        <v>0</v>
      </c>
      <c r="AC926" s="221">
        <f t="shared" si="1451"/>
        <v>0</v>
      </c>
      <c r="BI926" s="202" t="s">
        <v>39</v>
      </c>
      <c r="BJ926" s="204" t="e">
        <f t="shared" ref="BJ926:CK926" si="1475">B926/B932</f>
        <v>#DIV/0!</v>
      </c>
      <c r="BK926" s="205" t="e">
        <f t="shared" si="1475"/>
        <v>#DIV/0!</v>
      </c>
      <c r="BL926" s="206" t="e">
        <f t="shared" si="1475"/>
        <v>#DIV/0!</v>
      </c>
      <c r="BM926" s="207" t="e">
        <f t="shared" si="1475"/>
        <v>#DIV/0!</v>
      </c>
      <c r="BN926" s="204" t="e">
        <f t="shared" si="1475"/>
        <v>#DIV/0!</v>
      </c>
      <c r="BO926" s="205" t="e">
        <f t="shared" si="1475"/>
        <v>#DIV/0!</v>
      </c>
      <c r="BP926" s="206" t="e">
        <f t="shared" si="1475"/>
        <v>#DIV/0!</v>
      </c>
      <c r="BQ926" s="207" t="e">
        <f t="shared" si="1475"/>
        <v>#DIV/0!</v>
      </c>
      <c r="BR926" s="204" t="e">
        <f t="shared" si="1475"/>
        <v>#DIV/0!</v>
      </c>
      <c r="BS926" s="205" t="e">
        <f t="shared" si="1475"/>
        <v>#DIV/0!</v>
      </c>
      <c r="BT926" s="206" t="e">
        <f t="shared" si="1475"/>
        <v>#DIV/0!</v>
      </c>
      <c r="BU926" s="204" t="e">
        <f t="shared" si="1475"/>
        <v>#DIV/0!</v>
      </c>
      <c r="BV926" s="208" t="e">
        <f t="shared" si="1475"/>
        <v>#DIV/0!</v>
      </c>
      <c r="BW926" s="209" t="e">
        <f t="shared" si="1475"/>
        <v>#DIV/0!</v>
      </c>
      <c r="BX926" s="204" t="e">
        <f t="shared" si="1475"/>
        <v>#DIV/0!</v>
      </c>
      <c r="BY926" s="205" t="e">
        <f t="shared" si="1475"/>
        <v>#DIV/0!</v>
      </c>
      <c r="BZ926" s="206" t="e">
        <f t="shared" si="1475"/>
        <v>#DIV/0!</v>
      </c>
      <c r="CA926" s="207" t="e">
        <f t="shared" si="1475"/>
        <v>#DIV/0!</v>
      </c>
      <c r="CB926" s="204" t="e">
        <f t="shared" si="1475"/>
        <v>#DIV/0!</v>
      </c>
      <c r="CC926" s="205" t="e">
        <f t="shared" si="1475"/>
        <v>#DIV/0!</v>
      </c>
      <c r="CD926" s="206" t="e">
        <f t="shared" si="1475"/>
        <v>#DIV/0!</v>
      </c>
      <c r="CE926" s="207" t="e">
        <f t="shared" si="1475"/>
        <v>#DIV/0!</v>
      </c>
      <c r="CF926" s="204" t="e">
        <f t="shared" si="1475"/>
        <v>#DIV/0!</v>
      </c>
      <c r="CG926" s="205" t="e">
        <f t="shared" si="1475"/>
        <v>#DIV/0!</v>
      </c>
      <c r="CH926" s="206" t="e">
        <f t="shared" si="1475"/>
        <v>#DIV/0!</v>
      </c>
      <c r="CI926" s="204" t="e">
        <f t="shared" si="1475"/>
        <v>#DIV/0!</v>
      </c>
      <c r="CJ926" s="210" t="e">
        <f t="shared" si="1475"/>
        <v>#DIV/0!</v>
      </c>
      <c r="CK926" s="211" t="e">
        <f t="shared" si="1475"/>
        <v>#DIV/0!</v>
      </c>
    </row>
    <row r="927" spans="1:89" x14ac:dyDescent="0.2">
      <c r="A927" s="212" t="s">
        <v>40</v>
      </c>
      <c r="B927" s="238"/>
      <c r="C927" s="214"/>
      <c r="D927" s="215"/>
      <c r="E927" s="216"/>
      <c r="F927" s="213"/>
      <c r="G927" s="217"/>
      <c r="H927" s="215"/>
      <c r="I927" s="216"/>
      <c r="J927" s="213"/>
      <c r="K927" s="214"/>
      <c r="L927" s="215"/>
      <c r="M927" s="213"/>
      <c r="N927" s="218"/>
      <c r="O927" s="239"/>
      <c r="P927" s="213"/>
      <c r="Q927" s="214"/>
      <c r="R927" s="215"/>
      <c r="S927" s="216"/>
      <c r="T927" s="213"/>
      <c r="U927" s="217"/>
      <c r="V927" s="215"/>
      <c r="W927" s="240"/>
      <c r="X927" s="213"/>
      <c r="Y927" s="217"/>
      <c r="Z927" s="215"/>
      <c r="AA927" s="213"/>
      <c r="AB927" s="220">
        <f t="shared" si="1456"/>
        <v>0</v>
      </c>
      <c r="AC927" s="221">
        <f t="shared" si="1451"/>
        <v>0</v>
      </c>
      <c r="BI927" s="212" t="s">
        <v>40</v>
      </c>
      <c r="BJ927" s="204" t="e">
        <f t="shared" ref="BJ927:CK927" si="1476">B927/B932</f>
        <v>#DIV/0!</v>
      </c>
      <c r="BK927" s="205" t="e">
        <f t="shared" si="1476"/>
        <v>#DIV/0!</v>
      </c>
      <c r="BL927" s="206" t="e">
        <f t="shared" si="1476"/>
        <v>#DIV/0!</v>
      </c>
      <c r="BM927" s="207" t="e">
        <f t="shared" si="1476"/>
        <v>#DIV/0!</v>
      </c>
      <c r="BN927" s="204" t="e">
        <f t="shared" si="1476"/>
        <v>#DIV/0!</v>
      </c>
      <c r="BO927" s="205" t="e">
        <f t="shared" si="1476"/>
        <v>#DIV/0!</v>
      </c>
      <c r="BP927" s="206" t="e">
        <f t="shared" si="1476"/>
        <v>#DIV/0!</v>
      </c>
      <c r="BQ927" s="207" t="e">
        <f t="shared" si="1476"/>
        <v>#DIV/0!</v>
      </c>
      <c r="BR927" s="204" t="e">
        <f t="shared" si="1476"/>
        <v>#DIV/0!</v>
      </c>
      <c r="BS927" s="205" t="e">
        <f t="shared" si="1476"/>
        <v>#DIV/0!</v>
      </c>
      <c r="BT927" s="206" t="e">
        <f t="shared" si="1476"/>
        <v>#DIV/0!</v>
      </c>
      <c r="BU927" s="204" t="e">
        <f t="shared" si="1476"/>
        <v>#DIV/0!</v>
      </c>
      <c r="BV927" s="208" t="e">
        <f t="shared" si="1476"/>
        <v>#DIV/0!</v>
      </c>
      <c r="BW927" s="209" t="e">
        <f t="shared" si="1476"/>
        <v>#DIV/0!</v>
      </c>
      <c r="BX927" s="204" t="e">
        <f t="shared" si="1476"/>
        <v>#DIV/0!</v>
      </c>
      <c r="BY927" s="205" t="e">
        <f t="shared" si="1476"/>
        <v>#DIV/0!</v>
      </c>
      <c r="BZ927" s="206" t="e">
        <f t="shared" si="1476"/>
        <v>#DIV/0!</v>
      </c>
      <c r="CA927" s="207" t="e">
        <f t="shared" si="1476"/>
        <v>#DIV/0!</v>
      </c>
      <c r="CB927" s="204" t="e">
        <f t="shared" si="1476"/>
        <v>#DIV/0!</v>
      </c>
      <c r="CC927" s="205" t="e">
        <f t="shared" si="1476"/>
        <v>#DIV/0!</v>
      </c>
      <c r="CD927" s="206" t="e">
        <f t="shared" si="1476"/>
        <v>#DIV/0!</v>
      </c>
      <c r="CE927" s="207" t="e">
        <f t="shared" si="1476"/>
        <v>#DIV/0!</v>
      </c>
      <c r="CF927" s="204" t="e">
        <f t="shared" si="1476"/>
        <v>#DIV/0!</v>
      </c>
      <c r="CG927" s="205" t="e">
        <f t="shared" si="1476"/>
        <v>#DIV/0!</v>
      </c>
      <c r="CH927" s="206" t="e">
        <f t="shared" si="1476"/>
        <v>#DIV/0!</v>
      </c>
      <c r="CI927" s="204" t="e">
        <f t="shared" si="1476"/>
        <v>#DIV/0!</v>
      </c>
      <c r="CJ927" s="210" t="e">
        <f t="shared" si="1476"/>
        <v>#DIV/0!</v>
      </c>
      <c r="CK927" s="211" t="e">
        <f t="shared" si="1476"/>
        <v>#DIV/0!</v>
      </c>
    </row>
    <row r="928" spans="1:89" x14ac:dyDescent="0.2">
      <c r="A928" s="202" t="s">
        <v>41</v>
      </c>
      <c r="B928" s="235"/>
      <c r="C928" s="223"/>
      <c r="D928" s="224"/>
      <c r="E928" s="225"/>
      <c r="F928" s="222"/>
      <c r="G928" s="226"/>
      <c r="H928" s="224"/>
      <c r="I928" s="225"/>
      <c r="J928" s="222"/>
      <c r="K928" s="226"/>
      <c r="L928" s="224"/>
      <c r="M928" s="222"/>
      <c r="N928" s="227"/>
      <c r="O928" s="236"/>
      <c r="P928" s="222"/>
      <c r="Q928" s="226"/>
      <c r="R928" s="224"/>
      <c r="S928" s="225"/>
      <c r="T928" s="222"/>
      <c r="U928" s="226"/>
      <c r="V928" s="224"/>
      <c r="W928" s="225"/>
      <c r="X928" s="222"/>
      <c r="Y928" s="226"/>
      <c r="Z928" s="224"/>
      <c r="AA928" s="222"/>
      <c r="AB928" s="220">
        <f t="shared" si="1456"/>
        <v>0</v>
      </c>
      <c r="AC928" s="221">
        <f t="shared" si="1451"/>
        <v>0</v>
      </c>
      <c r="BI928" s="202" t="s">
        <v>41</v>
      </c>
      <c r="BJ928" s="204" t="e">
        <f t="shared" ref="BJ928:CK928" si="1477">B928/B932</f>
        <v>#DIV/0!</v>
      </c>
      <c r="BK928" s="205" t="e">
        <f t="shared" si="1477"/>
        <v>#DIV/0!</v>
      </c>
      <c r="BL928" s="206" t="e">
        <f t="shared" si="1477"/>
        <v>#DIV/0!</v>
      </c>
      <c r="BM928" s="207" t="e">
        <f t="shared" si="1477"/>
        <v>#DIV/0!</v>
      </c>
      <c r="BN928" s="204" t="e">
        <f t="shared" si="1477"/>
        <v>#DIV/0!</v>
      </c>
      <c r="BO928" s="205" t="e">
        <f t="shared" si="1477"/>
        <v>#DIV/0!</v>
      </c>
      <c r="BP928" s="206" t="e">
        <f t="shared" si="1477"/>
        <v>#DIV/0!</v>
      </c>
      <c r="BQ928" s="207" t="e">
        <f t="shared" si="1477"/>
        <v>#DIV/0!</v>
      </c>
      <c r="BR928" s="204" t="e">
        <f t="shared" si="1477"/>
        <v>#DIV/0!</v>
      </c>
      <c r="BS928" s="205" t="e">
        <f t="shared" si="1477"/>
        <v>#DIV/0!</v>
      </c>
      <c r="BT928" s="206" t="e">
        <f t="shared" si="1477"/>
        <v>#DIV/0!</v>
      </c>
      <c r="BU928" s="204" t="e">
        <f t="shared" si="1477"/>
        <v>#DIV/0!</v>
      </c>
      <c r="BV928" s="208" t="e">
        <f t="shared" si="1477"/>
        <v>#DIV/0!</v>
      </c>
      <c r="BW928" s="209" t="e">
        <f t="shared" si="1477"/>
        <v>#DIV/0!</v>
      </c>
      <c r="BX928" s="204" t="e">
        <f t="shared" si="1477"/>
        <v>#DIV/0!</v>
      </c>
      <c r="BY928" s="205" t="e">
        <f t="shared" si="1477"/>
        <v>#DIV/0!</v>
      </c>
      <c r="BZ928" s="206" t="e">
        <f t="shared" si="1477"/>
        <v>#DIV/0!</v>
      </c>
      <c r="CA928" s="207" t="e">
        <f t="shared" si="1477"/>
        <v>#DIV/0!</v>
      </c>
      <c r="CB928" s="204" t="e">
        <f t="shared" si="1477"/>
        <v>#DIV/0!</v>
      </c>
      <c r="CC928" s="205" t="e">
        <f t="shared" si="1477"/>
        <v>#DIV/0!</v>
      </c>
      <c r="CD928" s="206" t="e">
        <f t="shared" si="1477"/>
        <v>#DIV/0!</v>
      </c>
      <c r="CE928" s="207" t="e">
        <f t="shared" si="1477"/>
        <v>#DIV/0!</v>
      </c>
      <c r="CF928" s="204" t="e">
        <f t="shared" si="1477"/>
        <v>#DIV/0!</v>
      </c>
      <c r="CG928" s="205" t="e">
        <f t="shared" si="1477"/>
        <v>#DIV/0!</v>
      </c>
      <c r="CH928" s="206" t="e">
        <f t="shared" si="1477"/>
        <v>#DIV/0!</v>
      </c>
      <c r="CI928" s="204" t="e">
        <f t="shared" si="1477"/>
        <v>#DIV/0!</v>
      </c>
      <c r="CJ928" s="210" t="e">
        <f t="shared" si="1477"/>
        <v>#DIV/0!</v>
      </c>
      <c r="CK928" s="211" t="e">
        <f t="shared" si="1477"/>
        <v>#DIV/0!</v>
      </c>
    </row>
    <row r="929" spans="1:89" x14ac:dyDescent="0.2">
      <c r="A929" s="212" t="s">
        <v>42</v>
      </c>
      <c r="B929" s="238"/>
      <c r="C929" s="214"/>
      <c r="D929" s="215"/>
      <c r="E929" s="216"/>
      <c r="F929" s="213"/>
      <c r="G929" s="217"/>
      <c r="H929" s="215"/>
      <c r="I929" s="216"/>
      <c r="J929" s="213"/>
      <c r="K929" s="217"/>
      <c r="L929" s="215"/>
      <c r="M929" s="213"/>
      <c r="N929" s="218"/>
      <c r="O929" s="219"/>
      <c r="P929" s="213"/>
      <c r="Q929" s="217"/>
      <c r="R929" s="215"/>
      <c r="S929" s="216"/>
      <c r="T929" s="213"/>
      <c r="U929" s="217"/>
      <c r="V929" s="215"/>
      <c r="W929" s="216"/>
      <c r="X929" s="213"/>
      <c r="Y929" s="217"/>
      <c r="Z929" s="215"/>
      <c r="AA929" s="213"/>
      <c r="AB929" s="220">
        <f t="shared" si="1456"/>
        <v>0</v>
      </c>
      <c r="AC929" s="221">
        <f t="shared" si="1451"/>
        <v>0</v>
      </c>
      <c r="BI929" s="212" t="s">
        <v>42</v>
      </c>
      <c r="BJ929" s="204" t="e">
        <f t="shared" ref="BJ929:CK929" si="1478">B929/B932</f>
        <v>#DIV/0!</v>
      </c>
      <c r="BK929" s="205" t="e">
        <f t="shared" si="1478"/>
        <v>#DIV/0!</v>
      </c>
      <c r="BL929" s="206" t="e">
        <f t="shared" si="1478"/>
        <v>#DIV/0!</v>
      </c>
      <c r="BM929" s="207" t="e">
        <f t="shared" si="1478"/>
        <v>#DIV/0!</v>
      </c>
      <c r="BN929" s="204" t="e">
        <f t="shared" si="1478"/>
        <v>#DIV/0!</v>
      </c>
      <c r="BO929" s="205" t="e">
        <f t="shared" si="1478"/>
        <v>#DIV/0!</v>
      </c>
      <c r="BP929" s="206" t="e">
        <f t="shared" si="1478"/>
        <v>#DIV/0!</v>
      </c>
      <c r="BQ929" s="207" t="e">
        <f t="shared" si="1478"/>
        <v>#DIV/0!</v>
      </c>
      <c r="BR929" s="204" t="e">
        <f t="shared" si="1478"/>
        <v>#DIV/0!</v>
      </c>
      <c r="BS929" s="205" t="e">
        <f t="shared" si="1478"/>
        <v>#DIV/0!</v>
      </c>
      <c r="BT929" s="206" t="e">
        <f t="shared" si="1478"/>
        <v>#DIV/0!</v>
      </c>
      <c r="BU929" s="204" t="e">
        <f t="shared" si="1478"/>
        <v>#DIV/0!</v>
      </c>
      <c r="BV929" s="208" t="e">
        <f t="shared" si="1478"/>
        <v>#DIV/0!</v>
      </c>
      <c r="BW929" s="209" t="e">
        <f t="shared" si="1478"/>
        <v>#DIV/0!</v>
      </c>
      <c r="BX929" s="204" t="e">
        <f t="shared" si="1478"/>
        <v>#DIV/0!</v>
      </c>
      <c r="BY929" s="205" t="e">
        <f t="shared" si="1478"/>
        <v>#DIV/0!</v>
      </c>
      <c r="BZ929" s="206" t="e">
        <f t="shared" si="1478"/>
        <v>#DIV/0!</v>
      </c>
      <c r="CA929" s="207" t="e">
        <f t="shared" si="1478"/>
        <v>#DIV/0!</v>
      </c>
      <c r="CB929" s="204" t="e">
        <f t="shared" si="1478"/>
        <v>#DIV/0!</v>
      </c>
      <c r="CC929" s="205" t="e">
        <f t="shared" si="1478"/>
        <v>#DIV/0!</v>
      </c>
      <c r="CD929" s="206" t="e">
        <f t="shared" si="1478"/>
        <v>#DIV/0!</v>
      </c>
      <c r="CE929" s="207" t="e">
        <f t="shared" si="1478"/>
        <v>#DIV/0!</v>
      </c>
      <c r="CF929" s="204" t="e">
        <f t="shared" si="1478"/>
        <v>#DIV/0!</v>
      </c>
      <c r="CG929" s="205" t="e">
        <f t="shared" si="1478"/>
        <v>#DIV/0!</v>
      </c>
      <c r="CH929" s="206" t="e">
        <f t="shared" si="1478"/>
        <v>#DIV/0!</v>
      </c>
      <c r="CI929" s="204" t="e">
        <f t="shared" si="1478"/>
        <v>#DIV/0!</v>
      </c>
      <c r="CJ929" s="210" t="e">
        <f t="shared" si="1478"/>
        <v>#DIV/0!</v>
      </c>
      <c r="CK929" s="211" t="e">
        <f t="shared" si="1478"/>
        <v>#DIV/0!</v>
      </c>
    </row>
    <row r="930" spans="1:89" x14ac:dyDescent="0.2">
      <c r="A930" s="202" t="s">
        <v>43</v>
      </c>
      <c r="B930" s="235"/>
      <c r="C930" s="223"/>
      <c r="D930" s="224"/>
      <c r="E930" s="225"/>
      <c r="F930" s="222"/>
      <c r="G930" s="226"/>
      <c r="H930" s="224"/>
      <c r="I930" s="225"/>
      <c r="J930" s="222"/>
      <c r="K930" s="226"/>
      <c r="L930" s="224"/>
      <c r="M930" s="222"/>
      <c r="N930" s="227"/>
      <c r="O930" s="228"/>
      <c r="P930" s="222"/>
      <c r="Q930" s="226"/>
      <c r="R930" s="224"/>
      <c r="S930" s="225"/>
      <c r="T930" s="222"/>
      <c r="U930" s="226"/>
      <c r="V930" s="224"/>
      <c r="W930" s="225"/>
      <c r="X930" s="222"/>
      <c r="Y930" s="226"/>
      <c r="Z930" s="224"/>
      <c r="AA930" s="222"/>
      <c r="AB930" s="220"/>
      <c r="AC930" s="221"/>
      <c r="BI930" s="202" t="s">
        <v>43</v>
      </c>
      <c r="BJ930" s="204" t="e">
        <f t="shared" ref="BJ930:CK930" si="1479">B930/B932</f>
        <v>#DIV/0!</v>
      </c>
      <c r="BK930" s="205" t="e">
        <f t="shared" si="1479"/>
        <v>#DIV/0!</v>
      </c>
      <c r="BL930" s="206" t="e">
        <f t="shared" si="1479"/>
        <v>#DIV/0!</v>
      </c>
      <c r="BM930" s="207" t="e">
        <f t="shared" si="1479"/>
        <v>#DIV/0!</v>
      </c>
      <c r="BN930" s="204" t="e">
        <f t="shared" si="1479"/>
        <v>#DIV/0!</v>
      </c>
      <c r="BO930" s="205" t="e">
        <f t="shared" si="1479"/>
        <v>#DIV/0!</v>
      </c>
      <c r="BP930" s="206" t="e">
        <f t="shared" si="1479"/>
        <v>#DIV/0!</v>
      </c>
      <c r="BQ930" s="207" t="e">
        <f t="shared" si="1479"/>
        <v>#DIV/0!</v>
      </c>
      <c r="BR930" s="204" t="e">
        <f t="shared" si="1479"/>
        <v>#DIV/0!</v>
      </c>
      <c r="BS930" s="205" t="e">
        <f t="shared" si="1479"/>
        <v>#DIV/0!</v>
      </c>
      <c r="BT930" s="206" t="e">
        <f t="shared" si="1479"/>
        <v>#DIV/0!</v>
      </c>
      <c r="BU930" s="204" t="e">
        <f t="shared" si="1479"/>
        <v>#DIV/0!</v>
      </c>
      <c r="BV930" s="208" t="e">
        <f t="shared" si="1479"/>
        <v>#DIV/0!</v>
      </c>
      <c r="BW930" s="209" t="e">
        <f t="shared" si="1479"/>
        <v>#DIV/0!</v>
      </c>
      <c r="BX930" s="204" t="e">
        <f t="shared" si="1479"/>
        <v>#DIV/0!</v>
      </c>
      <c r="BY930" s="205" t="e">
        <f t="shared" si="1479"/>
        <v>#DIV/0!</v>
      </c>
      <c r="BZ930" s="206" t="e">
        <f t="shared" si="1479"/>
        <v>#DIV/0!</v>
      </c>
      <c r="CA930" s="207" t="e">
        <f t="shared" si="1479"/>
        <v>#DIV/0!</v>
      </c>
      <c r="CB930" s="204" t="e">
        <f t="shared" si="1479"/>
        <v>#DIV/0!</v>
      </c>
      <c r="CC930" s="205" t="e">
        <f t="shared" si="1479"/>
        <v>#DIV/0!</v>
      </c>
      <c r="CD930" s="206" t="e">
        <f t="shared" si="1479"/>
        <v>#DIV/0!</v>
      </c>
      <c r="CE930" s="207" t="e">
        <f t="shared" si="1479"/>
        <v>#DIV/0!</v>
      </c>
      <c r="CF930" s="204" t="e">
        <f t="shared" si="1479"/>
        <v>#DIV/0!</v>
      </c>
      <c r="CG930" s="205" t="e">
        <f t="shared" si="1479"/>
        <v>#DIV/0!</v>
      </c>
      <c r="CH930" s="206" t="e">
        <f t="shared" si="1479"/>
        <v>#DIV/0!</v>
      </c>
      <c r="CI930" s="204" t="e">
        <f t="shared" si="1479"/>
        <v>#DIV/0!</v>
      </c>
      <c r="CJ930" s="210" t="e">
        <f t="shared" si="1479"/>
        <v>#DIV/0!</v>
      </c>
      <c r="CK930" s="211" t="e">
        <f t="shared" si="1479"/>
        <v>#DIV/0!</v>
      </c>
    </row>
    <row r="931" spans="1:89" ht="13.5" thickBot="1" x14ac:dyDescent="0.25">
      <c r="A931" s="212" t="s">
        <v>44</v>
      </c>
      <c r="B931" s="238"/>
      <c r="C931" s="214"/>
      <c r="D931" s="215"/>
      <c r="E931" s="216"/>
      <c r="F931" s="213"/>
      <c r="G931" s="217"/>
      <c r="H931" s="215"/>
      <c r="I931" s="216"/>
      <c r="J931" s="213"/>
      <c r="K931" s="217"/>
      <c r="L931" s="215"/>
      <c r="M931" s="213"/>
      <c r="N931" s="218"/>
      <c r="O931" s="219"/>
      <c r="P931" s="213"/>
      <c r="Q931" s="217"/>
      <c r="R931" s="215"/>
      <c r="S931" s="216"/>
      <c r="T931" s="213"/>
      <c r="U931" s="217"/>
      <c r="V931" s="215"/>
      <c r="W931" s="216"/>
      <c r="X931" s="213"/>
      <c r="Y931" s="217"/>
      <c r="Z931" s="215"/>
      <c r="AA931" s="213"/>
      <c r="AB931" s="220"/>
      <c r="AC931" s="221"/>
      <c r="BI931" s="212" t="s">
        <v>44</v>
      </c>
      <c r="BJ931" s="204" t="e">
        <f t="shared" ref="BJ931:CK931" si="1480">B931/B932</f>
        <v>#DIV/0!</v>
      </c>
      <c r="BK931" s="205" t="e">
        <f t="shared" si="1480"/>
        <v>#DIV/0!</v>
      </c>
      <c r="BL931" s="206" t="e">
        <f t="shared" si="1480"/>
        <v>#DIV/0!</v>
      </c>
      <c r="BM931" s="207" t="e">
        <f t="shared" si="1480"/>
        <v>#DIV/0!</v>
      </c>
      <c r="BN931" s="204" t="e">
        <f t="shared" si="1480"/>
        <v>#DIV/0!</v>
      </c>
      <c r="BO931" s="205" t="e">
        <f t="shared" si="1480"/>
        <v>#DIV/0!</v>
      </c>
      <c r="BP931" s="206" t="e">
        <f t="shared" si="1480"/>
        <v>#DIV/0!</v>
      </c>
      <c r="BQ931" s="207" t="e">
        <f t="shared" si="1480"/>
        <v>#DIV/0!</v>
      </c>
      <c r="BR931" s="204" t="e">
        <f t="shared" si="1480"/>
        <v>#DIV/0!</v>
      </c>
      <c r="BS931" s="205" t="e">
        <f t="shared" si="1480"/>
        <v>#DIV/0!</v>
      </c>
      <c r="BT931" s="206" t="e">
        <f t="shared" si="1480"/>
        <v>#DIV/0!</v>
      </c>
      <c r="BU931" s="204" t="e">
        <f t="shared" si="1480"/>
        <v>#DIV/0!</v>
      </c>
      <c r="BV931" s="208" t="e">
        <f t="shared" si="1480"/>
        <v>#DIV/0!</v>
      </c>
      <c r="BW931" s="209" t="e">
        <f t="shared" si="1480"/>
        <v>#DIV/0!</v>
      </c>
      <c r="BX931" s="204" t="e">
        <f t="shared" si="1480"/>
        <v>#DIV/0!</v>
      </c>
      <c r="BY931" s="205" t="e">
        <f t="shared" si="1480"/>
        <v>#DIV/0!</v>
      </c>
      <c r="BZ931" s="206" t="e">
        <f t="shared" si="1480"/>
        <v>#DIV/0!</v>
      </c>
      <c r="CA931" s="207" t="e">
        <f t="shared" si="1480"/>
        <v>#DIV/0!</v>
      </c>
      <c r="CB931" s="204" t="e">
        <f t="shared" si="1480"/>
        <v>#DIV/0!</v>
      </c>
      <c r="CC931" s="205" t="e">
        <f t="shared" si="1480"/>
        <v>#DIV/0!</v>
      </c>
      <c r="CD931" s="206" t="e">
        <f t="shared" si="1480"/>
        <v>#DIV/0!</v>
      </c>
      <c r="CE931" s="207" t="e">
        <f t="shared" si="1480"/>
        <v>#DIV/0!</v>
      </c>
      <c r="CF931" s="204" t="e">
        <f t="shared" si="1480"/>
        <v>#DIV/0!</v>
      </c>
      <c r="CG931" s="205" t="e">
        <f t="shared" si="1480"/>
        <v>#DIV/0!</v>
      </c>
      <c r="CH931" s="206" t="e">
        <f t="shared" si="1480"/>
        <v>#DIV/0!</v>
      </c>
      <c r="CI931" s="204" t="e">
        <f t="shared" si="1480"/>
        <v>#DIV/0!</v>
      </c>
      <c r="CJ931" s="210" t="e">
        <f t="shared" si="1480"/>
        <v>#DIV/0!</v>
      </c>
      <c r="CK931" s="211" t="e">
        <f t="shared" si="1480"/>
        <v>#DIV/0!</v>
      </c>
    </row>
    <row r="932" spans="1:89" ht="14.25" thickTop="1" thickBot="1" x14ac:dyDescent="0.25">
      <c r="A932" s="229" t="s">
        <v>26</v>
      </c>
      <c r="B932" s="144">
        <f>SUM(B908:B931)</f>
        <v>0</v>
      </c>
      <c r="C932" s="145">
        <f t="shared" ref="C932" si="1481">SUM(C908:C931)</f>
        <v>0</v>
      </c>
      <c r="D932" s="230">
        <f t="shared" ref="D932" si="1482">SUM(D908:D931)</f>
        <v>0</v>
      </c>
      <c r="E932" s="248">
        <f t="shared" ref="E932" si="1483">SUM(E908:E931)</f>
        <v>0</v>
      </c>
      <c r="F932" s="249">
        <f t="shared" ref="F932" si="1484">SUM(F908:F931)</f>
        <v>0</v>
      </c>
      <c r="G932" s="250">
        <f t="shared" ref="G932" si="1485">SUM(G908:G931)</f>
        <v>0</v>
      </c>
      <c r="H932" s="230">
        <f t="shared" ref="H932" si="1486">SUM(H908:H931)</f>
        <v>0</v>
      </c>
      <c r="I932" s="248">
        <f t="shared" ref="I932" si="1487">SUM(I908:I931)</f>
        <v>0</v>
      </c>
      <c r="J932" s="249">
        <f t="shared" ref="J932" si="1488">SUM(J908:J931)</f>
        <v>0</v>
      </c>
      <c r="K932" s="250">
        <f t="shared" ref="K932" si="1489">SUM(K908:K931)</f>
        <v>0</v>
      </c>
      <c r="L932" s="230">
        <f t="shared" ref="L932" si="1490">SUM(L908:L931)</f>
        <v>0</v>
      </c>
      <c r="M932" s="249">
        <f t="shared" ref="M932" si="1491">SUM(M908:M931)</f>
        <v>0</v>
      </c>
      <c r="N932" s="251">
        <f t="shared" ref="N932" si="1492">SUM(N908:N931)</f>
        <v>0</v>
      </c>
      <c r="O932" s="231">
        <f t="shared" ref="O932" si="1493">SUM(O908:O931)</f>
        <v>0</v>
      </c>
      <c r="P932" s="249">
        <f t="shared" ref="P932" si="1494">SUM(P908:P931)</f>
        <v>0</v>
      </c>
      <c r="Q932" s="250">
        <f t="shared" ref="Q932" si="1495">SUM(Q908:Q931)</f>
        <v>0</v>
      </c>
      <c r="R932" s="230">
        <f t="shared" ref="R932" si="1496">SUM(R908:R931)</f>
        <v>0</v>
      </c>
      <c r="S932" s="248">
        <f t="shared" ref="S932" si="1497">SUM(S908:S931)</f>
        <v>0</v>
      </c>
      <c r="T932" s="249">
        <f t="shared" ref="T932" si="1498">SUM(T908:T931)</f>
        <v>0</v>
      </c>
      <c r="U932" s="250">
        <f t="shared" ref="U932" si="1499">SUM(U908:U931)</f>
        <v>0</v>
      </c>
      <c r="V932" s="230">
        <f t="shared" ref="V932" si="1500">SUM(V908:V931)</f>
        <v>0</v>
      </c>
      <c r="W932" s="248">
        <f t="shared" ref="W932" si="1501">SUM(W908:W931)</f>
        <v>0</v>
      </c>
      <c r="X932" s="249">
        <f t="shared" ref="X932" si="1502">SUM(X908:X931)</f>
        <v>0</v>
      </c>
      <c r="Y932" s="250">
        <f t="shared" ref="Y932" si="1503">SUM(Y908:Y931)</f>
        <v>0</v>
      </c>
      <c r="Z932" s="230">
        <f t="shared" ref="Z932" si="1504">SUM(Z908:Z931)</f>
        <v>0</v>
      </c>
      <c r="AA932" s="248">
        <f t="shared" ref="AA932" si="1505">SUM(AA908:AA931)</f>
        <v>0</v>
      </c>
      <c r="AB932" s="232">
        <f>SUM(AB908:AB931)</f>
        <v>0</v>
      </c>
      <c r="AC932" s="233">
        <f>SUM(AC908:AC931)</f>
        <v>0</v>
      </c>
      <c r="BI932" s="229" t="s">
        <v>26</v>
      </c>
      <c r="BJ932" s="241" t="e">
        <f>SUM(BJ908:BJ931)</f>
        <v>#DIV/0!</v>
      </c>
      <c r="BK932" s="242" t="e">
        <f t="shared" ref="BK932:CK932" si="1506">SUM(BK908:BK931)</f>
        <v>#DIV/0!</v>
      </c>
      <c r="BL932" s="241" t="e">
        <f t="shared" si="1506"/>
        <v>#DIV/0!</v>
      </c>
      <c r="BM932" s="242" t="e">
        <f t="shared" si="1506"/>
        <v>#DIV/0!</v>
      </c>
      <c r="BN932" s="241" t="e">
        <f t="shared" si="1506"/>
        <v>#DIV/0!</v>
      </c>
      <c r="BO932" s="242" t="e">
        <f t="shared" si="1506"/>
        <v>#DIV/0!</v>
      </c>
      <c r="BP932" s="241" t="e">
        <f t="shared" si="1506"/>
        <v>#DIV/0!</v>
      </c>
      <c r="BQ932" s="242" t="e">
        <f t="shared" si="1506"/>
        <v>#DIV/0!</v>
      </c>
      <c r="BR932" s="241" t="e">
        <f t="shared" si="1506"/>
        <v>#DIV/0!</v>
      </c>
      <c r="BS932" s="242" t="e">
        <f t="shared" si="1506"/>
        <v>#DIV/0!</v>
      </c>
      <c r="BT932" s="241" t="e">
        <f t="shared" si="1506"/>
        <v>#DIV/0!</v>
      </c>
      <c r="BU932" s="242" t="e">
        <f t="shared" si="1506"/>
        <v>#DIV/0!</v>
      </c>
      <c r="BV932" s="241" t="e">
        <f t="shared" si="1506"/>
        <v>#DIV/0!</v>
      </c>
      <c r="BW932" s="242" t="e">
        <f t="shared" si="1506"/>
        <v>#DIV/0!</v>
      </c>
      <c r="BX932" s="241" t="e">
        <f t="shared" si="1506"/>
        <v>#DIV/0!</v>
      </c>
      <c r="BY932" s="242" t="e">
        <f t="shared" si="1506"/>
        <v>#DIV/0!</v>
      </c>
      <c r="BZ932" s="241" t="e">
        <f t="shared" si="1506"/>
        <v>#DIV/0!</v>
      </c>
      <c r="CA932" s="242" t="e">
        <f t="shared" si="1506"/>
        <v>#DIV/0!</v>
      </c>
      <c r="CB932" s="241" t="e">
        <f t="shared" si="1506"/>
        <v>#DIV/0!</v>
      </c>
      <c r="CC932" s="242" t="e">
        <f t="shared" si="1506"/>
        <v>#DIV/0!</v>
      </c>
      <c r="CD932" s="241" t="e">
        <f t="shared" si="1506"/>
        <v>#DIV/0!</v>
      </c>
      <c r="CE932" s="242" t="e">
        <f t="shared" si="1506"/>
        <v>#DIV/0!</v>
      </c>
      <c r="CF932" s="241" t="e">
        <f t="shared" si="1506"/>
        <v>#DIV/0!</v>
      </c>
      <c r="CG932" s="242" t="e">
        <f t="shared" si="1506"/>
        <v>#DIV/0!</v>
      </c>
      <c r="CH932" s="241" t="e">
        <f t="shared" si="1506"/>
        <v>#DIV/0!</v>
      </c>
      <c r="CI932" s="242" t="e">
        <f t="shared" si="1506"/>
        <v>#DIV/0!</v>
      </c>
      <c r="CJ932" s="241" t="e">
        <f t="shared" si="1506"/>
        <v>#DIV/0!</v>
      </c>
      <c r="CK932" s="242" t="e">
        <f t="shared" si="1506"/>
        <v>#DIV/0!</v>
      </c>
    </row>
    <row r="933" spans="1:89" ht="13.5" thickTop="1" x14ac:dyDescent="0.2">
      <c r="A933" s="244"/>
    </row>
    <row r="935" spans="1:89" x14ac:dyDescent="0.2">
      <c r="A935" s="172">
        <f>+A904+1</f>
        <v>43527</v>
      </c>
      <c r="B935" s="172"/>
      <c r="C935" s="172"/>
      <c r="D935" s="172"/>
      <c r="AE935" s="175"/>
      <c r="BI935" s="174">
        <f>+BI873+2</f>
        <v>43527</v>
      </c>
      <c r="BJ935" s="174"/>
      <c r="BK935" s="174"/>
      <c r="BL935" s="174"/>
    </row>
    <row r="936" spans="1:89" ht="13.5" thickBot="1" x14ac:dyDescent="0.25">
      <c r="AE936" s="175" t="s">
        <v>1</v>
      </c>
    </row>
    <row r="937" spans="1:89" ht="14.25" thickTop="1" thickBot="1" x14ac:dyDescent="0.25">
      <c r="A937" s="176" t="s">
        <v>2</v>
      </c>
      <c r="B937" s="177" t="s">
        <v>3</v>
      </c>
      <c r="C937" s="178"/>
      <c r="D937" s="177" t="s">
        <v>4</v>
      </c>
      <c r="E937" s="178"/>
      <c r="F937" s="177" t="s">
        <v>5</v>
      </c>
      <c r="G937" s="178"/>
      <c r="H937" s="177" t="s">
        <v>6</v>
      </c>
      <c r="I937" s="178"/>
      <c r="J937" s="177" t="s">
        <v>7</v>
      </c>
      <c r="K937" s="178"/>
      <c r="L937" s="177" t="s">
        <v>8</v>
      </c>
      <c r="M937" s="178"/>
      <c r="N937" s="177" t="s">
        <v>9</v>
      </c>
      <c r="O937" s="178"/>
      <c r="P937" s="177" t="s">
        <v>10</v>
      </c>
      <c r="Q937" s="178"/>
      <c r="R937" s="177" t="s">
        <v>11</v>
      </c>
      <c r="S937" s="178"/>
      <c r="T937" s="177" t="s">
        <v>12</v>
      </c>
      <c r="U937" s="178"/>
      <c r="V937" s="177" t="s">
        <v>13</v>
      </c>
      <c r="W937" s="178"/>
      <c r="X937" s="177" t="s">
        <v>14</v>
      </c>
      <c r="Y937" s="178"/>
      <c r="Z937" s="177" t="s">
        <v>15</v>
      </c>
      <c r="AA937" s="178"/>
      <c r="AB937" s="179" t="s">
        <v>16</v>
      </c>
      <c r="AC937" s="180"/>
      <c r="AE937" s="176" t="s">
        <v>2</v>
      </c>
      <c r="AF937" s="177" t="s">
        <v>3</v>
      </c>
      <c r="AG937" s="178"/>
      <c r="AH937" s="177" t="s">
        <v>4</v>
      </c>
      <c r="AI937" s="178"/>
      <c r="AJ937" s="177" t="s">
        <v>5</v>
      </c>
      <c r="AK937" s="178"/>
      <c r="AL937" s="177" t="s">
        <v>6</v>
      </c>
      <c r="AM937" s="178"/>
      <c r="AN937" s="177" t="s">
        <v>7</v>
      </c>
      <c r="AO937" s="178"/>
      <c r="AP937" s="177" t="s">
        <v>8</v>
      </c>
      <c r="AQ937" s="178"/>
      <c r="AR937" s="177" t="s">
        <v>9</v>
      </c>
      <c r="AS937" s="178"/>
      <c r="AT937" s="177" t="s">
        <v>10</v>
      </c>
      <c r="AU937" s="178"/>
      <c r="AV937" s="177" t="s">
        <v>11</v>
      </c>
      <c r="AW937" s="178"/>
      <c r="AX937" s="177" t="s">
        <v>12</v>
      </c>
      <c r="AY937" s="178"/>
      <c r="AZ937" s="177" t="s">
        <v>13</v>
      </c>
      <c r="BA937" s="178"/>
      <c r="BB937" s="177" t="s">
        <v>14</v>
      </c>
      <c r="BC937" s="178"/>
      <c r="BD937" s="177" t="s">
        <v>15</v>
      </c>
      <c r="BE937" s="178"/>
      <c r="BF937" s="179" t="s">
        <v>16</v>
      </c>
      <c r="BG937" s="180"/>
      <c r="BI937" s="176" t="s">
        <v>2</v>
      </c>
      <c r="BJ937" s="177" t="s">
        <v>3</v>
      </c>
      <c r="BK937" s="178"/>
      <c r="BL937" s="177" t="s">
        <v>4</v>
      </c>
      <c r="BM937" s="178"/>
      <c r="BN937" s="177" t="s">
        <v>5</v>
      </c>
      <c r="BO937" s="178"/>
      <c r="BP937" s="177" t="s">
        <v>6</v>
      </c>
      <c r="BQ937" s="178"/>
      <c r="BR937" s="177" t="s">
        <v>7</v>
      </c>
      <c r="BS937" s="178"/>
      <c r="BT937" s="177" t="s">
        <v>8</v>
      </c>
      <c r="BU937" s="178"/>
      <c r="BV937" s="177" t="s">
        <v>9</v>
      </c>
      <c r="BW937" s="178"/>
      <c r="BX937" s="177" t="s">
        <v>10</v>
      </c>
      <c r="BY937" s="178"/>
      <c r="BZ937" s="177" t="s">
        <v>11</v>
      </c>
      <c r="CA937" s="178"/>
      <c r="CB937" s="177" t="s">
        <v>12</v>
      </c>
      <c r="CC937" s="178"/>
      <c r="CD937" s="177" t="s">
        <v>13</v>
      </c>
      <c r="CE937" s="178"/>
      <c r="CF937" s="177" t="s">
        <v>14</v>
      </c>
      <c r="CG937" s="178"/>
      <c r="CH937" s="177" t="s">
        <v>15</v>
      </c>
      <c r="CI937" s="178"/>
      <c r="CJ937" s="177" t="s">
        <v>16</v>
      </c>
      <c r="CK937" s="178"/>
    </row>
    <row r="938" spans="1:89" ht="15" thickTop="1" thickBot="1" x14ac:dyDescent="0.3">
      <c r="A938" s="182"/>
      <c r="B938" s="183" t="s">
        <v>17</v>
      </c>
      <c r="C938" s="184" t="s">
        <v>18</v>
      </c>
      <c r="D938" s="185" t="s">
        <v>17</v>
      </c>
      <c r="E938" s="186" t="s">
        <v>18</v>
      </c>
      <c r="F938" s="183" t="s">
        <v>17</v>
      </c>
      <c r="G938" s="184" t="s">
        <v>18</v>
      </c>
      <c r="H938" s="185" t="s">
        <v>17</v>
      </c>
      <c r="I938" s="186" t="s">
        <v>18</v>
      </c>
      <c r="J938" s="183" t="s">
        <v>17</v>
      </c>
      <c r="K938" s="184" t="s">
        <v>18</v>
      </c>
      <c r="L938" s="185" t="s">
        <v>17</v>
      </c>
      <c r="M938" s="183" t="s">
        <v>18</v>
      </c>
      <c r="N938" s="187" t="s">
        <v>17</v>
      </c>
      <c r="O938" s="188" t="s">
        <v>18</v>
      </c>
      <c r="P938" s="183" t="s">
        <v>17</v>
      </c>
      <c r="Q938" s="184" t="s">
        <v>18</v>
      </c>
      <c r="R938" s="185" t="s">
        <v>17</v>
      </c>
      <c r="S938" s="186" t="s">
        <v>18</v>
      </c>
      <c r="T938" s="183" t="s">
        <v>17</v>
      </c>
      <c r="U938" s="184" t="s">
        <v>18</v>
      </c>
      <c r="V938" s="185" t="s">
        <v>17</v>
      </c>
      <c r="W938" s="186" t="s">
        <v>18</v>
      </c>
      <c r="X938" s="183" t="s">
        <v>17</v>
      </c>
      <c r="Y938" s="184" t="s">
        <v>18</v>
      </c>
      <c r="Z938" s="185" t="s">
        <v>17</v>
      </c>
      <c r="AA938" s="183" t="s">
        <v>18</v>
      </c>
      <c r="AB938" s="189" t="s">
        <v>17</v>
      </c>
      <c r="AC938" s="190" t="s">
        <v>18</v>
      </c>
      <c r="AE938" s="182"/>
      <c r="AF938" s="183" t="s">
        <v>17</v>
      </c>
      <c r="AG938" s="184" t="s">
        <v>18</v>
      </c>
      <c r="AH938" s="185" t="s">
        <v>17</v>
      </c>
      <c r="AI938" s="186" t="s">
        <v>18</v>
      </c>
      <c r="AJ938" s="183" t="s">
        <v>17</v>
      </c>
      <c r="AK938" s="184" t="s">
        <v>18</v>
      </c>
      <c r="AL938" s="185" t="s">
        <v>17</v>
      </c>
      <c r="AM938" s="186" t="s">
        <v>18</v>
      </c>
      <c r="AN938" s="183" t="s">
        <v>17</v>
      </c>
      <c r="AO938" s="184" t="s">
        <v>18</v>
      </c>
      <c r="AP938" s="185" t="s">
        <v>17</v>
      </c>
      <c r="AQ938" s="183" t="s">
        <v>18</v>
      </c>
      <c r="AR938" s="187" t="s">
        <v>17</v>
      </c>
      <c r="AS938" s="188" t="s">
        <v>18</v>
      </c>
      <c r="AT938" s="183" t="s">
        <v>17</v>
      </c>
      <c r="AU938" s="184" t="s">
        <v>18</v>
      </c>
      <c r="AV938" s="185" t="s">
        <v>17</v>
      </c>
      <c r="AW938" s="186" t="s">
        <v>18</v>
      </c>
      <c r="AX938" s="183" t="s">
        <v>17</v>
      </c>
      <c r="AY938" s="184" t="s">
        <v>18</v>
      </c>
      <c r="AZ938" s="185" t="s">
        <v>17</v>
      </c>
      <c r="BA938" s="186" t="s">
        <v>18</v>
      </c>
      <c r="BB938" s="183" t="s">
        <v>17</v>
      </c>
      <c r="BC938" s="184" t="s">
        <v>18</v>
      </c>
      <c r="BD938" s="185" t="s">
        <v>17</v>
      </c>
      <c r="BE938" s="183" t="s">
        <v>18</v>
      </c>
      <c r="BF938" s="189" t="s">
        <v>17</v>
      </c>
      <c r="BG938" s="190" t="s">
        <v>18</v>
      </c>
      <c r="BI938" s="182"/>
      <c r="BJ938" s="183" t="s">
        <v>17</v>
      </c>
      <c r="BK938" s="184" t="s">
        <v>18</v>
      </c>
      <c r="BL938" s="185" t="s">
        <v>17</v>
      </c>
      <c r="BM938" s="186" t="s">
        <v>18</v>
      </c>
      <c r="BN938" s="183" t="s">
        <v>17</v>
      </c>
      <c r="BO938" s="184" t="s">
        <v>18</v>
      </c>
      <c r="BP938" s="185" t="s">
        <v>17</v>
      </c>
      <c r="BQ938" s="186" t="s">
        <v>18</v>
      </c>
      <c r="BR938" s="183" t="s">
        <v>17</v>
      </c>
      <c r="BS938" s="184" t="s">
        <v>18</v>
      </c>
      <c r="BT938" s="185" t="s">
        <v>17</v>
      </c>
      <c r="BU938" s="183" t="s">
        <v>18</v>
      </c>
      <c r="BV938" s="187" t="s">
        <v>17</v>
      </c>
      <c r="BW938" s="188" t="s">
        <v>18</v>
      </c>
      <c r="BX938" s="183" t="s">
        <v>17</v>
      </c>
      <c r="BY938" s="184" t="s">
        <v>18</v>
      </c>
      <c r="BZ938" s="185" t="s">
        <v>17</v>
      </c>
      <c r="CA938" s="186" t="s">
        <v>18</v>
      </c>
      <c r="CB938" s="183" t="s">
        <v>17</v>
      </c>
      <c r="CC938" s="184" t="s">
        <v>18</v>
      </c>
      <c r="CD938" s="185" t="s">
        <v>17</v>
      </c>
      <c r="CE938" s="186" t="s">
        <v>18</v>
      </c>
      <c r="CF938" s="183" t="s">
        <v>17</v>
      </c>
      <c r="CG938" s="184" t="s">
        <v>18</v>
      </c>
      <c r="CH938" s="185" t="s">
        <v>17</v>
      </c>
      <c r="CI938" s="183" t="s">
        <v>18</v>
      </c>
      <c r="CJ938" s="187" t="s">
        <v>17</v>
      </c>
      <c r="CK938" s="188" t="s">
        <v>18</v>
      </c>
    </row>
    <row r="939" spans="1:89" ht="13.5" thickTop="1" x14ac:dyDescent="0.2">
      <c r="A939" s="192" t="s">
        <v>19</v>
      </c>
      <c r="B939" s="193"/>
      <c r="C939" s="194"/>
      <c r="D939" s="195"/>
      <c r="E939" s="196"/>
      <c r="F939" s="193"/>
      <c r="G939" s="197"/>
      <c r="H939" s="195"/>
      <c r="I939" s="196"/>
      <c r="J939" s="193"/>
      <c r="K939" s="197"/>
      <c r="L939" s="195"/>
      <c r="M939" s="193"/>
      <c r="N939" s="198"/>
      <c r="O939" s="199"/>
      <c r="P939" s="193"/>
      <c r="Q939" s="197"/>
      <c r="R939" s="195"/>
      <c r="S939" s="196"/>
      <c r="T939" s="193"/>
      <c r="U939" s="197"/>
      <c r="V939" s="195"/>
      <c r="W939" s="196"/>
      <c r="X939" s="193"/>
      <c r="Y939" s="197"/>
      <c r="Z939" s="195"/>
      <c r="AA939" s="193"/>
      <c r="AB939" s="200">
        <f>B939+D939+F939+H939+J939+L939+N939+P939+R939+T939+V939+X939+Z939</f>
        <v>0</v>
      </c>
      <c r="AC939" s="201">
        <f>C939+E939+G939+I939+K939+M939+O939+Q939+S939+U939+W939+Y939+AA939</f>
        <v>0</v>
      </c>
      <c r="AE939" s="202" t="str">
        <f>$AE$9</f>
        <v>07:00 - 07:59</v>
      </c>
      <c r="AF939" s="193">
        <f>SUMIF($A$9:$A$32,$AE939,B$939:B$962)</f>
        <v>0</v>
      </c>
      <c r="AG939" s="194">
        <f t="shared" ref="AG939:BE941" si="1507">SUMIF($A$9:$A$32,$AE939,C$939:C$962)</f>
        <v>0</v>
      </c>
      <c r="AH939" s="195">
        <f t="shared" si="1507"/>
        <v>0</v>
      </c>
      <c r="AI939" s="196">
        <f t="shared" si="1507"/>
        <v>0</v>
      </c>
      <c r="AJ939" s="193">
        <f t="shared" si="1507"/>
        <v>0</v>
      </c>
      <c r="AK939" s="197">
        <f t="shared" si="1507"/>
        <v>0</v>
      </c>
      <c r="AL939" s="195">
        <f t="shared" si="1507"/>
        <v>0</v>
      </c>
      <c r="AM939" s="196">
        <f t="shared" si="1507"/>
        <v>0</v>
      </c>
      <c r="AN939" s="193">
        <f t="shared" si="1507"/>
        <v>0</v>
      </c>
      <c r="AO939" s="197">
        <f t="shared" si="1507"/>
        <v>0</v>
      </c>
      <c r="AP939" s="195">
        <f t="shared" si="1507"/>
        <v>0</v>
      </c>
      <c r="AQ939" s="193">
        <f t="shared" si="1507"/>
        <v>0</v>
      </c>
      <c r="AR939" s="198">
        <f t="shared" si="1507"/>
        <v>0</v>
      </c>
      <c r="AS939" s="199">
        <f t="shared" si="1507"/>
        <v>0</v>
      </c>
      <c r="AT939" s="193">
        <f t="shared" si="1507"/>
        <v>0</v>
      </c>
      <c r="AU939" s="197">
        <f t="shared" si="1507"/>
        <v>0</v>
      </c>
      <c r="AV939" s="195">
        <f t="shared" si="1507"/>
        <v>0</v>
      </c>
      <c r="AW939" s="196">
        <f t="shared" si="1507"/>
        <v>0</v>
      </c>
      <c r="AX939" s="193">
        <f t="shared" si="1507"/>
        <v>0</v>
      </c>
      <c r="AY939" s="197">
        <f t="shared" si="1507"/>
        <v>0</v>
      </c>
      <c r="AZ939" s="195">
        <f t="shared" si="1507"/>
        <v>0</v>
      </c>
      <c r="BA939" s="196">
        <f t="shared" si="1507"/>
        <v>0</v>
      </c>
      <c r="BB939" s="193">
        <f t="shared" si="1507"/>
        <v>0</v>
      </c>
      <c r="BC939" s="197">
        <f t="shared" si="1507"/>
        <v>0</v>
      </c>
      <c r="BD939" s="195">
        <f t="shared" si="1507"/>
        <v>0</v>
      </c>
      <c r="BE939" s="193">
        <f t="shared" si="1507"/>
        <v>0</v>
      </c>
      <c r="BF939" s="200">
        <f t="shared" ref="BF939:BG941" si="1508">SUMIF($A$9:$A$32,$AE939,AB$908:AB$931)</f>
        <v>0</v>
      </c>
      <c r="BG939" s="201">
        <f t="shared" si="1508"/>
        <v>0</v>
      </c>
      <c r="BI939" s="192" t="s">
        <v>19</v>
      </c>
      <c r="BJ939" s="204" t="e">
        <f t="shared" ref="BJ939:CK939" si="1509">B939/B963</f>
        <v>#DIV/0!</v>
      </c>
      <c r="BK939" s="205" t="e">
        <f t="shared" si="1509"/>
        <v>#DIV/0!</v>
      </c>
      <c r="BL939" s="206" t="e">
        <f t="shared" si="1509"/>
        <v>#DIV/0!</v>
      </c>
      <c r="BM939" s="207" t="e">
        <f t="shared" si="1509"/>
        <v>#DIV/0!</v>
      </c>
      <c r="BN939" s="204" t="e">
        <f t="shared" si="1509"/>
        <v>#DIV/0!</v>
      </c>
      <c r="BO939" s="205" t="e">
        <f t="shared" si="1509"/>
        <v>#DIV/0!</v>
      </c>
      <c r="BP939" s="206" t="e">
        <f t="shared" si="1509"/>
        <v>#DIV/0!</v>
      </c>
      <c r="BQ939" s="207" t="e">
        <f t="shared" si="1509"/>
        <v>#DIV/0!</v>
      </c>
      <c r="BR939" s="204" t="e">
        <f t="shared" si="1509"/>
        <v>#DIV/0!</v>
      </c>
      <c r="BS939" s="205" t="e">
        <f t="shared" si="1509"/>
        <v>#DIV/0!</v>
      </c>
      <c r="BT939" s="206" t="e">
        <f t="shared" si="1509"/>
        <v>#DIV/0!</v>
      </c>
      <c r="BU939" s="204" t="e">
        <f t="shared" si="1509"/>
        <v>#DIV/0!</v>
      </c>
      <c r="BV939" s="208" t="e">
        <f t="shared" si="1509"/>
        <v>#DIV/0!</v>
      </c>
      <c r="BW939" s="209" t="e">
        <f t="shared" si="1509"/>
        <v>#DIV/0!</v>
      </c>
      <c r="BX939" s="204" t="e">
        <f t="shared" si="1509"/>
        <v>#DIV/0!</v>
      </c>
      <c r="BY939" s="205" t="e">
        <f t="shared" si="1509"/>
        <v>#DIV/0!</v>
      </c>
      <c r="BZ939" s="206" t="e">
        <f t="shared" si="1509"/>
        <v>#DIV/0!</v>
      </c>
      <c r="CA939" s="207" t="e">
        <f t="shared" si="1509"/>
        <v>#DIV/0!</v>
      </c>
      <c r="CB939" s="204" t="e">
        <f t="shared" si="1509"/>
        <v>#DIV/0!</v>
      </c>
      <c r="CC939" s="205" t="e">
        <f t="shared" si="1509"/>
        <v>#DIV/0!</v>
      </c>
      <c r="CD939" s="206" t="e">
        <f t="shared" si="1509"/>
        <v>#DIV/0!</v>
      </c>
      <c r="CE939" s="207" t="e">
        <f t="shared" si="1509"/>
        <v>#DIV/0!</v>
      </c>
      <c r="CF939" s="204" t="e">
        <f t="shared" si="1509"/>
        <v>#DIV/0!</v>
      </c>
      <c r="CG939" s="205" t="e">
        <f t="shared" si="1509"/>
        <v>#DIV/0!</v>
      </c>
      <c r="CH939" s="206" t="e">
        <f t="shared" si="1509"/>
        <v>#DIV/0!</v>
      </c>
      <c r="CI939" s="204" t="e">
        <f t="shared" si="1509"/>
        <v>#DIV/0!</v>
      </c>
      <c r="CJ939" s="210" t="e">
        <f t="shared" si="1509"/>
        <v>#DIV/0!</v>
      </c>
      <c r="CK939" s="211" t="e">
        <f t="shared" si="1509"/>
        <v>#DIV/0!</v>
      </c>
    </row>
    <row r="940" spans="1:89" x14ac:dyDescent="0.2">
      <c r="A940" s="212" t="s">
        <v>21</v>
      </c>
      <c r="B940" s="213"/>
      <c r="C940" s="214"/>
      <c r="D940" s="215"/>
      <c r="E940" s="216"/>
      <c r="F940" s="213"/>
      <c r="G940" s="217"/>
      <c r="H940" s="215"/>
      <c r="I940" s="216"/>
      <c r="J940" s="213"/>
      <c r="K940" s="217"/>
      <c r="L940" s="215"/>
      <c r="M940" s="213"/>
      <c r="N940" s="218"/>
      <c r="O940" s="219"/>
      <c r="P940" s="213"/>
      <c r="Q940" s="217"/>
      <c r="R940" s="215"/>
      <c r="S940" s="216"/>
      <c r="T940" s="213"/>
      <c r="U940" s="217"/>
      <c r="V940" s="215"/>
      <c r="W940" s="216"/>
      <c r="X940" s="213"/>
      <c r="Y940" s="217"/>
      <c r="Z940" s="215"/>
      <c r="AA940" s="213"/>
      <c r="AB940" s="220">
        <f>B940+D940+F940+H940+J940+L940+N940+P940+R940+T940+V940+X940+Z940</f>
        <v>0</v>
      </c>
      <c r="AC940" s="221">
        <f t="shared" ref="AC940:AC959" si="1510">C940+E940+G940+I940+K940+M940+O940+Q940+S940+U940+W940+Y940+AA940</f>
        <v>0</v>
      </c>
      <c r="AE940" s="212" t="str">
        <f>$AE$10</f>
        <v>08:00 - 08:59</v>
      </c>
      <c r="AF940" s="193">
        <f>SUMIF($A$9:$A$32,$AE940,B$939:B$962)</f>
        <v>0</v>
      </c>
      <c r="AG940" s="214">
        <f t="shared" si="1507"/>
        <v>0</v>
      </c>
      <c r="AH940" s="215">
        <f t="shared" si="1507"/>
        <v>0</v>
      </c>
      <c r="AI940" s="216">
        <f t="shared" si="1507"/>
        <v>0</v>
      </c>
      <c r="AJ940" s="213">
        <f t="shared" si="1507"/>
        <v>0</v>
      </c>
      <c r="AK940" s="217">
        <f t="shared" si="1507"/>
        <v>0</v>
      </c>
      <c r="AL940" s="215">
        <f t="shared" si="1507"/>
        <v>0</v>
      </c>
      <c r="AM940" s="216">
        <f t="shared" si="1507"/>
        <v>0</v>
      </c>
      <c r="AN940" s="213">
        <f t="shared" si="1507"/>
        <v>0</v>
      </c>
      <c r="AO940" s="217">
        <f t="shared" si="1507"/>
        <v>0</v>
      </c>
      <c r="AP940" s="215">
        <f t="shared" si="1507"/>
        <v>0</v>
      </c>
      <c r="AQ940" s="213">
        <f t="shared" si="1507"/>
        <v>0</v>
      </c>
      <c r="AR940" s="218">
        <f t="shared" si="1507"/>
        <v>0</v>
      </c>
      <c r="AS940" s="219">
        <f t="shared" si="1507"/>
        <v>0</v>
      </c>
      <c r="AT940" s="213">
        <f t="shared" si="1507"/>
        <v>0</v>
      </c>
      <c r="AU940" s="217">
        <f t="shared" si="1507"/>
        <v>0</v>
      </c>
      <c r="AV940" s="215">
        <f t="shared" si="1507"/>
        <v>0</v>
      </c>
      <c r="AW940" s="216">
        <f t="shared" si="1507"/>
        <v>0</v>
      </c>
      <c r="AX940" s="213">
        <f t="shared" si="1507"/>
        <v>0</v>
      </c>
      <c r="AY940" s="217">
        <f t="shared" si="1507"/>
        <v>0</v>
      </c>
      <c r="AZ940" s="215">
        <f t="shared" si="1507"/>
        <v>0</v>
      </c>
      <c r="BA940" s="216">
        <f t="shared" si="1507"/>
        <v>0</v>
      </c>
      <c r="BB940" s="213">
        <f t="shared" si="1507"/>
        <v>0</v>
      </c>
      <c r="BC940" s="217">
        <f t="shared" si="1507"/>
        <v>0</v>
      </c>
      <c r="BD940" s="215">
        <f t="shared" si="1507"/>
        <v>0</v>
      </c>
      <c r="BE940" s="213">
        <f t="shared" si="1507"/>
        <v>0</v>
      </c>
      <c r="BF940" s="220">
        <f t="shared" si="1508"/>
        <v>0</v>
      </c>
      <c r="BG940" s="221">
        <f t="shared" si="1508"/>
        <v>0</v>
      </c>
      <c r="BI940" s="212" t="s">
        <v>21</v>
      </c>
      <c r="BJ940" s="204" t="e">
        <f t="shared" ref="BJ940:CK940" si="1511">B940/B963</f>
        <v>#DIV/0!</v>
      </c>
      <c r="BK940" s="205" t="e">
        <f t="shared" si="1511"/>
        <v>#DIV/0!</v>
      </c>
      <c r="BL940" s="206" t="e">
        <f t="shared" si="1511"/>
        <v>#DIV/0!</v>
      </c>
      <c r="BM940" s="207" t="e">
        <f t="shared" si="1511"/>
        <v>#DIV/0!</v>
      </c>
      <c r="BN940" s="204" t="e">
        <f t="shared" si="1511"/>
        <v>#DIV/0!</v>
      </c>
      <c r="BO940" s="205" t="e">
        <f t="shared" si="1511"/>
        <v>#DIV/0!</v>
      </c>
      <c r="BP940" s="206" t="e">
        <f t="shared" si="1511"/>
        <v>#DIV/0!</v>
      </c>
      <c r="BQ940" s="207" t="e">
        <f t="shared" si="1511"/>
        <v>#DIV/0!</v>
      </c>
      <c r="BR940" s="204" t="e">
        <f t="shared" si="1511"/>
        <v>#DIV/0!</v>
      </c>
      <c r="BS940" s="205" t="e">
        <f t="shared" si="1511"/>
        <v>#DIV/0!</v>
      </c>
      <c r="BT940" s="206" t="e">
        <f t="shared" si="1511"/>
        <v>#DIV/0!</v>
      </c>
      <c r="BU940" s="204" t="e">
        <f t="shared" si="1511"/>
        <v>#DIV/0!</v>
      </c>
      <c r="BV940" s="208" t="e">
        <f t="shared" si="1511"/>
        <v>#DIV/0!</v>
      </c>
      <c r="BW940" s="209" t="e">
        <f t="shared" si="1511"/>
        <v>#DIV/0!</v>
      </c>
      <c r="BX940" s="204" t="e">
        <f t="shared" si="1511"/>
        <v>#DIV/0!</v>
      </c>
      <c r="BY940" s="205" t="e">
        <f t="shared" si="1511"/>
        <v>#DIV/0!</v>
      </c>
      <c r="BZ940" s="206" t="e">
        <f t="shared" si="1511"/>
        <v>#DIV/0!</v>
      </c>
      <c r="CA940" s="207" t="e">
        <f t="shared" si="1511"/>
        <v>#DIV/0!</v>
      </c>
      <c r="CB940" s="204" t="e">
        <f t="shared" si="1511"/>
        <v>#DIV/0!</v>
      </c>
      <c r="CC940" s="205" t="e">
        <f t="shared" si="1511"/>
        <v>#DIV/0!</v>
      </c>
      <c r="CD940" s="206" t="e">
        <f t="shared" si="1511"/>
        <v>#DIV/0!</v>
      </c>
      <c r="CE940" s="207" t="e">
        <f t="shared" si="1511"/>
        <v>#DIV/0!</v>
      </c>
      <c r="CF940" s="204" t="e">
        <f t="shared" si="1511"/>
        <v>#DIV/0!</v>
      </c>
      <c r="CG940" s="205" t="e">
        <f t="shared" si="1511"/>
        <v>#DIV/0!</v>
      </c>
      <c r="CH940" s="206" t="e">
        <f t="shared" si="1511"/>
        <v>#DIV/0!</v>
      </c>
      <c r="CI940" s="204" t="e">
        <f t="shared" si="1511"/>
        <v>#DIV/0!</v>
      </c>
      <c r="CJ940" s="210" t="e">
        <f t="shared" si="1511"/>
        <v>#DIV/0!</v>
      </c>
      <c r="CK940" s="211" t="e">
        <f t="shared" si="1511"/>
        <v>#DIV/0!</v>
      </c>
    </row>
    <row r="941" spans="1:89" ht="13.5" thickBot="1" x14ac:dyDescent="0.25">
      <c r="A941" s="202" t="s">
        <v>23</v>
      </c>
      <c r="B941" s="222"/>
      <c r="C941" s="223"/>
      <c r="D941" s="224"/>
      <c r="E941" s="225"/>
      <c r="F941" s="222"/>
      <c r="G941" s="226"/>
      <c r="H941" s="224"/>
      <c r="I941" s="225"/>
      <c r="J941" s="222"/>
      <c r="K941" s="226"/>
      <c r="L941" s="224"/>
      <c r="M941" s="222"/>
      <c r="N941" s="227"/>
      <c r="O941" s="228"/>
      <c r="P941" s="222"/>
      <c r="Q941" s="226"/>
      <c r="R941" s="224"/>
      <c r="S941" s="225"/>
      <c r="T941" s="222"/>
      <c r="U941" s="226"/>
      <c r="V941" s="224"/>
      <c r="W941" s="225"/>
      <c r="X941" s="222"/>
      <c r="Y941" s="226"/>
      <c r="Z941" s="224"/>
      <c r="AA941" s="222"/>
      <c r="AB941" s="220">
        <f>B941+D941+F941+H941+J941+L941+N941+P941+R941+T941+V941+X941+Z941</f>
        <v>0</v>
      </c>
      <c r="AC941" s="221">
        <f t="shared" si="1510"/>
        <v>0</v>
      </c>
      <c r="AE941" s="202" t="str">
        <f>$AE$11</f>
        <v>09:00 - 09:59</v>
      </c>
      <c r="AF941" s="193">
        <f>SUMIF($A$9:$A$32,$AE941,B$939:B$962)</f>
        <v>0</v>
      </c>
      <c r="AG941" s="223">
        <f t="shared" si="1507"/>
        <v>0</v>
      </c>
      <c r="AH941" s="224">
        <f t="shared" si="1507"/>
        <v>0</v>
      </c>
      <c r="AI941" s="225">
        <f t="shared" si="1507"/>
        <v>0</v>
      </c>
      <c r="AJ941" s="222">
        <f t="shared" si="1507"/>
        <v>0</v>
      </c>
      <c r="AK941" s="226">
        <f t="shared" si="1507"/>
        <v>0</v>
      </c>
      <c r="AL941" s="224">
        <f t="shared" si="1507"/>
        <v>0</v>
      </c>
      <c r="AM941" s="225">
        <f t="shared" si="1507"/>
        <v>0</v>
      </c>
      <c r="AN941" s="222">
        <f t="shared" si="1507"/>
        <v>0</v>
      </c>
      <c r="AO941" s="226">
        <f t="shared" si="1507"/>
        <v>0</v>
      </c>
      <c r="AP941" s="224">
        <f t="shared" si="1507"/>
        <v>0</v>
      </c>
      <c r="AQ941" s="222">
        <f t="shared" si="1507"/>
        <v>0</v>
      </c>
      <c r="AR941" s="227">
        <f t="shared" si="1507"/>
        <v>0</v>
      </c>
      <c r="AS941" s="228">
        <f t="shared" si="1507"/>
        <v>0</v>
      </c>
      <c r="AT941" s="222">
        <f t="shared" si="1507"/>
        <v>0</v>
      </c>
      <c r="AU941" s="226">
        <f t="shared" si="1507"/>
        <v>0</v>
      </c>
      <c r="AV941" s="224">
        <f t="shared" si="1507"/>
        <v>0</v>
      </c>
      <c r="AW941" s="225">
        <f t="shared" si="1507"/>
        <v>0</v>
      </c>
      <c r="AX941" s="222">
        <f t="shared" si="1507"/>
        <v>0</v>
      </c>
      <c r="AY941" s="226">
        <f t="shared" si="1507"/>
        <v>0</v>
      </c>
      <c r="AZ941" s="224">
        <f t="shared" si="1507"/>
        <v>0</v>
      </c>
      <c r="BA941" s="225">
        <f t="shared" si="1507"/>
        <v>0</v>
      </c>
      <c r="BB941" s="222">
        <f t="shared" si="1507"/>
        <v>0</v>
      </c>
      <c r="BC941" s="226">
        <f t="shared" si="1507"/>
        <v>0</v>
      </c>
      <c r="BD941" s="224">
        <f t="shared" si="1507"/>
        <v>0</v>
      </c>
      <c r="BE941" s="222">
        <f t="shared" si="1507"/>
        <v>0</v>
      </c>
      <c r="BF941" s="220">
        <f t="shared" si="1508"/>
        <v>0</v>
      </c>
      <c r="BG941" s="221">
        <f t="shared" si="1508"/>
        <v>0</v>
      </c>
      <c r="BI941" s="202" t="s">
        <v>23</v>
      </c>
      <c r="BJ941" s="204" t="e">
        <f t="shared" ref="BJ941:CK941" si="1512">B941/B963</f>
        <v>#DIV/0!</v>
      </c>
      <c r="BK941" s="205" t="e">
        <f t="shared" si="1512"/>
        <v>#DIV/0!</v>
      </c>
      <c r="BL941" s="206" t="e">
        <f t="shared" si="1512"/>
        <v>#DIV/0!</v>
      </c>
      <c r="BM941" s="207" t="e">
        <f t="shared" si="1512"/>
        <v>#DIV/0!</v>
      </c>
      <c r="BN941" s="204" t="e">
        <f t="shared" si="1512"/>
        <v>#DIV/0!</v>
      </c>
      <c r="BO941" s="205" t="e">
        <f t="shared" si="1512"/>
        <v>#DIV/0!</v>
      </c>
      <c r="BP941" s="206" t="e">
        <f t="shared" si="1512"/>
        <v>#DIV/0!</v>
      </c>
      <c r="BQ941" s="207" t="e">
        <f t="shared" si="1512"/>
        <v>#DIV/0!</v>
      </c>
      <c r="BR941" s="204" t="e">
        <f t="shared" si="1512"/>
        <v>#DIV/0!</v>
      </c>
      <c r="BS941" s="205" t="e">
        <f t="shared" si="1512"/>
        <v>#DIV/0!</v>
      </c>
      <c r="BT941" s="206" t="e">
        <f t="shared" si="1512"/>
        <v>#DIV/0!</v>
      </c>
      <c r="BU941" s="204" t="e">
        <f t="shared" si="1512"/>
        <v>#DIV/0!</v>
      </c>
      <c r="BV941" s="208" t="e">
        <f t="shared" si="1512"/>
        <v>#DIV/0!</v>
      </c>
      <c r="BW941" s="209" t="e">
        <f t="shared" si="1512"/>
        <v>#DIV/0!</v>
      </c>
      <c r="BX941" s="204" t="e">
        <f t="shared" si="1512"/>
        <v>#DIV/0!</v>
      </c>
      <c r="BY941" s="205" t="e">
        <f t="shared" si="1512"/>
        <v>#DIV/0!</v>
      </c>
      <c r="BZ941" s="206" t="e">
        <f t="shared" si="1512"/>
        <v>#DIV/0!</v>
      </c>
      <c r="CA941" s="207" t="e">
        <f t="shared" si="1512"/>
        <v>#DIV/0!</v>
      </c>
      <c r="CB941" s="204" t="e">
        <f t="shared" si="1512"/>
        <v>#DIV/0!</v>
      </c>
      <c r="CC941" s="205" t="e">
        <f t="shared" si="1512"/>
        <v>#DIV/0!</v>
      </c>
      <c r="CD941" s="206" t="e">
        <f t="shared" si="1512"/>
        <v>#DIV/0!</v>
      </c>
      <c r="CE941" s="207" t="e">
        <f t="shared" si="1512"/>
        <v>#DIV/0!</v>
      </c>
      <c r="CF941" s="204" t="e">
        <f t="shared" si="1512"/>
        <v>#DIV/0!</v>
      </c>
      <c r="CG941" s="205" t="e">
        <f t="shared" si="1512"/>
        <v>#DIV/0!</v>
      </c>
      <c r="CH941" s="206" t="e">
        <f t="shared" si="1512"/>
        <v>#DIV/0!</v>
      </c>
      <c r="CI941" s="204" t="e">
        <f t="shared" si="1512"/>
        <v>#DIV/0!</v>
      </c>
      <c r="CJ941" s="210" t="e">
        <f t="shared" si="1512"/>
        <v>#DIV/0!</v>
      </c>
      <c r="CK941" s="211" t="e">
        <f t="shared" si="1512"/>
        <v>#DIV/0!</v>
      </c>
    </row>
    <row r="942" spans="1:89" ht="14.25" thickTop="1" thickBot="1" x14ac:dyDescent="0.25">
      <c r="A942" s="212" t="s">
        <v>25</v>
      </c>
      <c r="B942" s="213"/>
      <c r="C942" s="214"/>
      <c r="D942" s="215"/>
      <c r="E942" s="216"/>
      <c r="F942" s="213"/>
      <c r="G942" s="217"/>
      <c r="H942" s="215"/>
      <c r="I942" s="216"/>
      <c r="J942" s="213"/>
      <c r="K942" s="217"/>
      <c r="L942" s="215"/>
      <c r="M942" s="213"/>
      <c r="N942" s="218"/>
      <c r="O942" s="219"/>
      <c r="P942" s="213"/>
      <c r="Q942" s="217"/>
      <c r="R942" s="215"/>
      <c r="S942" s="216"/>
      <c r="T942" s="213"/>
      <c r="U942" s="217"/>
      <c r="V942" s="215"/>
      <c r="W942" s="216"/>
      <c r="X942" s="213"/>
      <c r="Y942" s="217"/>
      <c r="Z942" s="215"/>
      <c r="AA942" s="213"/>
      <c r="AB942" s="220">
        <f>B942+D942+F942+H942+J942+L942+N942+P942+R942+T942+V942+X942+Z942</f>
        <v>0</v>
      </c>
      <c r="AC942" s="221">
        <f t="shared" si="1510"/>
        <v>0</v>
      </c>
      <c r="AE942" s="229" t="s">
        <v>26</v>
      </c>
      <c r="AF942" s="230">
        <f t="shared" ref="AF942:BG942" si="1513">SUM(AF939:AF941)</f>
        <v>0</v>
      </c>
      <c r="AG942" s="231">
        <f t="shared" si="1513"/>
        <v>0</v>
      </c>
      <c r="AH942" s="230">
        <f t="shared" si="1513"/>
        <v>0</v>
      </c>
      <c r="AI942" s="231">
        <f t="shared" si="1513"/>
        <v>0</v>
      </c>
      <c r="AJ942" s="230">
        <f t="shared" si="1513"/>
        <v>0</v>
      </c>
      <c r="AK942" s="231">
        <f t="shared" si="1513"/>
        <v>0</v>
      </c>
      <c r="AL942" s="230">
        <f t="shared" si="1513"/>
        <v>0</v>
      </c>
      <c r="AM942" s="231">
        <f t="shared" si="1513"/>
        <v>0</v>
      </c>
      <c r="AN942" s="230">
        <f t="shared" si="1513"/>
        <v>0</v>
      </c>
      <c r="AO942" s="231">
        <f t="shared" si="1513"/>
        <v>0</v>
      </c>
      <c r="AP942" s="230">
        <f t="shared" si="1513"/>
        <v>0</v>
      </c>
      <c r="AQ942" s="231">
        <f t="shared" si="1513"/>
        <v>0</v>
      </c>
      <c r="AR942" s="230">
        <f t="shared" si="1513"/>
        <v>0</v>
      </c>
      <c r="AS942" s="231">
        <f t="shared" si="1513"/>
        <v>0</v>
      </c>
      <c r="AT942" s="230">
        <f t="shared" si="1513"/>
        <v>0</v>
      </c>
      <c r="AU942" s="231">
        <f t="shared" si="1513"/>
        <v>0</v>
      </c>
      <c r="AV942" s="230">
        <f t="shared" si="1513"/>
        <v>0</v>
      </c>
      <c r="AW942" s="231">
        <f t="shared" si="1513"/>
        <v>0</v>
      </c>
      <c r="AX942" s="230">
        <f t="shared" si="1513"/>
        <v>0</v>
      </c>
      <c r="AY942" s="231">
        <f t="shared" si="1513"/>
        <v>0</v>
      </c>
      <c r="AZ942" s="230">
        <f t="shared" si="1513"/>
        <v>0</v>
      </c>
      <c r="BA942" s="231">
        <f t="shared" si="1513"/>
        <v>0</v>
      </c>
      <c r="BB942" s="230">
        <f t="shared" si="1513"/>
        <v>0</v>
      </c>
      <c r="BC942" s="231">
        <f t="shared" si="1513"/>
        <v>0</v>
      </c>
      <c r="BD942" s="230">
        <f t="shared" si="1513"/>
        <v>0</v>
      </c>
      <c r="BE942" s="231">
        <f t="shared" si="1513"/>
        <v>0</v>
      </c>
      <c r="BF942" s="232">
        <f t="shared" si="1513"/>
        <v>0</v>
      </c>
      <c r="BG942" s="233">
        <f t="shared" si="1513"/>
        <v>0</v>
      </c>
      <c r="BI942" s="212" t="s">
        <v>25</v>
      </c>
      <c r="BJ942" s="204" t="e">
        <f t="shared" ref="BJ942:CK942" si="1514">B942/B963</f>
        <v>#DIV/0!</v>
      </c>
      <c r="BK942" s="205" t="e">
        <f t="shared" si="1514"/>
        <v>#DIV/0!</v>
      </c>
      <c r="BL942" s="206" t="e">
        <f t="shared" si="1514"/>
        <v>#DIV/0!</v>
      </c>
      <c r="BM942" s="207" t="e">
        <f t="shared" si="1514"/>
        <v>#DIV/0!</v>
      </c>
      <c r="BN942" s="204" t="e">
        <f t="shared" si="1514"/>
        <v>#DIV/0!</v>
      </c>
      <c r="BO942" s="205" t="e">
        <f t="shared" si="1514"/>
        <v>#DIV/0!</v>
      </c>
      <c r="BP942" s="206" t="e">
        <f t="shared" si="1514"/>
        <v>#DIV/0!</v>
      </c>
      <c r="BQ942" s="207" t="e">
        <f t="shared" si="1514"/>
        <v>#DIV/0!</v>
      </c>
      <c r="BR942" s="204" t="e">
        <f t="shared" si="1514"/>
        <v>#DIV/0!</v>
      </c>
      <c r="BS942" s="205" t="e">
        <f t="shared" si="1514"/>
        <v>#DIV/0!</v>
      </c>
      <c r="BT942" s="206" t="e">
        <f t="shared" si="1514"/>
        <v>#DIV/0!</v>
      </c>
      <c r="BU942" s="204" t="e">
        <f t="shared" si="1514"/>
        <v>#DIV/0!</v>
      </c>
      <c r="BV942" s="208" t="e">
        <f t="shared" si="1514"/>
        <v>#DIV/0!</v>
      </c>
      <c r="BW942" s="209" t="e">
        <f t="shared" si="1514"/>
        <v>#DIV/0!</v>
      </c>
      <c r="BX942" s="204" t="e">
        <f t="shared" si="1514"/>
        <v>#DIV/0!</v>
      </c>
      <c r="BY942" s="205" t="e">
        <f t="shared" si="1514"/>
        <v>#DIV/0!</v>
      </c>
      <c r="BZ942" s="206" t="e">
        <f t="shared" si="1514"/>
        <v>#DIV/0!</v>
      </c>
      <c r="CA942" s="207" t="e">
        <f t="shared" si="1514"/>
        <v>#DIV/0!</v>
      </c>
      <c r="CB942" s="204" t="e">
        <f t="shared" si="1514"/>
        <v>#DIV/0!</v>
      </c>
      <c r="CC942" s="205" t="e">
        <f t="shared" si="1514"/>
        <v>#DIV/0!</v>
      </c>
      <c r="CD942" s="206" t="e">
        <f t="shared" si="1514"/>
        <v>#DIV/0!</v>
      </c>
      <c r="CE942" s="207" t="e">
        <f t="shared" si="1514"/>
        <v>#DIV/0!</v>
      </c>
      <c r="CF942" s="204" t="e">
        <f t="shared" si="1514"/>
        <v>#DIV/0!</v>
      </c>
      <c r="CG942" s="205" t="e">
        <f t="shared" si="1514"/>
        <v>#DIV/0!</v>
      </c>
      <c r="CH942" s="206" t="e">
        <f t="shared" si="1514"/>
        <v>#DIV/0!</v>
      </c>
      <c r="CI942" s="204" t="e">
        <f t="shared" si="1514"/>
        <v>#DIV/0!</v>
      </c>
      <c r="CJ942" s="210" t="e">
        <f t="shared" si="1514"/>
        <v>#DIV/0!</v>
      </c>
      <c r="CK942" s="211" t="e">
        <f t="shared" si="1514"/>
        <v>#DIV/0!</v>
      </c>
    </row>
    <row r="943" spans="1:89" ht="13.5" thickTop="1" x14ac:dyDescent="0.2">
      <c r="A943" s="202" t="s">
        <v>20</v>
      </c>
      <c r="B943" s="222"/>
      <c r="C943" s="223"/>
      <c r="D943" s="224"/>
      <c r="E943" s="225"/>
      <c r="F943" s="222"/>
      <c r="G943" s="226"/>
      <c r="H943" s="224"/>
      <c r="I943" s="225"/>
      <c r="J943" s="222"/>
      <c r="K943" s="226"/>
      <c r="L943" s="224"/>
      <c r="M943" s="222"/>
      <c r="N943" s="227"/>
      <c r="O943" s="228"/>
      <c r="P943" s="222"/>
      <c r="Q943" s="226"/>
      <c r="R943" s="224"/>
      <c r="S943" s="225"/>
      <c r="T943" s="222"/>
      <c r="U943" s="226"/>
      <c r="V943" s="224"/>
      <c r="W943" s="225"/>
      <c r="X943" s="222"/>
      <c r="Y943" s="226"/>
      <c r="Z943" s="224"/>
      <c r="AA943" s="222"/>
      <c r="AB943" s="220">
        <f t="shared" ref="AB943:AB959" si="1515">B943+D943+F943+H943+J943+L943+N943+P943+R943+T943+V943+X943+Z943</f>
        <v>0</v>
      </c>
      <c r="AC943" s="221">
        <f t="shared" si="1510"/>
        <v>0</v>
      </c>
      <c r="BI943" s="202" t="s">
        <v>20</v>
      </c>
      <c r="BJ943" s="204" t="e">
        <f t="shared" ref="BJ943:CK943" si="1516">B943/B963</f>
        <v>#DIV/0!</v>
      </c>
      <c r="BK943" s="205" t="e">
        <f t="shared" si="1516"/>
        <v>#DIV/0!</v>
      </c>
      <c r="BL943" s="206" t="e">
        <f t="shared" si="1516"/>
        <v>#DIV/0!</v>
      </c>
      <c r="BM943" s="207" t="e">
        <f t="shared" si="1516"/>
        <v>#DIV/0!</v>
      </c>
      <c r="BN943" s="204" t="e">
        <f t="shared" si="1516"/>
        <v>#DIV/0!</v>
      </c>
      <c r="BO943" s="205" t="e">
        <f t="shared" si="1516"/>
        <v>#DIV/0!</v>
      </c>
      <c r="BP943" s="206" t="e">
        <f t="shared" si="1516"/>
        <v>#DIV/0!</v>
      </c>
      <c r="BQ943" s="207" t="e">
        <f t="shared" si="1516"/>
        <v>#DIV/0!</v>
      </c>
      <c r="BR943" s="204" t="e">
        <f t="shared" si="1516"/>
        <v>#DIV/0!</v>
      </c>
      <c r="BS943" s="205" t="e">
        <f t="shared" si="1516"/>
        <v>#DIV/0!</v>
      </c>
      <c r="BT943" s="206" t="e">
        <f t="shared" si="1516"/>
        <v>#DIV/0!</v>
      </c>
      <c r="BU943" s="204" t="e">
        <f t="shared" si="1516"/>
        <v>#DIV/0!</v>
      </c>
      <c r="BV943" s="208" t="e">
        <f t="shared" si="1516"/>
        <v>#DIV/0!</v>
      </c>
      <c r="BW943" s="209" t="e">
        <f t="shared" si="1516"/>
        <v>#DIV/0!</v>
      </c>
      <c r="BX943" s="204" t="e">
        <f t="shared" si="1516"/>
        <v>#DIV/0!</v>
      </c>
      <c r="BY943" s="205" t="e">
        <f t="shared" si="1516"/>
        <v>#DIV/0!</v>
      </c>
      <c r="BZ943" s="206" t="e">
        <f t="shared" si="1516"/>
        <v>#DIV/0!</v>
      </c>
      <c r="CA943" s="207" t="e">
        <f t="shared" si="1516"/>
        <v>#DIV/0!</v>
      </c>
      <c r="CB943" s="204" t="e">
        <f t="shared" si="1516"/>
        <v>#DIV/0!</v>
      </c>
      <c r="CC943" s="205" t="e">
        <f t="shared" si="1516"/>
        <v>#DIV/0!</v>
      </c>
      <c r="CD943" s="206" t="e">
        <f t="shared" si="1516"/>
        <v>#DIV/0!</v>
      </c>
      <c r="CE943" s="207" t="e">
        <f t="shared" si="1516"/>
        <v>#DIV/0!</v>
      </c>
      <c r="CF943" s="204" t="e">
        <f t="shared" si="1516"/>
        <v>#DIV/0!</v>
      </c>
      <c r="CG943" s="205" t="e">
        <f t="shared" si="1516"/>
        <v>#DIV/0!</v>
      </c>
      <c r="CH943" s="206" t="e">
        <f t="shared" si="1516"/>
        <v>#DIV/0!</v>
      </c>
      <c r="CI943" s="204" t="e">
        <f t="shared" si="1516"/>
        <v>#DIV/0!</v>
      </c>
      <c r="CJ943" s="210" t="e">
        <f t="shared" si="1516"/>
        <v>#DIV/0!</v>
      </c>
      <c r="CK943" s="211" t="e">
        <f t="shared" si="1516"/>
        <v>#DIV/0!</v>
      </c>
    </row>
    <row r="944" spans="1:89" ht="13.5" thickBot="1" x14ac:dyDescent="0.25">
      <c r="A944" s="212" t="s">
        <v>22</v>
      </c>
      <c r="B944" s="213"/>
      <c r="C944" s="214"/>
      <c r="D944" s="215"/>
      <c r="E944" s="216"/>
      <c r="F944" s="213"/>
      <c r="G944" s="217"/>
      <c r="H944" s="215"/>
      <c r="I944" s="216"/>
      <c r="J944" s="213"/>
      <c r="K944" s="217"/>
      <c r="L944" s="215"/>
      <c r="M944" s="213"/>
      <c r="N944" s="218"/>
      <c r="O944" s="219"/>
      <c r="P944" s="213"/>
      <c r="Q944" s="217"/>
      <c r="R944" s="215"/>
      <c r="S944" s="216"/>
      <c r="T944" s="213"/>
      <c r="U944" s="217"/>
      <c r="V944" s="215"/>
      <c r="W944" s="216"/>
      <c r="X944" s="213"/>
      <c r="Y944" s="217"/>
      <c r="Z944" s="215"/>
      <c r="AA944" s="213"/>
      <c r="AB944" s="220">
        <f t="shared" si="1515"/>
        <v>0</v>
      </c>
      <c r="AC944" s="221">
        <f t="shared" si="1510"/>
        <v>0</v>
      </c>
      <c r="AE944" s="175" t="s">
        <v>27</v>
      </c>
      <c r="BI944" s="212" t="s">
        <v>22</v>
      </c>
      <c r="BJ944" s="204" t="e">
        <f t="shared" ref="BJ944:CK944" si="1517">B944/B963</f>
        <v>#DIV/0!</v>
      </c>
      <c r="BK944" s="205" t="e">
        <f t="shared" si="1517"/>
        <v>#DIV/0!</v>
      </c>
      <c r="BL944" s="206" t="e">
        <f t="shared" si="1517"/>
        <v>#DIV/0!</v>
      </c>
      <c r="BM944" s="207" t="e">
        <f t="shared" si="1517"/>
        <v>#DIV/0!</v>
      </c>
      <c r="BN944" s="204" t="e">
        <f t="shared" si="1517"/>
        <v>#DIV/0!</v>
      </c>
      <c r="BO944" s="205" t="e">
        <f t="shared" si="1517"/>
        <v>#DIV/0!</v>
      </c>
      <c r="BP944" s="206" t="e">
        <f t="shared" si="1517"/>
        <v>#DIV/0!</v>
      </c>
      <c r="BQ944" s="207" t="e">
        <f t="shared" si="1517"/>
        <v>#DIV/0!</v>
      </c>
      <c r="BR944" s="204" t="e">
        <f t="shared" si="1517"/>
        <v>#DIV/0!</v>
      </c>
      <c r="BS944" s="205" t="e">
        <f t="shared" si="1517"/>
        <v>#DIV/0!</v>
      </c>
      <c r="BT944" s="206" t="e">
        <f t="shared" si="1517"/>
        <v>#DIV/0!</v>
      </c>
      <c r="BU944" s="204" t="e">
        <f t="shared" si="1517"/>
        <v>#DIV/0!</v>
      </c>
      <c r="BV944" s="208" t="e">
        <f t="shared" si="1517"/>
        <v>#DIV/0!</v>
      </c>
      <c r="BW944" s="209" t="e">
        <f t="shared" si="1517"/>
        <v>#DIV/0!</v>
      </c>
      <c r="BX944" s="204" t="e">
        <f t="shared" si="1517"/>
        <v>#DIV/0!</v>
      </c>
      <c r="BY944" s="205" t="e">
        <f t="shared" si="1517"/>
        <v>#DIV/0!</v>
      </c>
      <c r="BZ944" s="206" t="e">
        <f t="shared" si="1517"/>
        <v>#DIV/0!</v>
      </c>
      <c r="CA944" s="207" t="e">
        <f t="shared" si="1517"/>
        <v>#DIV/0!</v>
      </c>
      <c r="CB944" s="204" t="e">
        <f t="shared" si="1517"/>
        <v>#DIV/0!</v>
      </c>
      <c r="CC944" s="205" t="e">
        <f t="shared" si="1517"/>
        <v>#DIV/0!</v>
      </c>
      <c r="CD944" s="206" t="e">
        <f t="shared" si="1517"/>
        <v>#DIV/0!</v>
      </c>
      <c r="CE944" s="207" t="e">
        <f t="shared" si="1517"/>
        <v>#DIV/0!</v>
      </c>
      <c r="CF944" s="204" t="e">
        <f t="shared" si="1517"/>
        <v>#DIV/0!</v>
      </c>
      <c r="CG944" s="205" t="e">
        <f t="shared" si="1517"/>
        <v>#DIV/0!</v>
      </c>
      <c r="CH944" s="206" t="e">
        <f t="shared" si="1517"/>
        <v>#DIV/0!</v>
      </c>
      <c r="CI944" s="204" t="e">
        <f t="shared" si="1517"/>
        <v>#DIV/0!</v>
      </c>
      <c r="CJ944" s="210" t="e">
        <f t="shared" si="1517"/>
        <v>#DIV/0!</v>
      </c>
      <c r="CK944" s="211" t="e">
        <f t="shared" si="1517"/>
        <v>#DIV/0!</v>
      </c>
    </row>
    <row r="945" spans="1:89" ht="14.25" thickTop="1" thickBot="1" x14ac:dyDescent="0.25">
      <c r="A945" s="202" t="s">
        <v>24</v>
      </c>
      <c r="B945" s="222"/>
      <c r="C945" s="223"/>
      <c r="D945" s="224"/>
      <c r="E945" s="225"/>
      <c r="F945" s="222"/>
      <c r="G945" s="226"/>
      <c r="H945" s="224"/>
      <c r="I945" s="225"/>
      <c r="J945" s="222"/>
      <c r="K945" s="226"/>
      <c r="L945" s="224"/>
      <c r="M945" s="222"/>
      <c r="N945" s="227"/>
      <c r="O945" s="228"/>
      <c r="P945" s="222"/>
      <c r="Q945" s="226"/>
      <c r="R945" s="224"/>
      <c r="S945" s="225"/>
      <c r="T945" s="222"/>
      <c r="U945" s="226"/>
      <c r="V945" s="224"/>
      <c r="W945" s="225"/>
      <c r="X945" s="222"/>
      <c r="Y945" s="226"/>
      <c r="Z945" s="224"/>
      <c r="AA945" s="222"/>
      <c r="AB945" s="220">
        <f t="shared" si="1515"/>
        <v>0</v>
      </c>
      <c r="AC945" s="221">
        <f t="shared" si="1510"/>
        <v>0</v>
      </c>
      <c r="AE945" s="176" t="s">
        <v>2</v>
      </c>
      <c r="AF945" s="177" t="s">
        <v>3</v>
      </c>
      <c r="AG945" s="178"/>
      <c r="AH945" s="177" t="s">
        <v>4</v>
      </c>
      <c r="AI945" s="178"/>
      <c r="AJ945" s="177" t="s">
        <v>5</v>
      </c>
      <c r="AK945" s="178"/>
      <c r="AL945" s="177" t="s">
        <v>6</v>
      </c>
      <c r="AM945" s="178"/>
      <c r="AN945" s="177" t="s">
        <v>7</v>
      </c>
      <c r="AO945" s="178"/>
      <c r="AP945" s="177" t="s">
        <v>8</v>
      </c>
      <c r="AQ945" s="178"/>
      <c r="AR945" s="177" t="s">
        <v>9</v>
      </c>
      <c r="AS945" s="178"/>
      <c r="AT945" s="177" t="s">
        <v>10</v>
      </c>
      <c r="AU945" s="178"/>
      <c r="AV945" s="177" t="s">
        <v>11</v>
      </c>
      <c r="AW945" s="178"/>
      <c r="AX945" s="177" t="s">
        <v>12</v>
      </c>
      <c r="AY945" s="178"/>
      <c r="AZ945" s="177" t="s">
        <v>13</v>
      </c>
      <c r="BA945" s="178"/>
      <c r="BB945" s="177" t="s">
        <v>14</v>
      </c>
      <c r="BC945" s="178"/>
      <c r="BD945" s="177" t="s">
        <v>15</v>
      </c>
      <c r="BE945" s="178"/>
      <c r="BF945" s="179" t="s">
        <v>16</v>
      </c>
      <c r="BG945" s="180"/>
      <c r="BI945" s="202" t="s">
        <v>24</v>
      </c>
      <c r="BJ945" s="204" t="e">
        <f t="shared" ref="BJ945:CK945" si="1518">B945/B963</f>
        <v>#DIV/0!</v>
      </c>
      <c r="BK945" s="205" t="e">
        <f t="shared" si="1518"/>
        <v>#DIV/0!</v>
      </c>
      <c r="BL945" s="206" t="e">
        <f t="shared" si="1518"/>
        <v>#DIV/0!</v>
      </c>
      <c r="BM945" s="207" t="e">
        <f t="shared" si="1518"/>
        <v>#DIV/0!</v>
      </c>
      <c r="BN945" s="204" t="e">
        <f t="shared" si="1518"/>
        <v>#DIV/0!</v>
      </c>
      <c r="BO945" s="205" t="e">
        <f t="shared" si="1518"/>
        <v>#DIV/0!</v>
      </c>
      <c r="BP945" s="206" t="e">
        <f t="shared" si="1518"/>
        <v>#DIV/0!</v>
      </c>
      <c r="BQ945" s="207" t="e">
        <f t="shared" si="1518"/>
        <v>#DIV/0!</v>
      </c>
      <c r="BR945" s="204" t="e">
        <f t="shared" si="1518"/>
        <v>#DIV/0!</v>
      </c>
      <c r="BS945" s="205" t="e">
        <f t="shared" si="1518"/>
        <v>#DIV/0!</v>
      </c>
      <c r="BT945" s="206" t="e">
        <f t="shared" si="1518"/>
        <v>#DIV/0!</v>
      </c>
      <c r="BU945" s="204" t="e">
        <f t="shared" si="1518"/>
        <v>#DIV/0!</v>
      </c>
      <c r="BV945" s="208" t="e">
        <f t="shared" si="1518"/>
        <v>#DIV/0!</v>
      </c>
      <c r="BW945" s="209" t="e">
        <f t="shared" si="1518"/>
        <v>#DIV/0!</v>
      </c>
      <c r="BX945" s="204" t="e">
        <f t="shared" si="1518"/>
        <v>#DIV/0!</v>
      </c>
      <c r="BY945" s="205" t="e">
        <f t="shared" si="1518"/>
        <v>#DIV/0!</v>
      </c>
      <c r="BZ945" s="206" t="e">
        <f t="shared" si="1518"/>
        <v>#DIV/0!</v>
      </c>
      <c r="CA945" s="207" t="e">
        <f t="shared" si="1518"/>
        <v>#DIV/0!</v>
      </c>
      <c r="CB945" s="204" t="e">
        <f t="shared" si="1518"/>
        <v>#DIV/0!</v>
      </c>
      <c r="CC945" s="205" t="e">
        <f t="shared" si="1518"/>
        <v>#DIV/0!</v>
      </c>
      <c r="CD945" s="206" t="e">
        <f t="shared" si="1518"/>
        <v>#DIV/0!</v>
      </c>
      <c r="CE945" s="207" t="e">
        <f t="shared" si="1518"/>
        <v>#DIV/0!</v>
      </c>
      <c r="CF945" s="204" t="e">
        <f t="shared" si="1518"/>
        <v>#DIV/0!</v>
      </c>
      <c r="CG945" s="205" t="e">
        <f t="shared" si="1518"/>
        <v>#DIV/0!</v>
      </c>
      <c r="CH945" s="206" t="e">
        <f t="shared" si="1518"/>
        <v>#DIV/0!</v>
      </c>
      <c r="CI945" s="204" t="e">
        <f t="shared" si="1518"/>
        <v>#DIV/0!</v>
      </c>
      <c r="CJ945" s="210" t="e">
        <f t="shared" si="1518"/>
        <v>#DIV/0!</v>
      </c>
      <c r="CK945" s="211" t="e">
        <f t="shared" si="1518"/>
        <v>#DIV/0!</v>
      </c>
    </row>
    <row r="946" spans="1:89" ht="15" thickTop="1" thickBot="1" x14ac:dyDescent="0.3">
      <c r="A946" s="212" t="s">
        <v>28</v>
      </c>
      <c r="B946" s="213"/>
      <c r="C946" s="214"/>
      <c r="D946" s="215"/>
      <c r="E946" s="216"/>
      <c r="F946" s="213"/>
      <c r="G946" s="217"/>
      <c r="H946" s="215"/>
      <c r="I946" s="216"/>
      <c r="J946" s="213"/>
      <c r="K946" s="217"/>
      <c r="L946" s="215"/>
      <c r="M946" s="213"/>
      <c r="N946" s="218"/>
      <c r="O946" s="219"/>
      <c r="P946" s="213"/>
      <c r="Q946" s="217"/>
      <c r="R946" s="215"/>
      <c r="S946" s="216"/>
      <c r="T946" s="213"/>
      <c r="U946" s="217"/>
      <c r="V946" s="215"/>
      <c r="W946" s="216"/>
      <c r="X946" s="213"/>
      <c r="Y946" s="217"/>
      <c r="Z946" s="215"/>
      <c r="AA946" s="213"/>
      <c r="AB946" s="220">
        <f t="shared" si="1515"/>
        <v>0</v>
      </c>
      <c r="AC946" s="221">
        <f t="shared" si="1510"/>
        <v>0</v>
      </c>
      <c r="AE946" s="182"/>
      <c r="AF946" s="183" t="s">
        <v>17</v>
      </c>
      <c r="AG946" s="184" t="s">
        <v>18</v>
      </c>
      <c r="AH946" s="185" t="s">
        <v>17</v>
      </c>
      <c r="AI946" s="186" t="s">
        <v>18</v>
      </c>
      <c r="AJ946" s="183" t="s">
        <v>17</v>
      </c>
      <c r="AK946" s="184" t="s">
        <v>18</v>
      </c>
      <c r="AL946" s="185" t="s">
        <v>17</v>
      </c>
      <c r="AM946" s="186" t="s">
        <v>18</v>
      </c>
      <c r="AN946" s="183" t="s">
        <v>17</v>
      </c>
      <c r="AO946" s="184" t="s">
        <v>18</v>
      </c>
      <c r="AP946" s="185" t="s">
        <v>17</v>
      </c>
      <c r="AQ946" s="183" t="s">
        <v>18</v>
      </c>
      <c r="AR946" s="187" t="s">
        <v>17</v>
      </c>
      <c r="AS946" s="188" t="s">
        <v>18</v>
      </c>
      <c r="AT946" s="183" t="s">
        <v>17</v>
      </c>
      <c r="AU946" s="184" t="s">
        <v>18</v>
      </c>
      <c r="AV946" s="185" t="s">
        <v>17</v>
      </c>
      <c r="AW946" s="186" t="s">
        <v>18</v>
      </c>
      <c r="AX946" s="183" t="s">
        <v>17</v>
      </c>
      <c r="AY946" s="184" t="s">
        <v>18</v>
      </c>
      <c r="AZ946" s="185" t="s">
        <v>17</v>
      </c>
      <c r="BA946" s="186" t="s">
        <v>18</v>
      </c>
      <c r="BB946" s="183" t="s">
        <v>17</v>
      </c>
      <c r="BC946" s="184" t="s">
        <v>18</v>
      </c>
      <c r="BD946" s="185" t="s">
        <v>17</v>
      </c>
      <c r="BE946" s="183" t="s">
        <v>18</v>
      </c>
      <c r="BF946" s="189" t="s">
        <v>17</v>
      </c>
      <c r="BG946" s="190" t="s">
        <v>18</v>
      </c>
      <c r="BI946" s="212" t="s">
        <v>28</v>
      </c>
      <c r="BJ946" s="204" t="e">
        <f t="shared" ref="BJ946:CK946" si="1519">B946/B963</f>
        <v>#DIV/0!</v>
      </c>
      <c r="BK946" s="205" t="e">
        <f t="shared" si="1519"/>
        <v>#DIV/0!</v>
      </c>
      <c r="BL946" s="206" t="e">
        <f t="shared" si="1519"/>
        <v>#DIV/0!</v>
      </c>
      <c r="BM946" s="207" t="e">
        <f t="shared" si="1519"/>
        <v>#DIV/0!</v>
      </c>
      <c r="BN946" s="204" t="e">
        <f t="shared" si="1519"/>
        <v>#DIV/0!</v>
      </c>
      <c r="BO946" s="205" t="e">
        <f t="shared" si="1519"/>
        <v>#DIV/0!</v>
      </c>
      <c r="BP946" s="206" t="e">
        <f t="shared" si="1519"/>
        <v>#DIV/0!</v>
      </c>
      <c r="BQ946" s="207" t="e">
        <f t="shared" si="1519"/>
        <v>#DIV/0!</v>
      </c>
      <c r="BR946" s="204" t="e">
        <f t="shared" si="1519"/>
        <v>#DIV/0!</v>
      </c>
      <c r="BS946" s="205" t="e">
        <f t="shared" si="1519"/>
        <v>#DIV/0!</v>
      </c>
      <c r="BT946" s="206" t="e">
        <f t="shared" si="1519"/>
        <v>#DIV/0!</v>
      </c>
      <c r="BU946" s="204" t="e">
        <f t="shared" si="1519"/>
        <v>#DIV/0!</v>
      </c>
      <c r="BV946" s="208" t="e">
        <f t="shared" si="1519"/>
        <v>#DIV/0!</v>
      </c>
      <c r="BW946" s="209" t="e">
        <f t="shared" si="1519"/>
        <v>#DIV/0!</v>
      </c>
      <c r="BX946" s="204" t="e">
        <f t="shared" si="1519"/>
        <v>#DIV/0!</v>
      </c>
      <c r="BY946" s="205" t="e">
        <f t="shared" si="1519"/>
        <v>#DIV/0!</v>
      </c>
      <c r="BZ946" s="206" t="e">
        <f t="shared" si="1519"/>
        <v>#DIV/0!</v>
      </c>
      <c r="CA946" s="207" t="e">
        <f t="shared" si="1519"/>
        <v>#DIV/0!</v>
      </c>
      <c r="CB946" s="204" t="e">
        <f t="shared" si="1519"/>
        <v>#DIV/0!</v>
      </c>
      <c r="CC946" s="205" t="e">
        <f t="shared" si="1519"/>
        <v>#DIV/0!</v>
      </c>
      <c r="CD946" s="206" t="e">
        <f t="shared" si="1519"/>
        <v>#DIV/0!</v>
      </c>
      <c r="CE946" s="207" t="e">
        <f t="shared" si="1519"/>
        <v>#DIV/0!</v>
      </c>
      <c r="CF946" s="204" t="e">
        <f t="shared" si="1519"/>
        <v>#DIV/0!</v>
      </c>
      <c r="CG946" s="205" t="e">
        <f t="shared" si="1519"/>
        <v>#DIV/0!</v>
      </c>
      <c r="CH946" s="206" t="e">
        <f t="shared" si="1519"/>
        <v>#DIV/0!</v>
      </c>
      <c r="CI946" s="204" t="e">
        <f t="shared" si="1519"/>
        <v>#DIV/0!</v>
      </c>
      <c r="CJ946" s="210" t="e">
        <f t="shared" si="1519"/>
        <v>#DIV/0!</v>
      </c>
      <c r="CK946" s="211" t="e">
        <f t="shared" si="1519"/>
        <v>#DIV/0!</v>
      </c>
    </row>
    <row r="947" spans="1:89" ht="13.5" thickTop="1" x14ac:dyDescent="0.2">
      <c r="A947" s="202" t="s">
        <v>29</v>
      </c>
      <c r="B947" s="235"/>
      <c r="C947" s="223"/>
      <c r="D947" s="224"/>
      <c r="E947" s="225"/>
      <c r="F947" s="222"/>
      <c r="G947" s="226"/>
      <c r="H947" s="224"/>
      <c r="I947" s="225"/>
      <c r="J947" s="222"/>
      <c r="K947" s="226"/>
      <c r="L947" s="224"/>
      <c r="M947" s="222"/>
      <c r="N947" s="227"/>
      <c r="O947" s="236"/>
      <c r="P947" s="222"/>
      <c r="Q947" s="226"/>
      <c r="R947" s="224"/>
      <c r="S947" s="225"/>
      <c r="T947" s="222"/>
      <c r="U947" s="226"/>
      <c r="V947" s="224"/>
      <c r="W947" s="237"/>
      <c r="X947" s="222"/>
      <c r="Y947" s="226"/>
      <c r="Z947" s="224"/>
      <c r="AA947" s="222"/>
      <c r="AB947" s="220">
        <f t="shared" si="1515"/>
        <v>0</v>
      </c>
      <c r="AC947" s="221">
        <f t="shared" si="1510"/>
        <v>0</v>
      </c>
      <c r="AE947" s="202" t="str">
        <f>$AE$17</f>
        <v>17:00 - 17:59</v>
      </c>
      <c r="AF947" s="193">
        <f t="shared" ref="AF947:AO949" si="1520">SUMIF($A$9:$A$32,$AE947,B$939:B$962)</f>
        <v>0</v>
      </c>
      <c r="AG947" s="194">
        <f t="shared" si="1520"/>
        <v>0</v>
      </c>
      <c r="AH947" s="195">
        <f t="shared" si="1520"/>
        <v>0</v>
      </c>
      <c r="AI947" s="196">
        <f t="shared" si="1520"/>
        <v>0</v>
      </c>
      <c r="AJ947" s="193">
        <f t="shared" si="1520"/>
        <v>0</v>
      </c>
      <c r="AK947" s="197">
        <f t="shared" si="1520"/>
        <v>0</v>
      </c>
      <c r="AL947" s="195">
        <f t="shared" si="1520"/>
        <v>0</v>
      </c>
      <c r="AM947" s="196">
        <f t="shared" si="1520"/>
        <v>0</v>
      </c>
      <c r="AN947" s="193">
        <f t="shared" si="1520"/>
        <v>0</v>
      </c>
      <c r="AO947" s="197">
        <f t="shared" si="1520"/>
        <v>0</v>
      </c>
      <c r="AP947" s="195">
        <f t="shared" ref="AP947:AY949" si="1521">SUMIF($A$9:$A$32,$AE947,L$939:L$962)</f>
        <v>0</v>
      </c>
      <c r="AQ947" s="193">
        <f t="shared" si="1521"/>
        <v>0</v>
      </c>
      <c r="AR947" s="198">
        <f t="shared" si="1521"/>
        <v>0</v>
      </c>
      <c r="AS947" s="199">
        <f t="shared" si="1521"/>
        <v>0</v>
      </c>
      <c r="AT947" s="193">
        <f t="shared" si="1521"/>
        <v>0</v>
      </c>
      <c r="AU947" s="197">
        <f t="shared" si="1521"/>
        <v>0</v>
      </c>
      <c r="AV947" s="195">
        <f t="shared" si="1521"/>
        <v>0</v>
      </c>
      <c r="AW947" s="196">
        <f t="shared" si="1521"/>
        <v>0</v>
      </c>
      <c r="AX947" s="193">
        <f t="shared" si="1521"/>
        <v>0</v>
      </c>
      <c r="AY947" s="197">
        <f t="shared" si="1521"/>
        <v>0</v>
      </c>
      <c r="AZ947" s="195">
        <f t="shared" ref="AZ947:BE949" si="1522">SUMIF($A$9:$A$32,$AE947,V$939:V$962)</f>
        <v>0</v>
      </c>
      <c r="BA947" s="196">
        <f t="shared" si="1522"/>
        <v>0</v>
      </c>
      <c r="BB947" s="193">
        <f t="shared" si="1522"/>
        <v>0</v>
      </c>
      <c r="BC947" s="197">
        <f t="shared" si="1522"/>
        <v>0</v>
      </c>
      <c r="BD947" s="195">
        <f t="shared" si="1522"/>
        <v>0</v>
      </c>
      <c r="BE947" s="193">
        <f t="shared" si="1522"/>
        <v>0</v>
      </c>
      <c r="BF947" s="200">
        <f>AF947+AH947+AJ947+AL947+AN947+AP947+AR947+AT947+AV947+AX947+AZ947+BB947+BD947</f>
        <v>0</v>
      </c>
      <c r="BG947" s="201">
        <f>AG947+AI947+AK947+AM947+AO947+AQ947+AS947+AU947+AW947+AY947+BA947+BC947+BE947</f>
        <v>0</v>
      </c>
      <c r="BI947" s="202" t="s">
        <v>29</v>
      </c>
      <c r="BJ947" s="204" t="e">
        <f t="shared" ref="BJ947:CK947" si="1523">B947/B963</f>
        <v>#DIV/0!</v>
      </c>
      <c r="BK947" s="205" t="e">
        <f t="shared" si="1523"/>
        <v>#DIV/0!</v>
      </c>
      <c r="BL947" s="206" t="e">
        <f t="shared" si="1523"/>
        <v>#DIV/0!</v>
      </c>
      <c r="BM947" s="207" t="e">
        <f t="shared" si="1523"/>
        <v>#DIV/0!</v>
      </c>
      <c r="BN947" s="204" t="e">
        <f t="shared" si="1523"/>
        <v>#DIV/0!</v>
      </c>
      <c r="BO947" s="205" t="e">
        <f t="shared" si="1523"/>
        <v>#DIV/0!</v>
      </c>
      <c r="BP947" s="206" t="e">
        <f t="shared" si="1523"/>
        <v>#DIV/0!</v>
      </c>
      <c r="BQ947" s="207" t="e">
        <f t="shared" si="1523"/>
        <v>#DIV/0!</v>
      </c>
      <c r="BR947" s="204" t="e">
        <f t="shared" si="1523"/>
        <v>#DIV/0!</v>
      </c>
      <c r="BS947" s="205" t="e">
        <f t="shared" si="1523"/>
        <v>#DIV/0!</v>
      </c>
      <c r="BT947" s="206" t="e">
        <f t="shared" si="1523"/>
        <v>#DIV/0!</v>
      </c>
      <c r="BU947" s="204" t="e">
        <f t="shared" si="1523"/>
        <v>#DIV/0!</v>
      </c>
      <c r="BV947" s="208" t="e">
        <f t="shared" si="1523"/>
        <v>#DIV/0!</v>
      </c>
      <c r="BW947" s="209" t="e">
        <f t="shared" si="1523"/>
        <v>#DIV/0!</v>
      </c>
      <c r="BX947" s="204" t="e">
        <f t="shared" si="1523"/>
        <v>#DIV/0!</v>
      </c>
      <c r="BY947" s="205" t="e">
        <f t="shared" si="1523"/>
        <v>#DIV/0!</v>
      </c>
      <c r="BZ947" s="206" t="e">
        <f t="shared" si="1523"/>
        <v>#DIV/0!</v>
      </c>
      <c r="CA947" s="207" t="e">
        <f t="shared" si="1523"/>
        <v>#DIV/0!</v>
      </c>
      <c r="CB947" s="204" t="e">
        <f t="shared" si="1523"/>
        <v>#DIV/0!</v>
      </c>
      <c r="CC947" s="205" t="e">
        <f t="shared" si="1523"/>
        <v>#DIV/0!</v>
      </c>
      <c r="CD947" s="206" t="e">
        <f t="shared" si="1523"/>
        <v>#DIV/0!</v>
      </c>
      <c r="CE947" s="207" t="e">
        <f t="shared" si="1523"/>
        <v>#DIV/0!</v>
      </c>
      <c r="CF947" s="204" t="e">
        <f t="shared" si="1523"/>
        <v>#DIV/0!</v>
      </c>
      <c r="CG947" s="205" t="e">
        <f t="shared" si="1523"/>
        <v>#DIV/0!</v>
      </c>
      <c r="CH947" s="206" t="e">
        <f t="shared" si="1523"/>
        <v>#DIV/0!</v>
      </c>
      <c r="CI947" s="204" t="e">
        <f t="shared" si="1523"/>
        <v>#DIV/0!</v>
      </c>
      <c r="CJ947" s="210" t="e">
        <f t="shared" si="1523"/>
        <v>#DIV/0!</v>
      </c>
      <c r="CK947" s="211" t="e">
        <f t="shared" si="1523"/>
        <v>#DIV/0!</v>
      </c>
    </row>
    <row r="948" spans="1:89" x14ac:dyDescent="0.2">
      <c r="A948" s="212" t="s">
        <v>31</v>
      </c>
      <c r="B948" s="238"/>
      <c r="C948" s="214"/>
      <c r="D948" s="215"/>
      <c r="E948" s="216"/>
      <c r="F948" s="213"/>
      <c r="G948" s="217"/>
      <c r="H948" s="215"/>
      <c r="I948" s="216"/>
      <c r="J948" s="213"/>
      <c r="K948" s="214"/>
      <c r="L948" s="215"/>
      <c r="M948" s="213"/>
      <c r="N948" s="218"/>
      <c r="O948" s="239"/>
      <c r="P948" s="213"/>
      <c r="Q948" s="214"/>
      <c r="R948" s="215"/>
      <c r="S948" s="216"/>
      <c r="T948" s="224"/>
      <c r="U948" s="213"/>
      <c r="V948" s="215"/>
      <c r="W948" s="240"/>
      <c r="X948" s="213"/>
      <c r="Y948" s="217"/>
      <c r="Z948" s="215"/>
      <c r="AA948" s="213"/>
      <c r="AB948" s="220">
        <f t="shared" si="1515"/>
        <v>0</v>
      </c>
      <c r="AC948" s="221">
        <f t="shared" si="1510"/>
        <v>0</v>
      </c>
      <c r="AE948" s="212" t="str">
        <f>$AE$18</f>
        <v>18:00 - 18:59</v>
      </c>
      <c r="AF948" s="193">
        <f t="shared" si="1520"/>
        <v>0</v>
      </c>
      <c r="AG948" s="214">
        <f t="shared" si="1520"/>
        <v>0</v>
      </c>
      <c r="AH948" s="215">
        <f t="shared" si="1520"/>
        <v>0</v>
      </c>
      <c r="AI948" s="216">
        <f t="shared" si="1520"/>
        <v>0</v>
      </c>
      <c r="AJ948" s="213">
        <f t="shared" si="1520"/>
        <v>0</v>
      </c>
      <c r="AK948" s="217">
        <f t="shared" si="1520"/>
        <v>0</v>
      </c>
      <c r="AL948" s="215">
        <f t="shared" si="1520"/>
        <v>0</v>
      </c>
      <c r="AM948" s="216">
        <f t="shared" si="1520"/>
        <v>0</v>
      </c>
      <c r="AN948" s="213">
        <f t="shared" si="1520"/>
        <v>0</v>
      </c>
      <c r="AO948" s="217">
        <f t="shared" si="1520"/>
        <v>0</v>
      </c>
      <c r="AP948" s="215">
        <f t="shared" si="1521"/>
        <v>0</v>
      </c>
      <c r="AQ948" s="213">
        <f t="shared" si="1521"/>
        <v>0</v>
      </c>
      <c r="AR948" s="218">
        <f t="shared" si="1521"/>
        <v>0</v>
      </c>
      <c r="AS948" s="219">
        <f t="shared" si="1521"/>
        <v>0</v>
      </c>
      <c r="AT948" s="213">
        <f t="shared" si="1521"/>
        <v>0</v>
      </c>
      <c r="AU948" s="217">
        <f t="shared" si="1521"/>
        <v>0</v>
      </c>
      <c r="AV948" s="215">
        <f t="shared" si="1521"/>
        <v>0</v>
      </c>
      <c r="AW948" s="216">
        <f t="shared" si="1521"/>
        <v>0</v>
      </c>
      <c r="AX948" s="213">
        <f t="shared" si="1521"/>
        <v>0</v>
      </c>
      <c r="AY948" s="217">
        <f t="shared" si="1521"/>
        <v>0</v>
      </c>
      <c r="AZ948" s="215">
        <f t="shared" si="1522"/>
        <v>0</v>
      </c>
      <c r="BA948" s="216">
        <f t="shared" si="1522"/>
        <v>0</v>
      </c>
      <c r="BB948" s="213">
        <f t="shared" si="1522"/>
        <v>0</v>
      </c>
      <c r="BC948" s="217">
        <f t="shared" si="1522"/>
        <v>0</v>
      </c>
      <c r="BD948" s="215">
        <f t="shared" si="1522"/>
        <v>0</v>
      </c>
      <c r="BE948" s="213">
        <f t="shared" si="1522"/>
        <v>0</v>
      </c>
      <c r="BF948" s="220">
        <f>SUM(AF948,AH948,AJ948,AL948,AN948,AP948,AR948,AT948,AV948,AX948,AZ948,BB948,BD948)</f>
        <v>0</v>
      </c>
      <c r="BG948" s="221">
        <f>SUM(AG948,AI948,AK948,AM948,AO948,AQ948,AS948,AU948,AW948,AY948,BA948,BC948,BE948)</f>
        <v>0</v>
      </c>
      <c r="BI948" s="212" t="s">
        <v>31</v>
      </c>
      <c r="BJ948" s="204" t="e">
        <f t="shared" ref="BJ948:CK948" si="1524">B948/B963</f>
        <v>#DIV/0!</v>
      </c>
      <c r="BK948" s="205" t="e">
        <f t="shared" si="1524"/>
        <v>#DIV/0!</v>
      </c>
      <c r="BL948" s="206" t="e">
        <f t="shared" si="1524"/>
        <v>#DIV/0!</v>
      </c>
      <c r="BM948" s="207" t="e">
        <f t="shared" si="1524"/>
        <v>#DIV/0!</v>
      </c>
      <c r="BN948" s="204" t="e">
        <f t="shared" si="1524"/>
        <v>#DIV/0!</v>
      </c>
      <c r="BO948" s="205" t="e">
        <f t="shared" si="1524"/>
        <v>#DIV/0!</v>
      </c>
      <c r="BP948" s="206" t="e">
        <f t="shared" si="1524"/>
        <v>#DIV/0!</v>
      </c>
      <c r="BQ948" s="207" t="e">
        <f t="shared" si="1524"/>
        <v>#DIV/0!</v>
      </c>
      <c r="BR948" s="204" t="e">
        <f t="shared" si="1524"/>
        <v>#DIV/0!</v>
      </c>
      <c r="BS948" s="205" t="e">
        <f t="shared" si="1524"/>
        <v>#DIV/0!</v>
      </c>
      <c r="BT948" s="206" t="e">
        <f t="shared" si="1524"/>
        <v>#DIV/0!</v>
      </c>
      <c r="BU948" s="204" t="e">
        <f t="shared" si="1524"/>
        <v>#DIV/0!</v>
      </c>
      <c r="BV948" s="208" t="e">
        <f t="shared" si="1524"/>
        <v>#DIV/0!</v>
      </c>
      <c r="BW948" s="209" t="e">
        <f t="shared" si="1524"/>
        <v>#DIV/0!</v>
      </c>
      <c r="BX948" s="204" t="e">
        <f t="shared" si="1524"/>
        <v>#DIV/0!</v>
      </c>
      <c r="BY948" s="205" t="e">
        <f t="shared" si="1524"/>
        <v>#DIV/0!</v>
      </c>
      <c r="BZ948" s="206" t="e">
        <f t="shared" si="1524"/>
        <v>#DIV/0!</v>
      </c>
      <c r="CA948" s="207" t="e">
        <f t="shared" si="1524"/>
        <v>#DIV/0!</v>
      </c>
      <c r="CB948" s="204" t="e">
        <f t="shared" si="1524"/>
        <v>#DIV/0!</v>
      </c>
      <c r="CC948" s="205" t="e">
        <f t="shared" si="1524"/>
        <v>#DIV/0!</v>
      </c>
      <c r="CD948" s="206" t="e">
        <f t="shared" si="1524"/>
        <v>#DIV/0!</v>
      </c>
      <c r="CE948" s="207" t="e">
        <f t="shared" si="1524"/>
        <v>#DIV/0!</v>
      </c>
      <c r="CF948" s="204" t="e">
        <f t="shared" si="1524"/>
        <v>#DIV/0!</v>
      </c>
      <c r="CG948" s="205" t="e">
        <f t="shared" si="1524"/>
        <v>#DIV/0!</v>
      </c>
      <c r="CH948" s="206" t="e">
        <f t="shared" si="1524"/>
        <v>#DIV/0!</v>
      </c>
      <c r="CI948" s="204" t="e">
        <f t="shared" si="1524"/>
        <v>#DIV/0!</v>
      </c>
      <c r="CJ948" s="210" t="e">
        <f t="shared" si="1524"/>
        <v>#DIV/0!</v>
      </c>
      <c r="CK948" s="211" t="e">
        <f t="shared" si="1524"/>
        <v>#DIV/0!</v>
      </c>
    </row>
    <row r="949" spans="1:89" ht="13.5" thickBot="1" x14ac:dyDescent="0.25">
      <c r="A949" s="202" t="s">
        <v>33</v>
      </c>
      <c r="B949" s="235"/>
      <c r="C949" s="223"/>
      <c r="D949" s="224"/>
      <c r="E949" s="225"/>
      <c r="F949" s="222"/>
      <c r="G949" s="226"/>
      <c r="H949" s="224"/>
      <c r="I949" s="225"/>
      <c r="J949" s="222"/>
      <c r="K949" s="223"/>
      <c r="L949" s="224"/>
      <c r="M949" s="222"/>
      <c r="N949" s="227"/>
      <c r="O949" s="236"/>
      <c r="P949" s="222"/>
      <c r="Q949" s="223"/>
      <c r="R949" s="224"/>
      <c r="S949" s="225"/>
      <c r="T949" s="222"/>
      <c r="U949" s="226"/>
      <c r="V949" s="224"/>
      <c r="W949" s="237"/>
      <c r="X949" s="222"/>
      <c r="Y949" s="226"/>
      <c r="Z949" s="224"/>
      <c r="AA949" s="222"/>
      <c r="AB949" s="220">
        <f t="shared" si="1515"/>
        <v>0</v>
      </c>
      <c r="AC949" s="221">
        <f t="shared" si="1510"/>
        <v>0</v>
      </c>
      <c r="AE949" s="202" t="str">
        <f>$AE$19</f>
        <v>19:00 - 19:59</v>
      </c>
      <c r="AF949" s="193">
        <f t="shared" si="1520"/>
        <v>0</v>
      </c>
      <c r="AG949" s="223">
        <f t="shared" si="1520"/>
        <v>0</v>
      </c>
      <c r="AH949" s="224">
        <f t="shared" si="1520"/>
        <v>0</v>
      </c>
      <c r="AI949" s="225">
        <f t="shared" si="1520"/>
        <v>0</v>
      </c>
      <c r="AJ949" s="222">
        <f t="shared" si="1520"/>
        <v>0</v>
      </c>
      <c r="AK949" s="226">
        <f t="shared" si="1520"/>
        <v>0</v>
      </c>
      <c r="AL949" s="224">
        <f t="shared" si="1520"/>
        <v>0</v>
      </c>
      <c r="AM949" s="225">
        <f t="shared" si="1520"/>
        <v>0</v>
      </c>
      <c r="AN949" s="222">
        <f t="shared" si="1520"/>
        <v>0</v>
      </c>
      <c r="AO949" s="226">
        <f t="shared" si="1520"/>
        <v>0</v>
      </c>
      <c r="AP949" s="224">
        <f t="shared" si="1521"/>
        <v>0</v>
      </c>
      <c r="AQ949" s="222">
        <f t="shared" si="1521"/>
        <v>0</v>
      </c>
      <c r="AR949" s="227">
        <f t="shared" si="1521"/>
        <v>0</v>
      </c>
      <c r="AS949" s="228">
        <f t="shared" si="1521"/>
        <v>0</v>
      </c>
      <c r="AT949" s="222">
        <f t="shared" si="1521"/>
        <v>0</v>
      </c>
      <c r="AU949" s="226">
        <f t="shared" si="1521"/>
        <v>0</v>
      </c>
      <c r="AV949" s="224">
        <f t="shared" si="1521"/>
        <v>0</v>
      </c>
      <c r="AW949" s="225">
        <f t="shared" si="1521"/>
        <v>0</v>
      </c>
      <c r="AX949" s="222">
        <f t="shared" si="1521"/>
        <v>0</v>
      </c>
      <c r="AY949" s="226">
        <f t="shared" si="1521"/>
        <v>0</v>
      </c>
      <c r="AZ949" s="224">
        <f t="shared" si="1522"/>
        <v>0</v>
      </c>
      <c r="BA949" s="225">
        <f t="shared" si="1522"/>
        <v>0</v>
      </c>
      <c r="BB949" s="222">
        <f t="shared" si="1522"/>
        <v>0</v>
      </c>
      <c r="BC949" s="226">
        <f t="shared" si="1522"/>
        <v>0</v>
      </c>
      <c r="BD949" s="224">
        <f t="shared" si="1522"/>
        <v>0</v>
      </c>
      <c r="BE949" s="222">
        <f t="shared" si="1522"/>
        <v>0</v>
      </c>
      <c r="BF949" s="220">
        <f>SUM(AF949,AH949,AJ949,AL949,AN949,AP949,AR949,AT949,AV949,AX949,AZ949,BB949,BD949)</f>
        <v>0</v>
      </c>
      <c r="BG949" s="221">
        <f>SUM(AG949,AI949,AK949,AM949,AO949,AQ949,AS949,AU949,AW949,AY949,BA949,BC949,BE949)</f>
        <v>0</v>
      </c>
      <c r="BI949" s="202" t="s">
        <v>33</v>
      </c>
      <c r="BJ949" s="204" t="e">
        <f t="shared" ref="BJ949:CK949" si="1525">B949/B963</f>
        <v>#DIV/0!</v>
      </c>
      <c r="BK949" s="205" t="e">
        <f t="shared" si="1525"/>
        <v>#DIV/0!</v>
      </c>
      <c r="BL949" s="206" t="e">
        <f t="shared" si="1525"/>
        <v>#DIV/0!</v>
      </c>
      <c r="BM949" s="207" t="e">
        <f t="shared" si="1525"/>
        <v>#DIV/0!</v>
      </c>
      <c r="BN949" s="204" t="e">
        <f t="shared" si="1525"/>
        <v>#DIV/0!</v>
      </c>
      <c r="BO949" s="205" t="e">
        <f t="shared" si="1525"/>
        <v>#DIV/0!</v>
      </c>
      <c r="BP949" s="206" t="e">
        <f t="shared" si="1525"/>
        <v>#DIV/0!</v>
      </c>
      <c r="BQ949" s="207" t="e">
        <f t="shared" si="1525"/>
        <v>#DIV/0!</v>
      </c>
      <c r="BR949" s="204" t="e">
        <f t="shared" si="1525"/>
        <v>#DIV/0!</v>
      </c>
      <c r="BS949" s="205" t="e">
        <f t="shared" si="1525"/>
        <v>#DIV/0!</v>
      </c>
      <c r="BT949" s="206" t="e">
        <f t="shared" si="1525"/>
        <v>#DIV/0!</v>
      </c>
      <c r="BU949" s="204" t="e">
        <f t="shared" si="1525"/>
        <v>#DIV/0!</v>
      </c>
      <c r="BV949" s="208" t="e">
        <f t="shared" si="1525"/>
        <v>#DIV/0!</v>
      </c>
      <c r="BW949" s="209" t="e">
        <f t="shared" si="1525"/>
        <v>#DIV/0!</v>
      </c>
      <c r="BX949" s="204" t="e">
        <f t="shared" si="1525"/>
        <v>#DIV/0!</v>
      </c>
      <c r="BY949" s="205" t="e">
        <f t="shared" si="1525"/>
        <v>#DIV/0!</v>
      </c>
      <c r="BZ949" s="206" t="e">
        <f t="shared" si="1525"/>
        <v>#DIV/0!</v>
      </c>
      <c r="CA949" s="207" t="e">
        <f t="shared" si="1525"/>
        <v>#DIV/0!</v>
      </c>
      <c r="CB949" s="204" t="e">
        <f t="shared" si="1525"/>
        <v>#DIV/0!</v>
      </c>
      <c r="CC949" s="205" t="e">
        <f t="shared" si="1525"/>
        <v>#DIV/0!</v>
      </c>
      <c r="CD949" s="206" t="e">
        <f t="shared" si="1525"/>
        <v>#DIV/0!</v>
      </c>
      <c r="CE949" s="207" t="e">
        <f t="shared" si="1525"/>
        <v>#DIV/0!</v>
      </c>
      <c r="CF949" s="204" t="e">
        <f t="shared" si="1525"/>
        <v>#DIV/0!</v>
      </c>
      <c r="CG949" s="205" t="e">
        <f t="shared" si="1525"/>
        <v>#DIV/0!</v>
      </c>
      <c r="CH949" s="206" t="e">
        <f t="shared" si="1525"/>
        <v>#DIV/0!</v>
      </c>
      <c r="CI949" s="204" t="e">
        <f t="shared" si="1525"/>
        <v>#DIV/0!</v>
      </c>
      <c r="CJ949" s="210" t="e">
        <f t="shared" si="1525"/>
        <v>#DIV/0!</v>
      </c>
      <c r="CK949" s="211" t="e">
        <f t="shared" si="1525"/>
        <v>#DIV/0!</v>
      </c>
    </row>
    <row r="950" spans="1:89" ht="14.25" thickTop="1" thickBot="1" x14ac:dyDescent="0.25">
      <c r="A950" s="212" t="s">
        <v>35</v>
      </c>
      <c r="B950" s="238"/>
      <c r="C950" s="214"/>
      <c r="D950" s="215"/>
      <c r="E950" s="216"/>
      <c r="F950" s="213"/>
      <c r="G950" s="217"/>
      <c r="H950" s="215"/>
      <c r="I950" s="216"/>
      <c r="J950" s="213"/>
      <c r="K950" s="214"/>
      <c r="L950" s="215"/>
      <c r="M950" s="213"/>
      <c r="N950" s="218"/>
      <c r="O950" s="239"/>
      <c r="P950" s="213"/>
      <c r="Q950" s="214"/>
      <c r="R950" s="215"/>
      <c r="S950" s="216"/>
      <c r="T950" s="213"/>
      <c r="U950" s="217"/>
      <c r="V950" s="215"/>
      <c r="W950" s="240"/>
      <c r="X950" s="213"/>
      <c r="Y950" s="217"/>
      <c r="Z950" s="215"/>
      <c r="AA950" s="213"/>
      <c r="AB950" s="220">
        <f t="shared" si="1515"/>
        <v>0</v>
      </c>
      <c r="AC950" s="221">
        <f t="shared" si="1510"/>
        <v>0</v>
      </c>
      <c r="AE950" s="229" t="s">
        <v>26</v>
      </c>
      <c r="AF950" s="230">
        <f t="shared" ref="AF950:BG950" si="1526">SUM(AF947:AF949)</f>
        <v>0</v>
      </c>
      <c r="AG950" s="231">
        <f t="shared" si="1526"/>
        <v>0</v>
      </c>
      <c r="AH950" s="230">
        <f t="shared" si="1526"/>
        <v>0</v>
      </c>
      <c r="AI950" s="231">
        <f t="shared" si="1526"/>
        <v>0</v>
      </c>
      <c r="AJ950" s="230">
        <f t="shared" si="1526"/>
        <v>0</v>
      </c>
      <c r="AK950" s="231">
        <f t="shared" si="1526"/>
        <v>0</v>
      </c>
      <c r="AL950" s="230">
        <f t="shared" si="1526"/>
        <v>0</v>
      </c>
      <c r="AM950" s="231">
        <f t="shared" si="1526"/>
        <v>0</v>
      </c>
      <c r="AN950" s="230">
        <f t="shared" si="1526"/>
        <v>0</v>
      </c>
      <c r="AO950" s="231">
        <f t="shared" si="1526"/>
        <v>0</v>
      </c>
      <c r="AP950" s="230">
        <f t="shared" si="1526"/>
        <v>0</v>
      </c>
      <c r="AQ950" s="231">
        <f t="shared" si="1526"/>
        <v>0</v>
      </c>
      <c r="AR950" s="230">
        <f t="shared" si="1526"/>
        <v>0</v>
      </c>
      <c r="AS950" s="231">
        <f t="shared" si="1526"/>
        <v>0</v>
      </c>
      <c r="AT950" s="230">
        <f t="shared" si="1526"/>
        <v>0</v>
      </c>
      <c r="AU950" s="231">
        <f t="shared" si="1526"/>
        <v>0</v>
      </c>
      <c r="AV950" s="230">
        <f t="shared" si="1526"/>
        <v>0</v>
      </c>
      <c r="AW950" s="231">
        <f t="shared" si="1526"/>
        <v>0</v>
      </c>
      <c r="AX950" s="230">
        <f t="shared" si="1526"/>
        <v>0</v>
      </c>
      <c r="AY950" s="231">
        <f t="shared" si="1526"/>
        <v>0</v>
      </c>
      <c r="AZ950" s="230">
        <f t="shared" si="1526"/>
        <v>0</v>
      </c>
      <c r="BA950" s="231">
        <f t="shared" si="1526"/>
        <v>0</v>
      </c>
      <c r="BB950" s="230">
        <f t="shared" si="1526"/>
        <v>0</v>
      </c>
      <c r="BC950" s="231">
        <f t="shared" si="1526"/>
        <v>0</v>
      </c>
      <c r="BD950" s="230">
        <f t="shared" si="1526"/>
        <v>0</v>
      </c>
      <c r="BE950" s="231">
        <f t="shared" si="1526"/>
        <v>0</v>
      </c>
      <c r="BF950" s="232">
        <f t="shared" si="1526"/>
        <v>0</v>
      </c>
      <c r="BG950" s="233">
        <f t="shared" si="1526"/>
        <v>0</v>
      </c>
      <c r="BI950" s="212" t="s">
        <v>35</v>
      </c>
      <c r="BJ950" s="204" t="e">
        <f t="shared" ref="BJ950:CK950" si="1527">B950/B963</f>
        <v>#DIV/0!</v>
      </c>
      <c r="BK950" s="205" t="e">
        <f t="shared" si="1527"/>
        <v>#DIV/0!</v>
      </c>
      <c r="BL950" s="206" t="e">
        <f t="shared" si="1527"/>
        <v>#DIV/0!</v>
      </c>
      <c r="BM950" s="207" t="e">
        <f t="shared" si="1527"/>
        <v>#DIV/0!</v>
      </c>
      <c r="BN950" s="204" t="e">
        <f t="shared" si="1527"/>
        <v>#DIV/0!</v>
      </c>
      <c r="BO950" s="205" t="e">
        <f t="shared" si="1527"/>
        <v>#DIV/0!</v>
      </c>
      <c r="BP950" s="206" t="e">
        <f t="shared" si="1527"/>
        <v>#DIV/0!</v>
      </c>
      <c r="BQ950" s="207" t="e">
        <f t="shared" si="1527"/>
        <v>#DIV/0!</v>
      </c>
      <c r="BR950" s="204" t="e">
        <f t="shared" si="1527"/>
        <v>#DIV/0!</v>
      </c>
      <c r="BS950" s="205" t="e">
        <f t="shared" si="1527"/>
        <v>#DIV/0!</v>
      </c>
      <c r="BT950" s="206" t="e">
        <f t="shared" si="1527"/>
        <v>#DIV/0!</v>
      </c>
      <c r="BU950" s="204" t="e">
        <f t="shared" si="1527"/>
        <v>#DIV/0!</v>
      </c>
      <c r="BV950" s="208" t="e">
        <f t="shared" si="1527"/>
        <v>#DIV/0!</v>
      </c>
      <c r="BW950" s="209" t="e">
        <f t="shared" si="1527"/>
        <v>#DIV/0!</v>
      </c>
      <c r="BX950" s="204" t="e">
        <f t="shared" si="1527"/>
        <v>#DIV/0!</v>
      </c>
      <c r="BY950" s="205" t="e">
        <f t="shared" si="1527"/>
        <v>#DIV/0!</v>
      </c>
      <c r="BZ950" s="206" t="e">
        <f t="shared" si="1527"/>
        <v>#DIV/0!</v>
      </c>
      <c r="CA950" s="207" t="e">
        <f t="shared" si="1527"/>
        <v>#DIV/0!</v>
      </c>
      <c r="CB950" s="204" t="e">
        <f t="shared" si="1527"/>
        <v>#DIV/0!</v>
      </c>
      <c r="CC950" s="205" t="e">
        <f t="shared" si="1527"/>
        <v>#DIV/0!</v>
      </c>
      <c r="CD950" s="206" t="e">
        <f t="shared" si="1527"/>
        <v>#DIV/0!</v>
      </c>
      <c r="CE950" s="207" t="e">
        <f t="shared" si="1527"/>
        <v>#DIV/0!</v>
      </c>
      <c r="CF950" s="204" t="e">
        <f t="shared" si="1527"/>
        <v>#DIV/0!</v>
      </c>
      <c r="CG950" s="205" t="e">
        <f t="shared" si="1527"/>
        <v>#DIV/0!</v>
      </c>
      <c r="CH950" s="206" t="e">
        <f t="shared" si="1527"/>
        <v>#DIV/0!</v>
      </c>
      <c r="CI950" s="204" t="e">
        <f t="shared" si="1527"/>
        <v>#DIV/0!</v>
      </c>
      <c r="CJ950" s="210" t="e">
        <f t="shared" si="1527"/>
        <v>#DIV/0!</v>
      </c>
      <c r="CK950" s="211" t="e">
        <f t="shared" si="1527"/>
        <v>#DIV/0!</v>
      </c>
    </row>
    <row r="951" spans="1:89" ht="13.5" thickTop="1" x14ac:dyDescent="0.2">
      <c r="A951" s="202" t="s">
        <v>36</v>
      </c>
      <c r="B951" s="235"/>
      <c r="C951" s="223"/>
      <c r="D951" s="224"/>
      <c r="E951" s="225"/>
      <c r="F951" s="222"/>
      <c r="G951" s="226"/>
      <c r="H951" s="224"/>
      <c r="I951" s="225"/>
      <c r="J951" s="222"/>
      <c r="K951" s="223"/>
      <c r="L951" s="224"/>
      <c r="M951" s="222"/>
      <c r="N951" s="227"/>
      <c r="O951" s="236"/>
      <c r="P951" s="222"/>
      <c r="Q951" s="223"/>
      <c r="R951" s="224"/>
      <c r="S951" s="225"/>
      <c r="T951" s="222"/>
      <c r="U951" s="226"/>
      <c r="V951" s="224"/>
      <c r="W951" s="237"/>
      <c r="X951" s="222"/>
      <c r="Y951" s="226"/>
      <c r="Z951" s="224"/>
      <c r="AA951" s="222"/>
      <c r="AB951" s="220">
        <f t="shared" si="1515"/>
        <v>0</v>
      </c>
      <c r="AC951" s="221">
        <f t="shared" si="1510"/>
        <v>0</v>
      </c>
      <c r="BI951" s="202" t="s">
        <v>36</v>
      </c>
      <c r="BJ951" s="204" t="e">
        <f t="shared" ref="BJ951:CK951" si="1528">B951/B963</f>
        <v>#DIV/0!</v>
      </c>
      <c r="BK951" s="205" t="e">
        <f t="shared" si="1528"/>
        <v>#DIV/0!</v>
      </c>
      <c r="BL951" s="206" t="e">
        <f t="shared" si="1528"/>
        <v>#DIV/0!</v>
      </c>
      <c r="BM951" s="207" t="e">
        <f t="shared" si="1528"/>
        <v>#DIV/0!</v>
      </c>
      <c r="BN951" s="204" t="e">
        <f t="shared" si="1528"/>
        <v>#DIV/0!</v>
      </c>
      <c r="BO951" s="205" t="e">
        <f t="shared" si="1528"/>
        <v>#DIV/0!</v>
      </c>
      <c r="BP951" s="206" t="e">
        <f t="shared" si="1528"/>
        <v>#DIV/0!</v>
      </c>
      <c r="BQ951" s="207" t="e">
        <f t="shared" si="1528"/>
        <v>#DIV/0!</v>
      </c>
      <c r="BR951" s="204" t="e">
        <f t="shared" si="1528"/>
        <v>#DIV/0!</v>
      </c>
      <c r="BS951" s="205" t="e">
        <f t="shared" si="1528"/>
        <v>#DIV/0!</v>
      </c>
      <c r="BT951" s="206" t="e">
        <f t="shared" si="1528"/>
        <v>#DIV/0!</v>
      </c>
      <c r="BU951" s="204" t="e">
        <f t="shared" si="1528"/>
        <v>#DIV/0!</v>
      </c>
      <c r="BV951" s="208" t="e">
        <f t="shared" si="1528"/>
        <v>#DIV/0!</v>
      </c>
      <c r="BW951" s="209" t="e">
        <f t="shared" si="1528"/>
        <v>#DIV/0!</v>
      </c>
      <c r="BX951" s="204" t="e">
        <f t="shared" si="1528"/>
        <v>#DIV/0!</v>
      </c>
      <c r="BY951" s="205" t="e">
        <f t="shared" si="1528"/>
        <v>#DIV/0!</v>
      </c>
      <c r="BZ951" s="206" t="e">
        <f t="shared" si="1528"/>
        <v>#DIV/0!</v>
      </c>
      <c r="CA951" s="207" t="e">
        <f t="shared" si="1528"/>
        <v>#DIV/0!</v>
      </c>
      <c r="CB951" s="204" t="e">
        <f t="shared" si="1528"/>
        <v>#DIV/0!</v>
      </c>
      <c r="CC951" s="205" t="e">
        <f t="shared" si="1528"/>
        <v>#DIV/0!</v>
      </c>
      <c r="CD951" s="206" t="e">
        <f t="shared" si="1528"/>
        <v>#DIV/0!</v>
      </c>
      <c r="CE951" s="207" t="e">
        <f t="shared" si="1528"/>
        <v>#DIV/0!</v>
      </c>
      <c r="CF951" s="204" t="e">
        <f t="shared" si="1528"/>
        <v>#DIV/0!</v>
      </c>
      <c r="CG951" s="205" t="e">
        <f t="shared" si="1528"/>
        <v>#DIV/0!</v>
      </c>
      <c r="CH951" s="206" t="e">
        <f t="shared" si="1528"/>
        <v>#DIV/0!</v>
      </c>
      <c r="CI951" s="204" t="e">
        <f t="shared" si="1528"/>
        <v>#DIV/0!</v>
      </c>
      <c r="CJ951" s="210" t="e">
        <f t="shared" si="1528"/>
        <v>#DIV/0!</v>
      </c>
      <c r="CK951" s="211" t="e">
        <f t="shared" si="1528"/>
        <v>#DIV/0!</v>
      </c>
    </row>
    <row r="952" spans="1:89" x14ac:dyDescent="0.2">
      <c r="A952" s="212" t="s">
        <v>37</v>
      </c>
      <c r="B952" s="238"/>
      <c r="C952" s="214"/>
      <c r="D952" s="215"/>
      <c r="E952" s="216"/>
      <c r="F952" s="213"/>
      <c r="G952" s="217"/>
      <c r="H952" s="215"/>
      <c r="I952" s="216"/>
      <c r="J952" s="213"/>
      <c r="K952" s="214"/>
      <c r="L952" s="215"/>
      <c r="M952" s="213"/>
      <c r="N952" s="218"/>
      <c r="O952" s="239"/>
      <c r="P952" s="213"/>
      <c r="Q952" s="214"/>
      <c r="R952" s="215"/>
      <c r="S952" s="216"/>
      <c r="T952" s="213"/>
      <c r="U952" s="217"/>
      <c r="V952" s="215"/>
      <c r="W952" s="240"/>
      <c r="X952" s="213"/>
      <c r="Y952" s="217"/>
      <c r="Z952" s="215"/>
      <c r="AA952" s="213"/>
      <c r="AB952" s="220">
        <f t="shared" si="1515"/>
        <v>0</v>
      </c>
      <c r="AC952" s="221">
        <f t="shared" si="1510"/>
        <v>0</v>
      </c>
      <c r="BI952" s="212" t="s">
        <v>37</v>
      </c>
      <c r="BJ952" s="204" t="e">
        <f t="shared" ref="BJ952:CK952" si="1529">B952/B963</f>
        <v>#DIV/0!</v>
      </c>
      <c r="BK952" s="205" t="e">
        <f t="shared" si="1529"/>
        <v>#DIV/0!</v>
      </c>
      <c r="BL952" s="206" t="e">
        <f t="shared" si="1529"/>
        <v>#DIV/0!</v>
      </c>
      <c r="BM952" s="207" t="e">
        <f t="shared" si="1529"/>
        <v>#DIV/0!</v>
      </c>
      <c r="BN952" s="204" t="e">
        <f t="shared" si="1529"/>
        <v>#DIV/0!</v>
      </c>
      <c r="BO952" s="205" t="e">
        <f t="shared" si="1529"/>
        <v>#DIV/0!</v>
      </c>
      <c r="BP952" s="206" t="e">
        <f t="shared" si="1529"/>
        <v>#DIV/0!</v>
      </c>
      <c r="BQ952" s="207" t="e">
        <f t="shared" si="1529"/>
        <v>#DIV/0!</v>
      </c>
      <c r="BR952" s="204" t="e">
        <f t="shared" si="1529"/>
        <v>#DIV/0!</v>
      </c>
      <c r="BS952" s="205" t="e">
        <f t="shared" si="1529"/>
        <v>#DIV/0!</v>
      </c>
      <c r="BT952" s="206" t="e">
        <f t="shared" si="1529"/>
        <v>#DIV/0!</v>
      </c>
      <c r="BU952" s="204" t="e">
        <f t="shared" si="1529"/>
        <v>#DIV/0!</v>
      </c>
      <c r="BV952" s="208" t="e">
        <f t="shared" si="1529"/>
        <v>#DIV/0!</v>
      </c>
      <c r="BW952" s="209" t="e">
        <f t="shared" si="1529"/>
        <v>#DIV/0!</v>
      </c>
      <c r="BX952" s="204" t="e">
        <f t="shared" si="1529"/>
        <v>#DIV/0!</v>
      </c>
      <c r="BY952" s="205" t="e">
        <f t="shared" si="1529"/>
        <v>#DIV/0!</v>
      </c>
      <c r="BZ952" s="206" t="e">
        <f t="shared" si="1529"/>
        <v>#DIV/0!</v>
      </c>
      <c r="CA952" s="207" t="e">
        <f t="shared" si="1529"/>
        <v>#DIV/0!</v>
      </c>
      <c r="CB952" s="204" t="e">
        <f t="shared" si="1529"/>
        <v>#DIV/0!</v>
      </c>
      <c r="CC952" s="205" t="e">
        <f t="shared" si="1529"/>
        <v>#DIV/0!</v>
      </c>
      <c r="CD952" s="206" t="e">
        <f t="shared" si="1529"/>
        <v>#DIV/0!</v>
      </c>
      <c r="CE952" s="207" t="e">
        <f t="shared" si="1529"/>
        <v>#DIV/0!</v>
      </c>
      <c r="CF952" s="204" t="e">
        <f t="shared" si="1529"/>
        <v>#DIV/0!</v>
      </c>
      <c r="CG952" s="205" t="e">
        <f t="shared" si="1529"/>
        <v>#DIV/0!</v>
      </c>
      <c r="CH952" s="206" t="e">
        <f t="shared" si="1529"/>
        <v>#DIV/0!</v>
      </c>
      <c r="CI952" s="204" t="e">
        <f t="shared" si="1529"/>
        <v>#DIV/0!</v>
      </c>
      <c r="CJ952" s="210" t="e">
        <f t="shared" si="1529"/>
        <v>#DIV/0!</v>
      </c>
      <c r="CK952" s="211" t="e">
        <f t="shared" si="1529"/>
        <v>#DIV/0!</v>
      </c>
    </row>
    <row r="953" spans="1:89" x14ac:dyDescent="0.2">
      <c r="A953" s="202" t="s">
        <v>30</v>
      </c>
      <c r="B953" s="235"/>
      <c r="C953" s="223"/>
      <c r="D953" s="224"/>
      <c r="E953" s="225"/>
      <c r="F953" s="222"/>
      <c r="G953" s="226"/>
      <c r="H953" s="224"/>
      <c r="I953" s="225"/>
      <c r="J953" s="222"/>
      <c r="K953" s="223"/>
      <c r="L953" s="224"/>
      <c r="M953" s="222"/>
      <c r="N953" s="227"/>
      <c r="O953" s="236"/>
      <c r="P953" s="222"/>
      <c r="Q953" s="223"/>
      <c r="R953" s="224"/>
      <c r="S953" s="225"/>
      <c r="T953" s="222"/>
      <c r="U953" s="226"/>
      <c r="V953" s="224"/>
      <c r="W953" s="237"/>
      <c r="X953" s="222"/>
      <c r="Y953" s="226"/>
      <c r="Z953" s="224"/>
      <c r="AA953" s="222"/>
      <c r="AB953" s="220">
        <f t="shared" si="1515"/>
        <v>0</v>
      </c>
      <c r="AC953" s="221">
        <f t="shared" si="1510"/>
        <v>0</v>
      </c>
      <c r="BI953" s="202" t="s">
        <v>30</v>
      </c>
      <c r="BJ953" s="204" t="e">
        <f t="shared" ref="BJ953:CK953" si="1530">B953/B963</f>
        <v>#DIV/0!</v>
      </c>
      <c r="BK953" s="205" t="e">
        <f t="shared" si="1530"/>
        <v>#DIV/0!</v>
      </c>
      <c r="BL953" s="206" t="e">
        <f t="shared" si="1530"/>
        <v>#DIV/0!</v>
      </c>
      <c r="BM953" s="207" t="e">
        <f t="shared" si="1530"/>
        <v>#DIV/0!</v>
      </c>
      <c r="BN953" s="204" t="e">
        <f t="shared" si="1530"/>
        <v>#DIV/0!</v>
      </c>
      <c r="BO953" s="205" t="e">
        <f t="shared" si="1530"/>
        <v>#DIV/0!</v>
      </c>
      <c r="BP953" s="206" t="e">
        <f t="shared" si="1530"/>
        <v>#DIV/0!</v>
      </c>
      <c r="BQ953" s="207" t="e">
        <f t="shared" si="1530"/>
        <v>#DIV/0!</v>
      </c>
      <c r="BR953" s="204" t="e">
        <f t="shared" si="1530"/>
        <v>#DIV/0!</v>
      </c>
      <c r="BS953" s="205" t="e">
        <f t="shared" si="1530"/>
        <v>#DIV/0!</v>
      </c>
      <c r="BT953" s="206" t="e">
        <f t="shared" si="1530"/>
        <v>#DIV/0!</v>
      </c>
      <c r="BU953" s="204" t="e">
        <f t="shared" si="1530"/>
        <v>#DIV/0!</v>
      </c>
      <c r="BV953" s="208" t="e">
        <f t="shared" si="1530"/>
        <v>#DIV/0!</v>
      </c>
      <c r="BW953" s="209" t="e">
        <f t="shared" si="1530"/>
        <v>#DIV/0!</v>
      </c>
      <c r="BX953" s="204" t="e">
        <f t="shared" si="1530"/>
        <v>#DIV/0!</v>
      </c>
      <c r="BY953" s="205" t="e">
        <f t="shared" si="1530"/>
        <v>#DIV/0!</v>
      </c>
      <c r="BZ953" s="206" t="e">
        <f t="shared" si="1530"/>
        <v>#DIV/0!</v>
      </c>
      <c r="CA953" s="207" t="e">
        <f t="shared" si="1530"/>
        <v>#DIV/0!</v>
      </c>
      <c r="CB953" s="204" t="e">
        <f t="shared" si="1530"/>
        <v>#DIV/0!</v>
      </c>
      <c r="CC953" s="205" t="e">
        <f t="shared" si="1530"/>
        <v>#DIV/0!</v>
      </c>
      <c r="CD953" s="206" t="e">
        <f t="shared" si="1530"/>
        <v>#DIV/0!</v>
      </c>
      <c r="CE953" s="207" t="e">
        <f t="shared" si="1530"/>
        <v>#DIV/0!</v>
      </c>
      <c r="CF953" s="204" t="e">
        <f t="shared" si="1530"/>
        <v>#DIV/0!</v>
      </c>
      <c r="CG953" s="205" t="e">
        <f t="shared" si="1530"/>
        <v>#DIV/0!</v>
      </c>
      <c r="CH953" s="206" t="e">
        <f t="shared" si="1530"/>
        <v>#DIV/0!</v>
      </c>
      <c r="CI953" s="204" t="e">
        <f t="shared" si="1530"/>
        <v>#DIV/0!</v>
      </c>
      <c r="CJ953" s="210" t="e">
        <f t="shared" si="1530"/>
        <v>#DIV/0!</v>
      </c>
      <c r="CK953" s="211" t="e">
        <f t="shared" si="1530"/>
        <v>#DIV/0!</v>
      </c>
    </row>
    <row r="954" spans="1:89" x14ac:dyDescent="0.2">
      <c r="A954" s="212" t="s">
        <v>32</v>
      </c>
      <c r="B954" s="238"/>
      <c r="C954" s="214"/>
      <c r="D954" s="215"/>
      <c r="E954" s="216"/>
      <c r="F954" s="213"/>
      <c r="G954" s="217"/>
      <c r="H954" s="215"/>
      <c r="I954" s="216"/>
      <c r="J954" s="213"/>
      <c r="K954" s="214"/>
      <c r="L954" s="215"/>
      <c r="M954" s="213"/>
      <c r="N954" s="218"/>
      <c r="O954" s="239"/>
      <c r="P954" s="213"/>
      <c r="Q954" s="214"/>
      <c r="R954" s="215"/>
      <c r="S954" s="216"/>
      <c r="T954" s="213"/>
      <c r="U954" s="217"/>
      <c r="V954" s="215"/>
      <c r="W954" s="240"/>
      <c r="X954" s="213"/>
      <c r="Y954" s="217"/>
      <c r="Z954" s="215"/>
      <c r="AA954" s="213"/>
      <c r="AB954" s="220">
        <f t="shared" si="1515"/>
        <v>0</v>
      </c>
      <c r="AC954" s="221">
        <f t="shared" si="1510"/>
        <v>0</v>
      </c>
      <c r="BI954" s="212" t="s">
        <v>32</v>
      </c>
      <c r="BJ954" s="204" t="e">
        <f t="shared" ref="BJ954:CK954" si="1531">B954/B963</f>
        <v>#DIV/0!</v>
      </c>
      <c r="BK954" s="205" t="e">
        <f t="shared" si="1531"/>
        <v>#DIV/0!</v>
      </c>
      <c r="BL954" s="206" t="e">
        <f t="shared" si="1531"/>
        <v>#DIV/0!</v>
      </c>
      <c r="BM954" s="207" t="e">
        <f t="shared" si="1531"/>
        <v>#DIV/0!</v>
      </c>
      <c r="BN954" s="204" t="e">
        <f t="shared" si="1531"/>
        <v>#DIV/0!</v>
      </c>
      <c r="BO954" s="205" t="e">
        <f t="shared" si="1531"/>
        <v>#DIV/0!</v>
      </c>
      <c r="BP954" s="206" t="e">
        <f t="shared" si="1531"/>
        <v>#DIV/0!</v>
      </c>
      <c r="BQ954" s="207" t="e">
        <f t="shared" si="1531"/>
        <v>#DIV/0!</v>
      </c>
      <c r="BR954" s="204" t="e">
        <f t="shared" si="1531"/>
        <v>#DIV/0!</v>
      </c>
      <c r="BS954" s="205" t="e">
        <f t="shared" si="1531"/>
        <v>#DIV/0!</v>
      </c>
      <c r="BT954" s="206" t="e">
        <f t="shared" si="1531"/>
        <v>#DIV/0!</v>
      </c>
      <c r="BU954" s="204" t="e">
        <f t="shared" si="1531"/>
        <v>#DIV/0!</v>
      </c>
      <c r="BV954" s="208" t="e">
        <f t="shared" si="1531"/>
        <v>#DIV/0!</v>
      </c>
      <c r="BW954" s="209" t="e">
        <f t="shared" si="1531"/>
        <v>#DIV/0!</v>
      </c>
      <c r="BX954" s="204" t="e">
        <f t="shared" si="1531"/>
        <v>#DIV/0!</v>
      </c>
      <c r="BY954" s="205" t="e">
        <f t="shared" si="1531"/>
        <v>#DIV/0!</v>
      </c>
      <c r="BZ954" s="206" t="e">
        <f t="shared" si="1531"/>
        <v>#DIV/0!</v>
      </c>
      <c r="CA954" s="207" t="e">
        <f t="shared" si="1531"/>
        <v>#DIV/0!</v>
      </c>
      <c r="CB954" s="204" t="e">
        <f t="shared" si="1531"/>
        <v>#DIV/0!</v>
      </c>
      <c r="CC954" s="205" t="e">
        <f t="shared" si="1531"/>
        <v>#DIV/0!</v>
      </c>
      <c r="CD954" s="206" t="e">
        <f t="shared" si="1531"/>
        <v>#DIV/0!</v>
      </c>
      <c r="CE954" s="207" t="e">
        <f t="shared" si="1531"/>
        <v>#DIV/0!</v>
      </c>
      <c r="CF954" s="204" t="e">
        <f t="shared" si="1531"/>
        <v>#DIV/0!</v>
      </c>
      <c r="CG954" s="205" t="e">
        <f t="shared" si="1531"/>
        <v>#DIV/0!</v>
      </c>
      <c r="CH954" s="206" t="e">
        <f t="shared" si="1531"/>
        <v>#DIV/0!</v>
      </c>
      <c r="CI954" s="204" t="e">
        <f t="shared" si="1531"/>
        <v>#DIV/0!</v>
      </c>
      <c r="CJ954" s="210" t="e">
        <f t="shared" si="1531"/>
        <v>#DIV/0!</v>
      </c>
      <c r="CK954" s="211" t="e">
        <f t="shared" si="1531"/>
        <v>#DIV/0!</v>
      </c>
    </row>
    <row r="955" spans="1:89" x14ac:dyDescent="0.2">
      <c r="A955" s="202" t="s">
        <v>34</v>
      </c>
      <c r="B955" s="235"/>
      <c r="C955" s="223"/>
      <c r="D955" s="224"/>
      <c r="E955" s="225"/>
      <c r="F955" s="222"/>
      <c r="G955" s="226"/>
      <c r="H955" s="224"/>
      <c r="I955" s="225"/>
      <c r="J955" s="222"/>
      <c r="K955" s="223"/>
      <c r="L955" s="224"/>
      <c r="M955" s="222"/>
      <c r="N955" s="227"/>
      <c r="O955" s="236"/>
      <c r="P955" s="222"/>
      <c r="Q955" s="223"/>
      <c r="R955" s="224"/>
      <c r="S955" s="225"/>
      <c r="T955" s="222"/>
      <c r="U955" s="226"/>
      <c r="V955" s="224"/>
      <c r="W955" s="237"/>
      <c r="X955" s="222"/>
      <c r="Y955" s="226"/>
      <c r="Z955" s="224"/>
      <c r="AA955" s="222"/>
      <c r="AB955" s="220">
        <f t="shared" si="1515"/>
        <v>0</v>
      </c>
      <c r="AC955" s="221">
        <f t="shared" si="1510"/>
        <v>0</v>
      </c>
      <c r="BI955" s="202" t="s">
        <v>34</v>
      </c>
      <c r="BJ955" s="204" t="e">
        <f t="shared" ref="BJ955:CK955" si="1532">B955/B963</f>
        <v>#DIV/0!</v>
      </c>
      <c r="BK955" s="205" t="e">
        <f t="shared" si="1532"/>
        <v>#DIV/0!</v>
      </c>
      <c r="BL955" s="206" t="e">
        <f t="shared" si="1532"/>
        <v>#DIV/0!</v>
      </c>
      <c r="BM955" s="207" t="e">
        <f t="shared" si="1532"/>
        <v>#DIV/0!</v>
      </c>
      <c r="BN955" s="204" t="e">
        <f t="shared" si="1532"/>
        <v>#DIV/0!</v>
      </c>
      <c r="BO955" s="205" t="e">
        <f t="shared" si="1532"/>
        <v>#DIV/0!</v>
      </c>
      <c r="BP955" s="206" t="e">
        <f t="shared" si="1532"/>
        <v>#DIV/0!</v>
      </c>
      <c r="BQ955" s="207" t="e">
        <f t="shared" si="1532"/>
        <v>#DIV/0!</v>
      </c>
      <c r="BR955" s="204" t="e">
        <f t="shared" si="1532"/>
        <v>#DIV/0!</v>
      </c>
      <c r="BS955" s="205" t="e">
        <f t="shared" si="1532"/>
        <v>#DIV/0!</v>
      </c>
      <c r="BT955" s="206" t="e">
        <f t="shared" si="1532"/>
        <v>#DIV/0!</v>
      </c>
      <c r="BU955" s="204" t="e">
        <f t="shared" si="1532"/>
        <v>#DIV/0!</v>
      </c>
      <c r="BV955" s="208" t="e">
        <f t="shared" si="1532"/>
        <v>#DIV/0!</v>
      </c>
      <c r="BW955" s="209" t="e">
        <f t="shared" si="1532"/>
        <v>#DIV/0!</v>
      </c>
      <c r="BX955" s="204" t="e">
        <f t="shared" si="1532"/>
        <v>#DIV/0!</v>
      </c>
      <c r="BY955" s="205" t="e">
        <f t="shared" si="1532"/>
        <v>#DIV/0!</v>
      </c>
      <c r="BZ955" s="206" t="e">
        <f t="shared" si="1532"/>
        <v>#DIV/0!</v>
      </c>
      <c r="CA955" s="207" t="e">
        <f t="shared" si="1532"/>
        <v>#DIV/0!</v>
      </c>
      <c r="CB955" s="204" t="e">
        <f t="shared" si="1532"/>
        <v>#DIV/0!</v>
      </c>
      <c r="CC955" s="205" t="e">
        <f t="shared" si="1532"/>
        <v>#DIV/0!</v>
      </c>
      <c r="CD955" s="206" t="e">
        <f t="shared" si="1532"/>
        <v>#DIV/0!</v>
      </c>
      <c r="CE955" s="207" t="e">
        <f t="shared" si="1532"/>
        <v>#DIV/0!</v>
      </c>
      <c r="CF955" s="204" t="e">
        <f t="shared" si="1532"/>
        <v>#DIV/0!</v>
      </c>
      <c r="CG955" s="205" t="e">
        <f t="shared" si="1532"/>
        <v>#DIV/0!</v>
      </c>
      <c r="CH955" s="206" t="e">
        <f t="shared" si="1532"/>
        <v>#DIV/0!</v>
      </c>
      <c r="CI955" s="204" t="e">
        <f t="shared" si="1532"/>
        <v>#DIV/0!</v>
      </c>
      <c r="CJ955" s="210" t="e">
        <f t="shared" si="1532"/>
        <v>#DIV/0!</v>
      </c>
      <c r="CK955" s="211" t="e">
        <f t="shared" si="1532"/>
        <v>#DIV/0!</v>
      </c>
    </row>
    <row r="956" spans="1:89" x14ac:dyDescent="0.2">
      <c r="A956" s="212" t="s">
        <v>38</v>
      </c>
      <c r="B956" s="238"/>
      <c r="C956" s="214"/>
      <c r="D956" s="215"/>
      <c r="E956" s="216"/>
      <c r="F956" s="213"/>
      <c r="G956" s="217"/>
      <c r="H956" s="215"/>
      <c r="I956" s="216"/>
      <c r="J956" s="213"/>
      <c r="K956" s="214"/>
      <c r="L956" s="215"/>
      <c r="M956" s="213"/>
      <c r="N956" s="218"/>
      <c r="O956" s="239"/>
      <c r="P956" s="213"/>
      <c r="Q956" s="214"/>
      <c r="R956" s="215"/>
      <c r="S956" s="216"/>
      <c r="T956" s="213"/>
      <c r="U956" s="217"/>
      <c r="V956" s="215"/>
      <c r="W956" s="240"/>
      <c r="X956" s="213"/>
      <c r="Y956" s="217"/>
      <c r="Z956" s="215"/>
      <c r="AA956" s="213"/>
      <c r="AB956" s="220">
        <f t="shared" si="1515"/>
        <v>0</v>
      </c>
      <c r="AC956" s="221">
        <f t="shared" si="1510"/>
        <v>0</v>
      </c>
      <c r="BI956" s="212" t="s">
        <v>38</v>
      </c>
      <c r="BJ956" s="204" t="e">
        <f t="shared" ref="BJ956:CK956" si="1533">B956/B963</f>
        <v>#DIV/0!</v>
      </c>
      <c r="BK956" s="205" t="e">
        <f t="shared" si="1533"/>
        <v>#DIV/0!</v>
      </c>
      <c r="BL956" s="206" t="e">
        <f t="shared" si="1533"/>
        <v>#DIV/0!</v>
      </c>
      <c r="BM956" s="207" t="e">
        <f t="shared" si="1533"/>
        <v>#DIV/0!</v>
      </c>
      <c r="BN956" s="204" t="e">
        <f t="shared" si="1533"/>
        <v>#DIV/0!</v>
      </c>
      <c r="BO956" s="205" t="e">
        <f t="shared" si="1533"/>
        <v>#DIV/0!</v>
      </c>
      <c r="BP956" s="206" t="e">
        <f t="shared" si="1533"/>
        <v>#DIV/0!</v>
      </c>
      <c r="BQ956" s="207" t="e">
        <f t="shared" si="1533"/>
        <v>#DIV/0!</v>
      </c>
      <c r="BR956" s="204" t="e">
        <f t="shared" si="1533"/>
        <v>#DIV/0!</v>
      </c>
      <c r="BS956" s="205" t="e">
        <f t="shared" si="1533"/>
        <v>#DIV/0!</v>
      </c>
      <c r="BT956" s="206" t="e">
        <f t="shared" si="1533"/>
        <v>#DIV/0!</v>
      </c>
      <c r="BU956" s="204" t="e">
        <f t="shared" si="1533"/>
        <v>#DIV/0!</v>
      </c>
      <c r="BV956" s="208" t="e">
        <f t="shared" si="1533"/>
        <v>#DIV/0!</v>
      </c>
      <c r="BW956" s="209" t="e">
        <f t="shared" si="1533"/>
        <v>#DIV/0!</v>
      </c>
      <c r="BX956" s="204" t="e">
        <f t="shared" si="1533"/>
        <v>#DIV/0!</v>
      </c>
      <c r="BY956" s="205" t="e">
        <f t="shared" si="1533"/>
        <v>#DIV/0!</v>
      </c>
      <c r="BZ956" s="206" t="e">
        <f t="shared" si="1533"/>
        <v>#DIV/0!</v>
      </c>
      <c r="CA956" s="207" t="e">
        <f t="shared" si="1533"/>
        <v>#DIV/0!</v>
      </c>
      <c r="CB956" s="204" t="e">
        <f t="shared" si="1533"/>
        <v>#DIV/0!</v>
      </c>
      <c r="CC956" s="205" t="e">
        <f t="shared" si="1533"/>
        <v>#DIV/0!</v>
      </c>
      <c r="CD956" s="206" t="e">
        <f t="shared" si="1533"/>
        <v>#DIV/0!</v>
      </c>
      <c r="CE956" s="207" t="e">
        <f t="shared" si="1533"/>
        <v>#DIV/0!</v>
      </c>
      <c r="CF956" s="204" t="e">
        <f t="shared" si="1533"/>
        <v>#DIV/0!</v>
      </c>
      <c r="CG956" s="205" t="e">
        <f t="shared" si="1533"/>
        <v>#DIV/0!</v>
      </c>
      <c r="CH956" s="206" t="e">
        <f t="shared" si="1533"/>
        <v>#DIV/0!</v>
      </c>
      <c r="CI956" s="204" t="e">
        <f t="shared" si="1533"/>
        <v>#DIV/0!</v>
      </c>
      <c r="CJ956" s="210" t="e">
        <f t="shared" si="1533"/>
        <v>#DIV/0!</v>
      </c>
      <c r="CK956" s="211" t="e">
        <f t="shared" si="1533"/>
        <v>#DIV/0!</v>
      </c>
    </row>
    <row r="957" spans="1:89" x14ac:dyDescent="0.2">
      <c r="A957" s="202" t="s">
        <v>39</v>
      </c>
      <c r="B957" s="235"/>
      <c r="C957" s="223"/>
      <c r="D957" s="224"/>
      <c r="E957" s="225"/>
      <c r="F957" s="222"/>
      <c r="G957" s="226"/>
      <c r="H957" s="224"/>
      <c r="I957" s="225"/>
      <c r="J957" s="222"/>
      <c r="K957" s="223"/>
      <c r="L957" s="224"/>
      <c r="M957" s="222"/>
      <c r="N957" s="227"/>
      <c r="O957" s="236"/>
      <c r="P957" s="222"/>
      <c r="Q957" s="223"/>
      <c r="R957" s="224"/>
      <c r="S957" s="225"/>
      <c r="T957" s="222"/>
      <c r="U957" s="226"/>
      <c r="V957" s="224"/>
      <c r="W957" s="237"/>
      <c r="X957" s="222"/>
      <c r="Y957" s="226"/>
      <c r="Z957" s="224"/>
      <c r="AA957" s="222"/>
      <c r="AB957" s="220">
        <f t="shared" si="1515"/>
        <v>0</v>
      </c>
      <c r="AC957" s="221">
        <f t="shared" si="1510"/>
        <v>0</v>
      </c>
      <c r="BI957" s="202" t="s">
        <v>39</v>
      </c>
      <c r="BJ957" s="204" t="e">
        <f t="shared" ref="BJ957:CK957" si="1534">B957/B963</f>
        <v>#DIV/0!</v>
      </c>
      <c r="BK957" s="205" t="e">
        <f t="shared" si="1534"/>
        <v>#DIV/0!</v>
      </c>
      <c r="BL957" s="206" t="e">
        <f t="shared" si="1534"/>
        <v>#DIV/0!</v>
      </c>
      <c r="BM957" s="207" t="e">
        <f t="shared" si="1534"/>
        <v>#DIV/0!</v>
      </c>
      <c r="BN957" s="204" t="e">
        <f t="shared" si="1534"/>
        <v>#DIV/0!</v>
      </c>
      <c r="BO957" s="205" t="e">
        <f t="shared" si="1534"/>
        <v>#DIV/0!</v>
      </c>
      <c r="BP957" s="206" t="e">
        <f t="shared" si="1534"/>
        <v>#DIV/0!</v>
      </c>
      <c r="BQ957" s="207" t="e">
        <f t="shared" si="1534"/>
        <v>#DIV/0!</v>
      </c>
      <c r="BR957" s="204" t="e">
        <f t="shared" si="1534"/>
        <v>#DIV/0!</v>
      </c>
      <c r="BS957" s="205" t="e">
        <f t="shared" si="1534"/>
        <v>#DIV/0!</v>
      </c>
      <c r="BT957" s="206" t="e">
        <f t="shared" si="1534"/>
        <v>#DIV/0!</v>
      </c>
      <c r="BU957" s="204" t="e">
        <f t="shared" si="1534"/>
        <v>#DIV/0!</v>
      </c>
      <c r="BV957" s="208" t="e">
        <f t="shared" si="1534"/>
        <v>#DIV/0!</v>
      </c>
      <c r="BW957" s="209" t="e">
        <f t="shared" si="1534"/>
        <v>#DIV/0!</v>
      </c>
      <c r="BX957" s="204" t="e">
        <f t="shared" si="1534"/>
        <v>#DIV/0!</v>
      </c>
      <c r="BY957" s="205" t="e">
        <f t="shared" si="1534"/>
        <v>#DIV/0!</v>
      </c>
      <c r="BZ957" s="206" t="e">
        <f t="shared" si="1534"/>
        <v>#DIV/0!</v>
      </c>
      <c r="CA957" s="207" t="e">
        <f t="shared" si="1534"/>
        <v>#DIV/0!</v>
      </c>
      <c r="CB957" s="204" t="e">
        <f t="shared" si="1534"/>
        <v>#DIV/0!</v>
      </c>
      <c r="CC957" s="205" t="e">
        <f t="shared" si="1534"/>
        <v>#DIV/0!</v>
      </c>
      <c r="CD957" s="206" t="e">
        <f t="shared" si="1534"/>
        <v>#DIV/0!</v>
      </c>
      <c r="CE957" s="207" t="e">
        <f t="shared" si="1534"/>
        <v>#DIV/0!</v>
      </c>
      <c r="CF957" s="204" t="e">
        <f t="shared" si="1534"/>
        <v>#DIV/0!</v>
      </c>
      <c r="CG957" s="205" t="e">
        <f t="shared" si="1534"/>
        <v>#DIV/0!</v>
      </c>
      <c r="CH957" s="206" t="e">
        <f t="shared" si="1534"/>
        <v>#DIV/0!</v>
      </c>
      <c r="CI957" s="204" t="e">
        <f t="shared" si="1534"/>
        <v>#DIV/0!</v>
      </c>
      <c r="CJ957" s="210" t="e">
        <f t="shared" si="1534"/>
        <v>#DIV/0!</v>
      </c>
      <c r="CK957" s="211" t="e">
        <f t="shared" si="1534"/>
        <v>#DIV/0!</v>
      </c>
    </row>
    <row r="958" spans="1:89" x14ac:dyDescent="0.2">
      <c r="A958" s="212" t="s">
        <v>40</v>
      </c>
      <c r="B958" s="238"/>
      <c r="C958" s="214"/>
      <c r="D958" s="215"/>
      <c r="E958" s="216"/>
      <c r="F958" s="213"/>
      <c r="G958" s="217"/>
      <c r="H958" s="215"/>
      <c r="I958" s="216"/>
      <c r="J958" s="213"/>
      <c r="K958" s="214"/>
      <c r="L958" s="215"/>
      <c r="M958" s="213"/>
      <c r="N958" s="218"/>
      <c r="O958" s="239"/>
      <c r="P958" s="213"/>
      <c r="Q958" s="214"/>
      <c r="R958" s="215"/>
      <c r="S958" s="216"/>
      <c r="T958" s="213"/>
      <c r="U958" s="217"/>
      <c r="V958" s="215"/>
      <c r="W958" s="240"/>
      <c r="X958" s="213"/>
      <c r="Y958" s="217"/>
      <c r="Z958" s="215"/>
      <c r="AA958" s="213"/>
      <c r="AB958" s="220">
        <f t="shared" si="1515"/>
        <v>0</v>
      </c>
      <c r="AC958" s="221">
        <f t="shared" si="1510"/>
        <v>0</v>
      </c>
      <c r="BI958" s="212" t="s">
        <v>40</v>
      </c>
      <c r="BJ958" s="204" t="e">
        <f t="shared" ref="BJ958:CK958" si="1535">B958/B963</f>
        <v>#DIV/0!</v>
      </c>
      <c r="BK958" s="205" t="e">
        <f t="shared" si="1535"/>
        <v>#DIV/0!</v>
      </c>
      <c r="BL958" s="206" t="e">
        <f t="shared" si="1535"/>
        <v>#DIV/0!</v>
      </c>
      <c r="BM958" s="207" t="e">
        <f t="shared" si="1535"/>
        <v>#DIV/0!</v>
      </c>
      <c r="BN958" s="204" t="e">
        <f t="shared" si="1535"/>
        <v>#DIV/0!</v>
      </c>
      <c r="BO958" s="205" t="e">
        <f t="shared" si="1535"/>
        <v>#DIV/0!</v>
      </c>
      <c r="BP958" s="206" t="e">
        <f t="shared" si="1535"/>
        <v>#DIV/0!</v>
      </c>
      <c r="BQ958" s="207" t="e">
        <f t="shared" si="1535"/>
        <v>#DIV/0!</v>
      </c>
      <c r="BR958" s="204" t="e">
        <f t="shared" si="1535"/>
        <v>#DIV/0!</v>
      </c>
      <c r="BS958" s="205" t="e">
        <f t="shared" si="1535"/>
        <v>#DIV/0!</v>
      </c>
      <c r="BT958" s="206" t="e">
        <f t="shared" si="1535"/>
        <v>#DIV/0!</v>
      </c>
      <c r="BU958" s="204" t="e">
        <f t="shared" si="1535"/>
        <v>#DIV/0!</v>
      </c>
      <c r="BV958" s="208" t="e">
        <f t="shared" si="1535"/>
        <v>#DIV/0!</v>
      </c>
      <c r="BW958" s="209" t="e">
        <f t="shared" si="1535"/>
        <v>#DIV/0!</v>
      </c>
      <c r="BX958" s="204" t="e">
        <f t="shared" si="1535"/>
        <v>#DIV/0!</v>
      </c>
      <c r="BY958" s="205" t="e">
        <f t="shared" si="1535"/>
        <v>#DIV/0!</v>
      </c>
      <c r="BZ958" s="206" t="e">
        <f t="shared" si="1535"/>
        <v>#DIV/0!</v>
      </c>
      <c r="CA958" s="207" t="e">
        <f t="shared" si="1535"/>
        <v>#DIV/0!</v>
      </c>
      <c r="CB958" s="204" t="e">
        <f t="shared" si="1535"/>
        <v>#DIV/0!</v>
      </c>
      <c r="CC958" s="205" t="e">
        <f t="shared" si="1535"/>
        <v>#DIV/0!</v>
      </c>
      <c r="CD958" s="206" t="e">
        <f t="shared" si="1535"/>
        <v>#DIV/0!</v>
      </c>
      <c r="CE958" s="207" t="e">
        <f t="shared" si="1535"/>
        <v>#DIV/0!</v>
      </c>
      <c r="CF958" s="204" t="e">
        <f t="shared" si="1535"/>
        <v>#DIV/0!</v>
      </c>
      <c r="CG958" s="205" t="e">
        <f t="shared" si="1535"/>
        <v>#DIV/0!</v>
      </c>
      <c r="CH958" s="206" t="e">
        <f t="shared" si="1535"/>
        <v>#DIV/0!</v>
      </c>
      <c r="CI958" s="204" t="e">
        <f t="shared" si="1535"/>
        <v>#DIV/0!</v>
      </c>
      <c r="CJ958" s="210" t="e">
        <f t="shared" si="1535"/>
        <v>#DIV/0!</v>
      </c>
      <c r="CK958" s="211" t="e">
        <f t="shared" si="1535"/>
        <v>#DIV/0!</v>
      </c>
    </row>
    <row r="959" spans="1:89" x14ac:dyDescent="0.2">
      <c r="A959" s="202" t="s">
        <v>41</v>
      </c>
      <c r="B959" s="235"/>
      <c r="C959" s="223"/>
      <c r="D959" s="224"/>
      <c r="E959" s="225"/>
      <c r="F959" s="222"/>
      <c r="G959" s="226"/>
      <c r="H959" s="224"/>
      <c r="I959" s="225"/>
      <c r="J959" s="222"/>
      <c r="K959" s="226"/>
      <c r="L959" s="224"/>
      <c r="M959" s="222"/>
      <c r="N959" s="227"/>
      <c r="O959" s="236"/>
      <c r="P959" s="222"/>
      <c r="Q959" s="226"/>
      <c r="R959" s="224"/>
      <c r="S959" s="225"/>
      <c r="T959" s="222"/>
      <c r="U959" s="226"/>
      <c r="V959" s="224"/>
      <c r="W959" s="225"/>
      <c r="X959" s="222"/>
      <c r="Y959" s="226"/>
      <c r="Z959" s="224"/>
      <c r="AA959" s="222"/>
      <c r="AB959" s="220">
        <f t="shared" si="1515"/>
        <v>0</v>
      </c>
      <c r="AC959" s="221">
        <f t="shared" si="1510"/>
        <v>0</v>
      </c>
      <c r="BI959" s="202" t="s">
        <v>41</v>
      </c>
      <c r="BJ959" s="204" t="e">
        <f t="shared" ref="BJ959:CK959" si="1536">B959/B963</f>
        <v>#DIV/0!</v>
      </c>
      <c r="BK959" s="205" t="e">
        <f t="shared" si="1536"/>
        <v>#DIV/0!</v>
      </c>
      <c r="BL959" s="206" t="e">
        <f t="shared" si="1536"/>
        <v>#DIV/0!</v>
      </c>
      <c r="BM959" s="207" t="e">
        <f t="shared" si="1536"/>
        <v>#DIV/0!</v>
      </c>
      <c r="BN959" s="204" t="e">
        <f t="shared" si="1536"/>
        <v>#DIV/0!</v>
      </c>
      <c r="BO959" s="205" t="e">
        <f t="shared" si="1536"/>
        <v>#DIV/0!</v>
      </c>
      <c r="BP959" s="206" t="e">
        <f t="shared" si="1536"/>
        <v>#DIV/0!</v>
      </c>
      <c r="BQ959" s="207" t="e">
        <f t="shared" si="1536"/>
        <v>#DIV/0!</v>
      </c>
      <c r="BR959" s="204" t="e">
        <f t="shared" si="1536"/>
        <v>#DIV/0!</v>
      </c>
      <c r="BS959" s="205" t="e">
        <f t="shared" si="1536"/>
        <v>#DIV/0!</v>
      </c>
      <c r="BT959" s="206" t="e">
        <f t="shared" si="1536"/>
        <v>#DIV/0!</v>
      </c>
      <c r="BU959" s="204" t="e">
        <f t="shared" si="1536"/>
        <v>#DIV/0!</v>
      </c>
      <c r="BV959" s="208" t="e">
        <f t="shared" si="1536"/>
        <v>#DIV/0!</v>
      </c>
      <c r="BW959" s="209" t="e">
        <f t="shared" si="1536"/>
        <v>#DIV/0!</v>
      </c>
      <c r="BX959" s="204" t="e">
        <f t="shared" si="1536"/>
        <v>#DIV/0!</v>
      </c>
      <c r="BY959" s="205" t="e">
        <f t="shared" si="1536"/>
        <v>#DIV/0!</v>
      </c>
      <c r="BZ959" s="206" t="e">
        <f t="shared" si="1536"/>
        <v>#DIV/0!</v>
      </c>
      <c r="CA959" s="207" t="e">
        <f t="shared" si="1536"/>
        <v>#DIV/0!</v>
      </c>
      <c r="CB959" s="204" t="e">
        <f t="shared" si="1536"/>
        <v>#DIV/0!</v>
      </c>
      <c r="CC959" s="205" t="e">
        <f t="shared" si="1536"/>
        <v>#DIV/0!</v>
      </c>
      <c r="CD959" s="206" t="e">
        <f t="shared" si="1536"/>
        <v>#DIV/0!</v>
      </c>
      <c r="CE959" s="207" t="e">
        <f t="shared" si="1536"/>
        <v>#DIV/0!</v>
      </c>
      <c r="CF959" s="204" t="e">
        <f t="shared" si="1536"/>
        <v>#DIV/0!</v>
      </c>
      <c r="CG959" s="205" t="e">
        <f t="shared" si="1536"/>
        <v>#DIV/0!</v>
      </c>
      <c r="CH959" s="206" t="e">
        <f t="shared" si="1536"/>
        <v>#DIV/0!</v>
      </c>
      <c r="CI959" s="204" t="e">
        <f t="shared" si="1536"/>
        <v>#DIV/0!</v>
      </c>
      <c r="CJ959" s="210" t="e">
        <f t="shared" si="1536"/>
        <v>#DIV/0!</v>
      </c>
      <c r="CK959" s="211" t="e">
        <f t="shared" si="1536"/>
        <v>#DIV/0!</v>
      </c>
    </row>
    <row r="960" spans="1:89" x14ac:dyDescent="0.2">
      <c r="A960" s="212" t="s">
        <v>42</v>
      </c>
      <c r="B960" s="238"/>
      <c r="C960" s="214"/>
      <c r="D960" s="215"/>
      <c r="E960" s="216"/>
      <c r="F960" s="213"/>
      <c r="G960" s="217"/>
      <c r="H960" s="215"/>
      <c r="I960" s="216"/>
      <c r="J960" s="213"/>
      <c r="K960" s="217"/>
      <c r="L960" s="215"/>
      <c r="M960" s="213"/>
      <c r="N960" s="218"/>
      <c r="O960" s="219"/>
      <c r="P960" s="213"/>
      <c r="Q960" s="217"/>
      <c r="R960" s="215"/>
      <c r="S960" s="216"/>
      <c r="T960" s="213"/>
      <c r="U960" s="217"/>
      <c r="V960" s="215"/>
      <c r="W960" s="216"/>
      <c r="X960" s="213"/>
      <c r="Y960" s="217"/>
      <c r="Z960" s="215"/>
      <c r="AA960" s="213"/>
      <c r="AB960" s="220"/>
      <c r="AC960" s="221"/>
      <c r="BI960" s="212" t="s">
        <v>42</v>
      </c>
      <c r="BJ960" s="204" t="e">
        <f t="shared" ref="BJ960:CK960" si="1537">B960/B963</f>
        <v>#DIV/0!</v>
      </c>
      <c r="BK960" s="205" t="e">
        <f t="shared" si="1537"/>
        <v>#DIV/0!</v>
      </c>
      <c r="BL960" s="206" t="e">
        <f t="shared" si="1537"/>
        <v>#DIV/0!</v>
      </c>
      <c r="BM960" s="207" t="e">
        <f t="shared" si="1537"/>
        <v>#DIV/0!</v>
      </c>
      <c r="BN960" s="204" t="e">
        <f t="shared" si="1537"/>
        <v>#DIV/0!</v>
      </c>
      <c r="BO960" s="205" t="e">
        <f t="shared" si="1537"/>
        <v>#DIV/0!</v>
      </c>
      <c r="BP960" s="206" t="e">
        <f t="shared" si="1537"/>
        <v>#DIV/0!</v>
      </c>
      <c r="BQ960" s="207" t="e">
        <f t="shared" si="1537"/>
        <v>#DIV/0!</v>
      </c>
      <c r="BR960" s="204" t="e">
        <f t="shared" si="1537"/>
        <v>#DIV/0!</v>
      </c>
      <c r="BS960" s="205" t="e">
        <f t="shared" si="1537"/>
        <v>#DIV/0!</v>
      </c>
      <c r="BT960" s="206" t="e">
        <f t="shared" si="1537"/>
        <v>#DIV/0!</v>
      </c>
      <c r="BU960" s="204" t="e">
        <f t="shared" si="1537"/>
        <v>#DIV/0!</v>
      </c>
      <c r="BV960" s="208" t="e">
        <f t="shared" si="1537"/>
        <v>#DIV/0!</v>
      </c>
      <c r="BW960" s="209" t="e">
        <f t="shared" si="1537"/>
        <v>#DIV/0!</v>
      </c>
      <c r="BX960" s="204" t="e">
        <f t="shared" si="1537"/>
        <v>#DIV/0!</v>
      </c>
      <c r="BY960" s="205" t="e">
        <f t="shared" si="1537"/>
        <v>#DIV/0!</v>
      </c>
      <c r="BZ960" s="206" t="e">
        <f t="shared" si="1537"/>
        <v>#DIV/0!</v>
      </c>
      <c r="CA960" s="207" t="e">
        <f t="shared" si="1537"/>
        <v>#DIV/0!</v>
      </c>
      <c r="CB960" s="204" t="e">
        <f t="shared" si="1537"/>
        <v>#DIV/0!</v>
      </c>
      <c r="CC960" s="205" t="e">
        <f t="shared" si="1537"/>
        <v>#DIV/0!</v>
      </c>
      <c r="CD960" s="206" t="e">
        <f t="shared" si="1537"/>
        <v>#DIV/0!</v>
      </c>
      <c r="CE960" s="207" t="e">
        <f t="shared" si="1537"/>
        <v>#DIV/0!</v>
      </c>
      <c r="CF960" s="204" t="e">
        <f t="shared" si="1537"/>
        <v>#DIV/0!</v>
      </c>
      <c r="CG960" s="205" t="e">
        <f t="shared" si="1537"/>
        <v>#DIV/0!</v>
      </c>
      <c r="CH960" s="206" t="e">
        <f t="shared" si="1537"/>
        <v>#DIV/0!</v>
      </c>
      <c r="CI960" s="204" t="e">
        <f t="shared" si="1537"/>
        <v>#DIV/0!</v>
      </c>
      <c r="CJ960" s="210" t="e">
        <f t="shared" si="1537"/>
        <v>#DIV/0!</v>
      </c>
      <c r="CK960" s="211" t="e">
        <f t="shared" si="1537"/>
        <v>#DIV/0!</v>
      </c>
    </row>
    <row r="961" spans="1:89" x14ac:dyDescent="0.2">
      <c r="A961" s="202" t="s">
        <v>43</v>
      </c>
      <c r="B961" s="235"/>
      <c r="C961" s="223"/>
      <c r="D961" s="224"/>
      <c r="E961" s="225"/>
      <c r="F961" s="222"/>
      <c r="G961" s="226"/>
      <c r="H961" s="224"/>
      <c r="I961" s="225"/>
      <c r="J961" s="222"/>
      <c r="K961" s="226"/>
      <c r="L961" s="224"/>
      <c r="M961" s="222"/>
      <c r="N961" s="227"/>
      <c r="O961" s="228"/>
      <c r="P961" s="222"/>
      <c r="Q961" s="226"/>
      <c r="R961" s="224"/>
      <c r="S961" s="225"/>
      <c r="T961" s="222"/>
      <c r="U961" s="226"/>
      <c r="V961" s="224"/>
      <c r="W961" s="225"/>
      <c r="X961" s="222"/>
      <c r="Y961" s="226"/>
      <c r="Z961" s="224"/>
      <c r="AA961" s="222"/>
      <c r="AB961" s="220"/>
      <c r="AC961" s="221"/>
      <c r="BI961" s="202" t="s">
        <v>43</v>
      </c>
      <c r="BJ961" s="204" t="e">
        <f t="shared" ref="BJ961:CK961" si="1538">B961/B963</f>
        <v>#DIV/0!</v>
      </c>
      <c r="BK961" s="205" t="e">
        <f t="shared" si="1538"/>
        <v>#DIV/0!</v>
      </c>
      <c r="BL961" s="206" t="e">
        <f t="shared" si="1538"/>
        <v>#DIV/0!</v>
      </c>
      <c r="BM961" s="207" t="e">
        <f t="shared" si="1538"/>
        <v>#DIV/0!</v>
      </c>
      <c r="BN961" s="204" t="e">
        <f t="shared" si="1538"/>
        <v>#DIV/0!</v>
      </c>
      <c r="BO961" s="205" t="e">
        <f t="shared" si="1538"/>
        <v>#DIV/0!</v>
      </c>
      <c r="BP961" s="206" t="e">
        <f t="shared" si="1538"/>
        <v>#DIV/0!</v>
      </c>
      <c r="BQ961" s="207" t="e">
        <f t="shared" si="1538"/>
        <v>#DIV/0!</v>
      </c>
      <c r="BR961" s="204" t="e">
        <f t="shared" si="1538"/>
        <v>#DIV/0!</v>
      </c>
      <c r="BS961" s="205" t="e">
        <f t="shared" si="1538"/>
        <v>#DIV/0!</v>
      </c>
      <c r="BT961" s="206" t="e">
        <f t="shared" si="1538"/>
        <v>#DIV/0!</v>
      </c>
      <c r="BU961" s="204" t="e">
        <f t="shared" si="1538"/>
        <v>#DIV/0!</v>
      </c>
      <c r="BV961" s="208" t="e">
        <f t="shared" si="1538"/>
        <v>#DIV/0!</v>
      </c>
      <c r="BW961" s="209" t="e">
        <f t="shared" si="1538"/>
        <v>#DIV/0!</v>
      </c>
      <c r="BX961" s="204" t="e">
        <f t="shared" si="1538"/>
        <v>#DIV/0!</v>
      </c>
      <c r="BY961" s="205" t="e">
        <f t="shared" si="1538"/>
        <v>#DIV/0!</v>
      </c>
      <c r="BZ961" s="206" t="e">
        <f t="shared" si="1538"/>
        <v>#DIV/0!</v>
      </c>
      <c r="CA961" s="207" t="e">
        <f t="shared" si="1538"/>
        <v>#DIV/0!</v>
      </c>
      <c r="CB961" s="204" t="e">
        <f t="shared" si="1538"/>
        <v>#DIV/0!</v>
      </c>
      <c r="CC961" s="205" t="e">
        <f t="shared" si="1538"/>
        <v>#DIV/0!</v>
      </c>
      <c r="CD961" s="206" t="e">
        <f t="shared" si="1538"/>
        <v>#DIV/0!</v>
      </c>
      <c r="CE961" s="207" t="e">
        <f t="shared" si="1538"/>
        <v>#DIV/0!</v>
      </c>
      <c r="CF961" s="204" t="e">
        <f t="shared" si="1538"/>
        <v>#DIV/0!</v>
      </c>
      <c r="CG961" s="205" t="e">
        <f t="shared" si="1538"/>
        <v>#DIV/0!</v>
      </c>
      <c r="CH961" s="206" t="e">
        <f t="shared" si="1538"/>
        <v>#DIV/0!</v>
      </c>
      <c r="CI961" s="204" t="e">
        <f t="shared" si="1538"/>
        <v>#DIV/0!</v>
      </c>
      <c r="CJ961" s="210" t="e">
        <f t="shared" si="1538"/>
        <v>#DIV/0!</v>
      </c>
      <c r="CK961" s="211" t="e">
        <f t="shared" si="1538"/>
        <v>#DIV/0!</v>
      </c>
    </row>
    <row r="962" spans="1:89" ht="13.5" thickBot="1" x14ac:dyDescent="0.25">
      <c r="A962" s="212" t="s">
        <v>44</v>
      </c>
      <c r="B962" s="271"/>
      <c r="C962" s="272"/>
      <c r="D962" s="273"/>
      <c r="E962" s="274"/>
      <c r="F962" s="275"/>
      <c r="G962" s="276"/>
      <c r="H962" s="273"/>
      <c r="I962" s="274"/>
      <c r="J962" s="275"/>
      <c r="K962" s="276"/>
      <c r="L962" s="273"/>
      <c r="M962" s="275"/>
      <c r="N962" s="277"/>
      <c r="O962" s="278"/>
      <c r="P962" s="275"/>
      <c r="Q962" s="276"/>
      <c r="R962" s="273"/>
      <c r="S962" s="274"/>
      <c r="T962" s="275"/>
      <c r="U962" s="276"/>
      <c r="V962" s="273"/>
      <c r="W962" s="274"/>
      <c r="X962" s="275"/>
      <c r="Y962" s="276"/>
      <c r="Z962" s="273"/>
      <c r="AA962" s="275"/>
      <c r="AB962" s="220"/>
      <c r="AC962" s="221"/>
      <c r="BI962" s="212" t="s">
        <v>44</v>
      </c>
      <c r="BJ962" s="204" t="e">
        <f t="shared" ref="BJ962:CK962" si="1539">B962/B963</f>
        <v>#DIV/0!</v>
      </c>
      <c r="BK962" s="205" t="e">
        <f t="shared" si="1539"/>
        <v>#DIV/0!</v>
      </c>
      <c r="BL962" s="206" t="e">
        <f t="shared" si="1539"/>
        <v>#DIV/0!</v>
      </c>
      <c r="BM962" s="207" t="e">
        <f t="shared" si="1539"/>
        <v>#DIV/0!</v>
      </c>
      <c r="BN962" s="204" t="e">
        <f t="shared" si="1539"/>
        <v>#DIV/0!</v>
      </c>
      <c r="BO962" s="205" t="e">
        <f t="shared" si="1539"/>
        <v>#DIV/0!</v>
      </c>
      <c r="BP962" s="206" t="e">
        <f t="shared" si="1539"/>
        <v>#DIV/0!</v>
      </c>
      <c r="BQ962" s="207" t="e">
        <f t="shared" si="1539"/>
        <v>#DIV/0!</v>
      </c>
      <c r="BR962" s="204" t="e">
        <f t="shared" si="1539"/>
        <v>#DIV/0!</v>
      </c>
      <c r="BS962" s="205" t="e">
        <f t="shared" si="1539"/>
        <v>#DIV/0!</v>
      </c>
      <c r="BT962" s="206" t="e">
        <f t="shared" si="1539"/>
        <v>#DIV/0!</v>
      </c>
      <c r="BU962" s="204" t="e">
        <f t="shared" si="1539"/>
        <v>#DIV/0!</v>
      </c>
      <c r="BV962" s="208" t="e">
        <f t="shared" si="1539"/>
        <v>#DIV/0!</v>
      </c>
      <c r="BW962" s="209" t="e">
        <f t="shared" si="1539"/>
        <v>#DIV/0!</v>
      </c>
      <c r="BX962" s="204" t="e">
        <f t="shared" si="1539"/>
        <v>#DIV/0!</v>
      </c>
      <c r="BY962" s="205" t="e">
        <f t="shared" si="1539"/>
        <v>#DIV/0!</v>
      </c>
      <c r="BZ962" s="206" t="e">
        <f t="shared" si="1539"/>
        <v>#DIV/0!</v>
      </c>
      <c r="CA962" s="207" t="e">
        <f t="shared" si="1539"/>
        <v>#DIV/0!</v>
      </c>
      <c r="CB962" s="204" t="e">
        <f t="shared" si="1539"/>
        <v>#DIV/0!</v>
      </c>
      <c r="CC962" s="205" t="e">
        <f t="shared" si="1539"/>
        <v>#DIV/0!</v>
      </c>
      <c r="CD962" s="206" t="e">
        <f t="shared" si="1539"/>
        <v>#DIV/0!</v>
      </c>
      <c r="CE962" s="207" t="e">
        <f t="shared" si="1539"/>
        <v>#DIV/0!</v>
      </c>
      <c r="CF962" s="204" t="e">
        <f t="shared" si="1539"/>
        <v>#DIV/0!</v>
      </c>
      <c r="CG962" s="205" t="e">
        <f t="shared" si="1539"/>
        <v>#DIV/0!</v>
      </c>
      <c r="CH962" s="206" t="e">
        <f t="shared" si="1539"/>
        <v>#DIV/0!</v>
      </c>
      <c r="CI962" s="204" t="e">
        <f t="shared" si="1539"/>
        <v>#DIV/0!</v>
      </c>
      <c r="CJ962" s="210" t="e">
        <f t="shared" si="1539"/>
        <v>#DIV/0!</v>
      </c>
      <c r="CK962" s="211" t="e">
        <f t="shared" si="1539"/>
        <v>#DIV/0!</v>
      </c>
    </row>
    <row r="963" spans="1:89" ht="14.25" thickTop="1" thickBot="1" x14ac:dyDescent="0.25">
      <c r="A963" s="229" t="s">
        <v>26</v>
      </c>
      <c r="B963" s="144">
        <f>SUM(B939:B962)</f>
        <v>0</v>
      </c>
      <c r="C963" s="145">
        <f t="shared" ref="C963" si="1540">SUM(C939:C962)</f>
        <v>0</v>
      </c>
      <c r="D963" s="230">
        <f t="shared" ref="D963" si="1541">SUM(D939:D962)</f>
        <v>0</v>
      </c>
      <c r="E963" s="248">
        <f t="shared" ref="E963" si="1542">SUM(E939:E962)</f>
        <v>0</v>
      </c>
      <c r="F963" s="249">
        <f t="shared" ref="F963" si="1543">SUM(F939:F962)</f>
        <v>0</v>
      </c>
      <c r="G963" s="250">
        <f t="shared" ref="G963" si="1544">SUM(G939:G962)</f>
        <v>0</v>
      </c>
      <c r="H963" s="230">
        <f t="shared" ref="H963" si="1545">SUM(H939:H962)</f>
        <v>0</v>
      </c>
      <c r="I963" s="248">
        <f t="shared" ref="I963" si="1546">SUM(I939:I962)</f>
        <v>0</v>
      </c>
      <c r="J963" s="249">
        <f t="shared" ref="J963" si="1547">SUM(J939:J962)</f>
        <v>0</v>
      </c>
      <c r="K963" s="250">
        <f t="shared" ref="K963" si="1548">SUM(K939:K962)</f>
        <v>0</v>
      </c>
      <c r="L963" s="230">
        <f t="shared" ref="L963" si="1549">SUM(L939:L962)</f>
        <v>0</v>
      </c>
      <c r="M963" s="249">
        <f t="shared" ref="M963" si="1550">SUM(M939:M962)</f>
        <v>0</v>
      </c>
      <c r="N963" s="251">
        <f t="shared" ref="N963" si="1551">SUM(N939:N962)</f>
        <v>0</v>
      </c>
      <c r="O963" s="231">
        <f t="shared" ref="O963" si="1552">SUM(O939:O962)</f>
        <v>0</v>
      </c>
      <c r="P963" s="249">
        <f t="shared" ref="P963" si="1553">SUM(P939:P962)</f>
        <v>0</v>
      </c>
      <c r="Q963" s="250">
        <f t="shared" ref="Q963" si="1554">SUM(Q939:Q962)</f>
        <v>0</v>
      </c>
      <c r="R963" s="230">
        <f t="shared" ref="R963" si="1555">SUM(R939:R962)</f>
        <v>0</v>
      </c>
      <c r="S963" s="248">
        <f t="shared" ref="S963" si="1556">SUM(S939:S962)</f>
        <v>0</v>
      </c>
      <c r="T963" s="249">
        <f t="shared" ref="T963" si="1557">SUM(T939:T962)</f>
        <v>0</v>
      </c>
      <c r="U963" s="250">
        <f t="shared" ref="U963" si="1558">SUM(U939:U962)</f>
        <v>0</v>
      </c>
      <c r="V963" s="230">
        <f t="shared" ref="V963" si="1559">SUM(V939:V962)</f>
        <v>0</v>
      </c>
      <c r="W963" s="248">
        <f t="shared" ref="W963" si="1560">SUM(W939:W962)</f>
        <v>0</v>
      </c>
      <c r="X963" s="249">
        <f t="shared" ref="X963" si="1561">SUM(X939:X962)</f>
        <v>0</v>
      </c>
      <c r="Y963" s="250">
        <f t="shared" ref="Y963" si="1562">SUM(Y939:Y962)</f>
        <v>0</v>
      </c>
      <c r="Z963" s="230">
        <f t="shared" ref="Z963" si="1563">SUM(Z939:Z962)</f>
        <v>0</v>
      </c>
      <c r="AA963" s="248">
        <f t="shared" ref="AA963" si="1564">SUM(AA939:AA962)</f>
        <v>0</v>
      </c>
      <c r="AB963" s="232">
        <f>SUM(AB939:AB962)</f>
        <v>0</v>
      </c>
      <c r="AC963" s="233">
        <f>SUM(AC939:AC962)</f>
        <v>0</v>
      </c>
      <c r="BI963" s="229" t="s">
        <v>26</v>
      </c>
      <c r="BJ963" s="241" t="e">
        <f>SUM(BJ939:BJ962)</f>
        <v>#DIV/0!</v>
      </c>
      <c r="BK963" s="242" t="e">
        <f t="shared" ref="BK963:CK963" si="1565">SUM(BK939:BK962)</f>
        <v>#DIV/0!</v>
      </c>
      <c r="BL963" s="241" t="e">
        <f t="shared" si="1565"/>
        <v>#DIV/0!</v>
      </c>
      <c r="BM963" s="242" t="e">
        <f t="shared" si="1565"/>
        <v>#DIV/0!</v>
      </c>
      <c r="BN963" s="241" t="e">
        <f t="shared" si="1565"/>
        <v>#DIV/0!</v>
      </c>
      <c r="BO963" s="242" t="e">
        <f t="shared" si="1565"/>
        <v>#DIV/0!</v>
      </c>
      <c r="BP963" s="241" t="e">
        <f t="shared" si="1565"/>
        <v>#DIV/0!</v>
      </c>
      <c r="BQ963" s="242" t="e">
        <f t="shared" si="1565"/>
        <v>#DIV/0!</v>
      </c>
      <c r="BR963" s="241" t="e">
        <f t="shared" si="1565"/>
        <v>#DIV/0!</v>
      </c>
      <c r="BS963" s="242" t="e">
        <f t="shared" si="1565"/>
        <v>#DIV/0!</v>
      </c>
      <c r="BT963" s="241" t="e">
        <f t="shared" si="1565"/>
        <v>#DIV/0!</v>
      </c>
      <c r="BU963" s="242" t="e">
        <f t="shared" si="1565"/>
        <v>#DIV/0!</v>
      </c>
      <c r="BV963" s="241" t="e">
        <f t="shared" si="1565"/>
        <v>#DIV/0!</v>
      </c>
      <c r="BW963" s="242" t="e">
        <f t="shared" si="1565"/>
        <v>#DIV/0!</v>
      </c>
      <c r="BX963" s="241" t="e">
        <f t="shared" si="1565"/>
        <v>#DIV/0!</v>
      </c>
      <c r="BY963" s="242" t="e">
        <f t="shared" si="1565"/>
        <v>#DIV/0!</v>
      </c>
      <c r="BZ963" s="241" t="e">
        <f t="shared" si="1565"/>
        <v>#DIV/0!</v>
      </c>
      <c r="CA963" s="242" t="e">
        <f t="shared" si="1565"/>
        <v>#DIV/0!</v>
      </c>
      <c r="CB963" s="241" t="e">
        <f t="shared" si="1565"/>
        <v>#DIV/0!</v>
      </c>
      <c r="CC963" s="242" t="e">
        <f t="shared" si="1565"/>
        <v>#DIV/0!</v>
      </c>
      <c r="CD963" s="241" t="e">
        <f t="shared" si="1565"/>
        <v>#DIV/0!</v>
      </c>
      <c r="CE963" s="242" t="e">
        <f t="shared" si="1565"/>
        <v>#DIV/0!</v>
      </c>
      <c r="CF963" s="241" t="e">
        <f t="shared" si="1565"/>
        <v>#DIV/0!</v>
      </c>
      <c r="CG963" s="242" t="e">
        <f t="shared" si="1565"/>
        <v>#DIV/0!</v>
      </c>
      <c r="CH963" s="241" t="e">
        <f t="shared" si="1565"/>
        <v>#DIV/0!</v>
      </c>
      <c r="CI963" s="242" t="e">
        <f t="shared" si="1565"/>
        <v>#DIV/0!</v>
      </c>
      <c r="CJ963" s="241" t="e">
        <f t="shared" si="1565"/>
        <v>#DIV/0!</v>
      </c>
      <c r="CK963" s="242" t="e">
        <f t="shared" si="1565"/>
        <v>#DIV/0!</v>
      </c>
    </row>
    <row r="964" spans="1:89" ht="13.5" thickTop="1" x14ac:dyDescent="0.2">
      <c r="A964" s="244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X162:BY162"/>
    <mergeCell ref="BZ162:CA162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06:Q906"/>
    <mergeCell ref="V906:W906"/>
    <mergeCell ref="X906:Y906"/>
    <mergeCell ref="Z906:AA906"/>
    <mergeCell ref="AB906:AC906"/>
    <mergeCell ref="R906:S906"/>
    <mergeCell ref="T906:U906"/>
    <mergeCell ref="T875:U875"/>
    <mergeCell ref="Z875:AA875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P937:Q937"/>
    <mergeCell ref="R937:S937"/>
    <mergeCell ref="T937:U937"/>
    <mergeCell ref="V937:W937"/>
    <mergeCell ref="X937:Y937"/>
    <mergeCell ref="Z937:AA937"/>
    <mergeCell ref="AB937:AC937"/>
    <mergeCell ref="N937:O937"/>
    <mergeCell ref="AB875:AC875"/>
    <mergeCell ref="Z844:AA844"/>
    <mergeCell ref="R689:S689"/>
    <mergeCell ref="T689:U689"/>
    <mergeCell ref="V689:W689"/>
    <mergeCell ref="BI346:BL346"/>
    <mergeCell ref="BI315:BL315"/>
    <mergeCell ref="BI284:BL284"/>
    <mergeCell ref="BI286:BI287"/>
    <mergeCell ref="BJ286:BK286"/>
    <mergeCell ref="BL286:BM286"/>
    <mergeCell ref="BN286:BO286"/>
    <mergeCell ref="BP286:BQ286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V379:BW379"/>
    <mergeCell ref="CB162:CC162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CB255:CC255"/>
    <mergeCell ref="CB379:CC379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V7:AW7"/>
    <mergeCell ref="AX7:AY7"/>
    <mergeCell ref="AZ7:BA7"/>
    <mergeCell ref="BB7:BC7"/>
    <mergeCell ref="BD7:BE7"/>
    <mergeCell ref="BF7:BG7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BX937:BY937"/>
    <mergeCell ref="BZ937:CA937"/>
    <mergeCell ref="BX813:BY813"/>
    <mergeCell ref="BZ813:CA813"/>
    <mergeCell ref="BX720:BY720"/>
    <mergeCell ref="BZ720:CA720"/>
    <mergeCell ref="BX596:BY596"/>
    <mergeCell ref="BZ596:CA596"/>
    <mergeCell ref="BX503:BY503"/>
    <mergeCell ref="BZ503:CA503"/>
    <mergeCell ref="BX379:BY379"/>
    <mergeCell ref="BZ379:CA379"/>
    <mergeCell ref="BX255:BY255"/>
    <mergeCell ref="BZ255:CA255"/>
    <mergeCell ref="BX100:BY100"/>
    <mergeCell ref="BZ100:CA100"/>
    <mergeCell ref="BT379:BU379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15:AW15"/>
    <mergeCell ref="AX15:AY15"/>
    <mergeCell ref="AZ15:BA15"/>
    <mergeCell ref="BB15:BC15"/>
    <mergeCell ref="BD15:BE15"/>
    <mergeCell ref="BF15:BG15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38:AW38"/>
    <mergeCell ref="AX38:AY38"/>
    <mergeCell ref="AZ38:BA38"/>
    <mergeCell ref="BB38:BC38"/>
    <mergeCell ref="BD38:BE38"/>
    <mergeCell ref="BF38:BG38"/>
    <mergeCell ref="AE69:AE70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AE77:AE78"/>
    <mergeCell ref="AF77:AG77"/>
    <mergeCell ref="AH77:AI77"/>
    <mergeCell ref="BB77:BC77"/>
    <mergeCell ref="BD77:BE77"/>
    <mergeCell ref="BF77:BG77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108:BC108"/>
    <mergeCell ref="BD108:BE108"/>
    <mergeCell ref="BF108:BG108"/>
    <mergeCell ref="AE131:AE132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AE108:AE109"/>
    <mergeCell ref="AF108:AG108"/>
    <mergeCell ref="AH108:AI108"/>
    <mergeCell ref="BB139:BC139"/>
    <mergeCell ref="BD139:BE139"/>
    <mergeCell ref="BF139:BG139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AE139:AE140"/>
    <mergeCell ref="AF139:AG139"/>
    <mergeCell ref="AH139:AI139"/>
    <mergeCell ref="BB170:BC170"/>
    <mergeCell ref="BD170:BE170"/>
    <mergeCell ref="BF170:BG170"/>
    <mergeCell ref="AE193:AE194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AE170:AE171"/>
    <mergeCell ref="AF170:AG170"/>
    <mergeCell ref="AH170:AI170"/>
    <mergeCell ref="AV201:AW201"/>
    <mergeCell ref="AX201:AY201"/>
    <mergeCell ref="AZ201:BA201"/>
    <mergeCell ref="BB201:BC201"/>
    <mergeCell ref="BD201:BE201"/>
    <mergeCell ref="BF201:BG201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32:AW232"/>
    <mergeCell ref="AX232:AY232"/>
    <mergeCell ref="AZ232:BA232"/>
    <mergeCell ref="BB232:BC232"/>
    <mergeCell ref="BD232:BE232"/>
    <mergeCell ref="BF232:BG232"/>
    <mergeCell ref="AE255:AE256"/>
    <mergeCell ref="AF255:AG255"/>
    <mergeCell ref="AH255:AI255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BB255:BC255"/>
    <mergeCell ref="BD255:BE255"/>
    <mergeCell ref="BF255:BG255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63:AW263"/>
    <mergeCell ref="AX263:AY263"/>
    <mergeCell ref="AZ263:BA263"/>
    <mergeCell ref="BB263:BC263"/>
    <mergeCell ref="BD263:BE263"/>
    <mergeCell ref="BF263:BG263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E263:AE264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94:AW294"/>
    <mergeCell ref="AX294:AY294"/>
    <mergeCell ref="AZ294:BA294"/>
    <mergeCell ref="BB294:BC294"/>
    <mergeCell ref="BD294:BE294"/>
    <mergeCell ref="BF294:BG294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325:AW325"/>
    <mergeCell ref="AX325:AY325"/>
    <mergeCell ref="AZ325:BA325"/>
    <mergeCell ref="BB325:BC325"/>
    <mergeCell ref="BD325:BE325"/>
    <mergeCell ref="BF325:BG325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56:AW356"/>
    <mergeCell ref="AX356:AY356"/>
    <mergeCell ref="AZ356:BA356"/>
    <mergeCell ref="BB356:BC356"/>
    <mergeCell ref="BD356:BE356"/>
    <mergeCell ref="BF356:BG356"/>
    <mergeCell ref="AE379:AE380"/>
    <mergeCell ref="AF379:AG379"/>
    <mergeCell ref="AH379:AI379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BB379:BC379"/>
    <mergeCell ref="BD379:BE379"/>
    <mergeCell ref="BF379:BG379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387:AW387"/>
    <mergeCell ref="AX387:AY387"/>
    <mergeCell ref="AZ387:BA387"/>
    <mergeCell ref="BB387:BC387"/>
    <mergeCell ref="BD387:BE387"/>
    <mergeCell ref="BF387:BG387"/>
    <mergeCell ref="AE410:AE411"/>
    <mergeCell ref="AF410:AG410"/>
    <mergeCell ref="AH410:AI410"/>
    <mergeCell ref="AJ410:AK410"/>
    <mergeCell ref="AL410:AM410"/>
    <mergeCell ref="AN410:AO410"/>
    <mergeCell ref="AP410:AQ410"/>
    <mergeCell ref="AR410:AS410"/>
    <mergeCell ref="AT410:AU410"/>
    <mergeCell ref="AV410:AW410"/>
    <mergeCell ref="AX410:AY410"/>
    <mergeCell ref="AZ410:BA410"/>
    <mergeCell ref="BB410:BC410"/>
    <mergeCell ref="BD410:BE410"/>
    <mergeCell ref="BF410:BG410"/>
    <mergeCell ref="AE387:AE388"/>
    <mergeCell ref="AF387:AG387"/>
    <mergeCell ref="AH387:AI387"/>
    <mergeCell ref="AJ387:AK387"/>
    <mergeCell ref="AL387:AM387"/>
    <mergeCell ref="AN387:AO387"/>
    <mergeCell ref="AP387:AQ387"/>
    <mergeCell ref="AR387:AS387"/>
    <mergeCell ref="AT387:AU387"/>
    <mergeCell ref="AV418:AW418"/>
    <mergeCell ref="AX418:AY418"/>
    <mergeCell ref="AZ418:BA418"/>
    <mergeCell ref="BB418:BC418"/>
    <mergeCell ref="BD418:BE418"/>
    <mergeCell ref="BF418:BG418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V441:AW441"/>
    <mergeCell ref="AX441:AY441"/>
    <mergeCell ref="AZ441:BA441"/>
    <mergeCell ref="BB441:BC441"/>
    <mergeCell ref="BD441:BE441"/>
    <mergeCell ref="BF441:BG441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49:AW449"/>
    <mergeCell ref="AX449:AY449"/>
    <mergeCell ref="AZ449:BA449"/>
    <mergeCell ref="BB449:BC449"/>
    <mergeCell ref="BD449:BE449"/>
    <mergeCell ref="BF449:BG449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AE449:AE450"/>
    <mergeCell ref="AF449:AG449"/>
    <mergeCell ref="AH449:AI449"/>
    <mergeCell ref="AJ449:AK449"/>
    <mergeCell ref="AL449:AM449"/>
    <mergeCell ref="AN449:AO449"/>
    <mergeCell ref="AP449:AQ449"/>
    <mergeCell ref="AR449:AS449"/>
    <mergeCell ref="AT449:AU449"/>
    <mergeCell ref="AV480:AW480"/>
    <mergeCell ref="AX480:AY480"/>
    <mergeCell ref="AZ480:BA480"/>
    <mergeCell ref="BB480:BC480"/>
    <mergeCell ref="BD480:BE480"/>
    <mergeCell ref="BF480:BG480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T503:AU503"/>
    <mergeCell ref="AV503:AW503"/>
    <mergeCell ref="AX503:AY503"/>
    <mergeCell ref="AZ503:BA503"/>
    <mergeCell ref="BB503:BC503"/>
    <mergeCell ref="BD503:BE503"/>
    <mergeCell ref="BF503:BG503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511:AW511"/>
    <mergeCell ref="AX511:AY511"/>
    <mergeCell ref="AZ511:BA511"/>
    <mergeCell ref="BB511:BC511"/>
    <mergeCell ref="BD511:BE511"/>
    <mergeCell ref="BF511:BG511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AE511:AE512"/>
    <mergeCell ref="AF511:AG511"/>
    <mergeCell ref="AH511:AI511"/>
    <mergeCell ref="AJ511:AK511"/>
    <mergeCell ref="AL511:AM511"/>
    <mergeCell ref="AN511:AO511"/>
    <mergeCell ref="AP511:AQ511"/>
    <mergeCell ref="AR511:AS511"/>
    <mergeCell ref="AT511:AU511"/>
    <mergeCell ref="AV542:AW542"/>
    <mergeCell ref="AX542:AY542"/>
    <mergeCell ref="AZ542:BA542"/>
    <mergeCell ref="BB542:BC542"/>
    <mergeCell ref="BD542:BE542"/>
    <mergeCell ref="BF542:BG542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65:AW565"/>
    <mergeCell ref="AX565:AY565"/>
    <mergeCell ref="AZ565:BA565"/>
    <mergeCell ref="BB565:BC565"/>
    <mergeCell ref="BD565:BE565"/>
    <mergeCell ref="BF565:BG565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T604:AU604"/>
    <mergeCell ref="AV573:AW573"/>
    <mergeCell ref="AX573:AY573"/>
    <mergeCell ref="AZ573:BA573"/>
    <mergeCell ref="BB573:BC573"/>
    <mergeCell ref="BD573:BE573"/>
    <mergeCell ref="BF573:BG573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AE573:AE574"/>
    <mergeCell ref="AF573:AG573"/>
    <mergeCell ref="AH573:AI573"/>
    <mergeCell ref="AJ573:AK573"/>
    <mergeCell ref="AL573:AM573"/>
    <mergeCell ref="AN573:AO573"/>
    <mergeCell ref="AP573:AQ573"/>
    <mergeCell ref="AR573:AS573"/>
    <mergeCell ref="AT573:AU573"/>
    <mergeCell ref="AP635:AQ635"/>
    <mergeCell ref="AR635:AS635"/>
    <mergeCell ref="AT635:AU635"/>
    <mergeCell ref="AV604:AW604"/>
    <mergeCell ref="AX604:AY604"/>
    <mergeCell ref="AZ604:BA604"/>
    <mergeCell ref="BB604:BC604"/>
    <mergeCell ref="BD604:BE604"/>
    <mergeCell ref="BF604:BG604"/>
    <mergeCell ref="AE627:AE628"/>
    <mergeCell ref="AF627:AG627"/>
    <mergeCell ref="AH627:AI627"/>
    <mergeCell ref="AJ627:AK627"/>
    <mergeCell ref="AL627:AM627"/>
    <mergeCell ref="AN627:AO627"/>
    <mergeCell ref="AP627:AQ62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L666:AM666"/>
    <mergeCell ref="AN666:AO666"/>
    <mergeCell ref="AP666:AQ666"/>
    <mergeCell ref="AR666:AS666"/>
    <mergeCell ref="AT666:AU666"/>
    <mergeCell ref="AV635:AW635"/>
    <mergeCell ref="AX635:AY635"/>
    <mergeCell ref="AZ635:BA635"/>
    <mergeCell ref="BB635:BC635"/>
    <mergeCell ref="BD635:BE635"/>
    <mergeCell ref="BF635:BG635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35:AE636"/>
    <mergeCell ref="AF635:AG635"/>
    <mergeCell ref="AH635:AI635"/>
    <mergeCell ref="AJ635:AK635"/>
    <mergeCell ref="AL635:AM635"/>
    <mergeCell ref="AN635:AO635"/>
    <mergeCell ref="AH697:AI697"/>
    <mergeCell ref="AJ697:AK697"/>
    <mergeCell ref="AL697:AM697"/>
    <mergeCell ref="AN697:AO697"/>
    <mergeCell ref="AP697:AQ697"/>
    <mergeCell ref="AR697:AS697"/>
    <mergeCell ref="AT697:AU697"/>
    <mergeCell ref="AV666:AW666"/>
    <mergeCell ref="AX666:AY666"/>
    <mergeCell ref="AZ666:BA666"/>
    <mergeCell ref="BB666:BC666"/>
    <mergeCell ref="BD666:BE666"/>
    <mergeCell ref="BF666:BG666"/>
    <mergeCell ref="AE689:AE690"/>
    <mergeCell ref="AF689:AG689"/>
    <mergeCell ref="AH689:AI689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689:BC689"/>
    <mergeCell ref="BD689:BE689"/>
    <mergeCell ref="BF689:BG689"/>
    <mergeCell ref="AE666:AE667"/>
    <mergeCell ref="AF666:AG666"/>
    <mergeCell ref="AH666:AI666"/>
    <mergeCell ref="AJ666:AK666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697:AW697"/>
    <mergeCell ref="AX697:AY697"/>
    <mergeCell ref="AZ697:BA697"/>
    <mergeCell ref="BB697:BC697"/>
    <mergeCell ref="BD697:BE697"/>
    <mergeCell ref="BF697:BG697"/>
    <mergeCell ref="AE720:AE721"/>
    <mergeCell ref="AF720:AG720"/>
    <mergeCell ref="AH720:AI720"/>
    <mergeCell ref="AJ720:AK720"/>
    <mergeCell ref="AL720:AM720"/>
    <mergeCell ref="AN720:AO720"/>
    <mergeCell ref="AP720:AQ720"/>
    <mergeCell ref="AR720:AS720"/>
    <mergeCell ref="AT720:AU720"/>
    <mergeCell ref="AV720:AW720"/>
    <mergeCell ref="AX720:AY720"/>
    <mergeCell ref="AZ720:BA720"/>
    <mergeCell ref="BB720:BC720"/>
    <mergeCell ref="BD720:BE720"/>
    <mergeCell ref="BF720:BG720"/>
    <mergeCell ref="AE697:AE698"/>
    <mergeCell ref="AF697:AG697"/>
    <mergeCell ref="BD782:BE782"/>
    <mergeCell ref="BF782:BG782"/>
    <mergeCell ref="AE759:AE760"/>
    <mergeCell ref="AF759:AG759"/>
    <mergeCell ref="AH759:AI759"/>
    <mergeCell ref="AJ759:AK759"/>
    <mergeCell ref="AL759:AM759"/>
    <mergeCell ref="AN759:AO759"/>
    <mergeCell ref="AP759:AQ759"/>
    <mergeCell ref="AR759:AS759"/>
    <mergeCell ref="AT759:AU759"/>
    <mergeCell ref="AV728:AW728"/>
    <mergeCell ref="AX728:AY728"/>
    <mergeCell ref="AZ728:BA728"/>
    <mergeCell ref="BB728:BC728"/>
    <mergeCell ref="BD728:BE728"/>
    <mergeCell ref="BF728:BG728"/>
    <mergeCell ref="AE751:AE752"/>
    <mergeCell ref="AF751:AG751"/>
    <mergeCell ref="AH751:AI751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BB751:BC751"/>
    <mergeCell ref="BD751:BE751"/>
    <mergeCell ref="BF751:BG751"/>
    <mergeCell ref="AZ813:BA813"/>
    <mergeCell ref="BB813:BC813"/>
    <mergeCell ref="BD813:BE813"/>
    <mergeCell ref="BF813:BG813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59:AW759"/>
    <mergeCell ref="AX759:AY759"/>
    <mergeCell ref="AZ759:BA759"/>
    <mergeCell ref="BB759:BC759"/>
    <mergeCell ref="BD759:BE759"/>
    <mergeCell ref="BF759:BG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AV821:AW821"/>
    <mergeCell ref="AX821:AY821"/>
    <mergeCell ref="AZ821:BA821"/>
    <mergeCell ref="BB821:BC821"/>
    <mergeCell ref="BD821:BE821"/>
    <mergeCell ref="BF821:BG821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V790:AW790"/>
    <mergeCell ref="AX790:AY790"/>
    <mergeCell ref="AZ790:BA790"/>
    <mergeCell ref="BB790:BC790"/>
    <mergeCell ref="BD790:BE790"/>
    <mergeCell ref="BF790:BG790"/>
    <mergeCell ref="AE813:AE814"/>
    <mergeCell ref="AF813:AG813"/>
    <mergeCell ref="AH813:AI813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BD875:BE875"/>
    <mergeCell ref="BF875:BG875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E852:AE853"/>
    <mergeCell ref="AF852:AG852"/>
    <mergeCell ref="AH852:AI852"/>
    <mergeCell ref="AJ852:AK852"/>
    <mergeCell ref="AL852:AM852"/>
    <mergeCell ref="AN852:AO852"/>
    <mergeCell ref="AP852:AQ852"/>
    <mergeCell ref="AR852:AS852"/>
    <mergeCell ref="AT852:AU852"/>
    <mergeCell ref="AZ906:BA906"/>
    <mergeCell ref="BB906:BC906"/>
    <mergeCell ref="BD906:BE906"/>
    <mergeCell ref="BF906:BG906"/>
    <mergeCell ref="AE883:AE884"/>
    <mergeCell ref="AF883:AG883"/>
    <mergeCell ref="AH883:AI883"/>
    <mergeCell ref="AJ883:AK883"/>
    <mergeCell ref="AL883:AM883"/>
    <mergeCell ref="AN883:AO883"/>
    <mergeCell ref="AP883:AQ883"/>
    <mergeCell ref="AR883:AS883"/>
    <mergeCell ref="AT883:AU883"/>
    <mergeCell ref="AV852:AW852"/>
    <mergeCell ref="AX852:AY852"/>
    <mergeCell ref="AZ852:BA852"/>
    <mergeCell ref="BB852:BC852"/>
    <mergeCell ref="BD852:BE852"/>
    <mergeCell ref="BF852:BG852"/>
    <mergeCell ref="AE875:AE876"/>
    <mergeCell ref="AF875:AG875"/>
    <mergeCell ref="AH875:AI875"/>
    <mergeCell ref="AJ875:AK875"/>
    <mergeCell ref="AL875:AM875"/>
    <mergeCell ref="AN875:AO875"/>
    <mergeCell ref="AP875:AQ875"/>
    <mergeCell ref="AR875:AS875"/>
    <mergeCell ref="AT875:AU875"/>
    <mergeCell ref="AV875:AW875"/>
    <mergeCell ref="AX875:AY875"/>
    <mergeCell ref="AZ875:BA875"/>
    <mergeCell ref="BB875:BC875"/>
    <mergeCell ref="AV914:AW914"/>
    <mergeCell ref="AX914:AY914"/>
    <mergeCell ref="AZ914:BA914"/>
    <mergeCell ref="BB914:BC914"/>
    <mergeCell ref="BD914:BE914"/>
    <mergeCell ref="BF914:BG914"/>
    <mergeCell ref="AE914:AE915"/>
    <mergeCell ref="AF914:AG914"/>
    <mergeCell ref="AH914:AI914"/>
    <mergeCell ref="AJ914:AK914"/>
    <mergeCell ref="AL914:AM914"/>
    <mergeCell ref="AN914:AO914"/>
    <mergeCell ref="AP914:AQ914"/>
    <mergeCell ref="AR914:AS914"/>
    <mergeCell ref="AT914:AU914"/>
    <mergeCell ref="AV883:AW883"/>
    <mergeCell ref="AX883:AY883"/>
    <mergeCell ref="AZ883:BA883"/>
    <mergeCell ref="BB883:BC883"/>
    <mergeCell ref="BD883:BE883"/>
    <mergeCell ref="BF883:BG883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V945:AW945"/>
    <mergeCell ref="AX945:AY945"/>
    <mergeCell ref="AZ945:BA945"/>
    <mergeCell ref="BB945:BC945"/>
    <mergeCell ref="BD945:BE945"/>
    <mergeCell ref="BF945:BG945"/>
    <mergeCell ref="AE937:AE938"/>
    <mergeCell ref="AF937:AG937"/>
    <mergeCell ref="AH937:AI937"/>
    <mergeCell ref="AJ937:AK937"/>
    <mergeCell ref="AL937:AM937"/>
    <mergeCell ref="AN937:AO937"/>
    <mergeCell ref="AP937:AQ937"/>
    <mergeCell ref="AR937:AS937"/>
    <mergeCell ref="AT937:AU937"/>
    <mergeCell ref="AV937:AW937"/>
    <mergeCell ref="AX937:AY937"/>
    <mergeCell ref="AZ937:BA937"/>
    <mergeCell ref="BB937:BC937"/>
    <mergeCell ref="BD937:BE937"/>
    <mergeCell ref="BF937:BG937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workbookViewId="0">
      <selection activeCell="T35" sqref="T35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3" customWidth="1"/>
    <col min="30" max="16384" width="8.85546875" style="8"/>
  </cols>
  <sheetData>
    <row r="2" spans="1:31" ht="15.75" x14ac:dyDescent="0.25">
      <c r="A2" s="156" t="s">
        <v>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</row>
    <row r="4" spans="1:31" ht="13.5" thickBot="1" x14ac:dyDescent="0.25">
      <c r="A4" s="43" t="s">
        <v>45</v>
      </c>
    </row>
    <row r="5" spans="1:31" ht="14.25" thickTop="1" thickBot="1" x14ac:dyDescent="0.25">
      <c r="A5" s="157" t="s">
        <v>2</v>
      </c>
      <c r="B5" s="152" t="s">
        <v>3</v>
      </c>
      <c r="C5" s="153"/>
      <c r="D5" s="152" t="s">
        <v>4</v>
      </c>
      <c r="E5" s="153"/>
      <c r="F5" s="152" t="s">
        <v>5</v>
      </c>
      <c r="G5" s="153"/>
      <c r="H5" s="152" t="s">
        <v>6</v>
      </c>
      <c r="I5" s="153"/>
      <c r="J5" s="152" t="s">
        <v>7</v>
      </c>
      <c r="K5" s="153"/>
      <c r="L5" s="152" t="s">
        <v>8</v>
      </c>
      <c r="M5" s="153"/>
      <c r="N5" s="152" t="s">
        <v>9</v>
      </c>
      <c r="O5" s="153"/>
      <c r="P5" s="152" t="s">
        <v>10</v>
      </c>
      <c r="Q5" s="153"/>
      <c r="R5" s="152" t="s">
        <v>11</v>
      </c>
      <c r="S5" s="153"/>
      <c r="T5" s="152" t="s">
        <v>12</v>
      </c>
      <c r="U5" s="153"/>
      <c r="V5" s="152" t="s">
        <v>13</v>
      </c>
      <c r="W5" s="153"/>
      <c r="X5" s="152" t="s">
        <v>14</v>
      </c>
      <c r="Y5" s="153"/>
      <c r="Z5" s="152" t="s">
        <v>15</v>
      </c>
      <c r="AA5" s="153"/>
      <c r="AB5" s="152" t="s">
        <v>16</v>
      </c>
      <c r="AC5" s="153"/>
    </row>
    <row r="6" spans="1:31" s="66" customFormat="1" ht="15" thickTop="1" thickBot="1" x14ac:dyDescent="0.25">
      <c r="A6" s="158"/>
      <c r="B6" s="67" t="s">
        <v>17</v>
      </c>
      <c r="C6" s="68" t="s">
        <v>18</v>
      </c>
      <c r="D6" s="69" t="s">
        <v>17</v>
      </c>
      <c r="E6" s="70" t="s">
        <v>18</v>
      </c>
      <c r="F6" s="71" t="s">
        <v>17</v>
      </c>
      <c r="G6" s="68" t="s">
        <v>18</v>
      </c>
      <c r="H6" s="69" t="s">
        <v>17</v>
      </c>
      <c r="I6" s="70" t="s">
        <v>18</v>
      </c>
      <c r="J6" s="71" t="s">
        <v>17</v>
      </c>
      <c r="K6" s="68" t="s">
        <v>18</v>
      </c>
      <c r="L6" s="69" t="s">
        <v>17</v>
      </c>
      <c r="M6" s="71" t="s">
        <v>18</v>
      </c>
      <c r="N6" s="67" t="s">
        <v>17</v>
      </c>
      <c r="O6" s="72" t="s">
        <v>18</v>
      </c>
      <c r="P6" s="71" t="s">
        <v>17</v>
      </c>
      <c r="Q6" s="68" t="s">
        <v>18</v>
      </c>
      <c r="R6" s="69" t="s">
        <v>17</v>
      </c>
      <c r="S6" s="70" t="s">
        <v>18</v>
      </c>
      <c r="T6" s="71" t="s">
        <v>17</v>
      </c>
      <c r="U6" s="68" t="s">
        <v>18</v>
      </c>
      <c r="V6" s="69" t="s">
        <v>17</v>
      </c>
      <c r="W6" s="70" t="s">
        <v>18</v>
      </c>
      <c r="X6" s="71" t="s">
        <v>17</v>
      </c>
      <c r="Y6" s="68" t="s">
        <v>18</v>
      </c>
      <c r="Z6" s="69" t="s">
        <v>17</v>
      </c>
      <c r="AA6" s="71" t="s">
        <v>18</v>
      </c>
      <c r="AB6" s="67" t="s">
        <v>17</v>
      </c>
      <c r="AC6" s="72" t="s">
        <v>18</v>
      </c>
    </row>
    <row r="7" spans="1:31" ht="13.5" thickTop="1" x14ac:dyDescent="0.2">
      <c r="A7" s="81" t="s">
        <v>19</v>
      </c>
      <c r="B7" s="19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404</v>
      </c>
      <c r="C7" s="19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19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131</v>
      </c>
      <c r="E7" s="19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19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88</v>
      </c>
      <c r="G7" s="19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19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241</v>
      </c>
      <c r="I7" s="19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13</v>
      </c>
      <c r="J7" s="19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7</v>
      </c>
      <c r="K7" s="19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1</v>
      </c>
      <c r="L7" s="19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5</v>
      </c>
      <c r="M7" s="19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11</v>
      </c>
      <c r="N7" s="19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31</v>
      </c>
      <c r="O7" s="19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10</v>
      </c>
      <c r="P7" s="19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21</v>
      </c>
      <c r="Q7" s="19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10</v>
      </c>
      <c r="R7" s="19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9</v>
      </c>
      <c r="S7" s="19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21</v>
      </c>
      <c r="T7" s="19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1</v>
      </c>
      <c r="U7" s="19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19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19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19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19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19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19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0">
        <f>B7+D7+F7+H7+J7+L7+N7+P7+R7+T7+V7+X7+Z7</f>
        <v>938</v>
      </c>
      <c r="AC7" s="21">
        <f>C7+E7+G7+I7+K7+M7+O7+Q7+S7+U7+W7+Y7+AA7</f>
        <v>66</v>
      </c>
      <c r="AD7" s="16"/>
      <c r="AE7" s="16"/>
    </row>
    <row r="8" spans="1:31" x14ac:dyDescent="0.2">
      <c r="A8" s="82" t="s">
        <v>21</v>
      </c>
      <c r="B8" s="19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16351</v>
      </c>
      <c r="C8" s="19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4</v>
      </c>
      <c r="D8" s="19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5125</v>
      </c>
      <c r="E8" s="19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53</v>
      </c>
      <c r="F8" s="19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2662</v>
      </c>
      <c r="G8" s="19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22</v>
      </c>
      <c r="H8" s="19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7645</v>
      </c>
      <c r="I8" s="19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377</v>
      </c>
      <c r="J8" s="19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306</v>
      </c>
      <c r="K8" s="19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129</v>
      </c>
      <c r="L8" s="19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235</v>
      </c>
      <c r="M8" s="19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572</v>
      </c>
      <c r="N8" s="19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1635</v>
      </c>
      <c r="O8" s="19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834</v>
      </c>
      <c r="P8" s="19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682</v>
      </c>
      <c r="Q8" s="19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459</v>
      </c>
      <c r="R8" s="19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706</v>
      </c>
      <c r="S8" s="19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564</v>
      </c>
      <c r="T8" s="19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88</v>
      </c>
      <c r="U8" s="19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173</v>
      </c>
      <c r="V8" s="19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295</v>
      </c>
      <c r="W8" s="19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250</v>
      </c>
      <c r="X8" s="19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370</v>
      </c>
      <c r="Y8" s="19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220</v>
      </c>
      <c r="Z8" s="19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1168</v>
      </c>
      <c r="AA8" s="19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408</v>
      </c>
      <c r="AB8" s="4">
        <f t="shared" ref="AB8:AC30" si="0">B8+D8+F8+H8+J8+L8+N8+P8+R8+T8+V8+X8+Z8</f>
        <v>37268</v>
      </c>
      <c r="AC8" s="5">
        <f t="shared" si="0"/>
        <v>4065</v>
      </c>
      <c r="AD8" s="16"/>
      <c r="AE8" s="16"/>
    </row>
    <row r="9" spans="1:31" x14ac:dyDescent="0.2">
      <c r="A9" s="83" t="s">
        <v>23</v>
      </c>
      <c r="B9" s="19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72093</v>
      </c>
      <c r="C9" s="19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866</v>
      </c>
      <c r="D9" s="19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27571</v>
      </c>
      <c r="E9" s="19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1565</v>
      </c>
      <c r="F9" s="19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11112</v>
      </c>
      <c r="G9" s="19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782</v>
      </c>
      <c r="H9" s="19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31496</v>
      </c>
      <c r="I9" s="19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7276</v>
      </c>
      <c r="J9" s="19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2016</v>
      </c>
      <c r="K9" s="19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2022</v>
      </c>
      <c r="L9" s="19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1959</v>
      </c>
      <c r="M9" s="19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10302</v>
      </c>
      <c r="N9" s="19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12494</v>
      </c>
      <c r="O9" s="19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15968</v>
      </c>
      <c r="P9" s="19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7430</v>
      </c>
      <c r="Q9" s="19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9242</v>
      </c>
      <c r="R9" s="19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11442</v>
      </c>
      <c r="S9" s="19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12098</v>
      </c>
      <c r="T9" s="19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1720</v>
      </c>
      <c r="U9" s="19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8342</v>
      </c>
      <c r="V9" s="19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5537</v>
      </c>
      <c r="W9" s="19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18091</v>
      </c>
      <c r="X9" s="19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9068</v>
      </c>
      <c r="Y9" s="19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12206</v>
      </c>
      <c r="Z9" s="19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31100</v>
      </c>
      <c r="AA9" s="19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18376</v>
      </c>
      <c r="AB9" s="6">
        <f t="shared" si="0"/>
        <v>225038</v>
      </c>
      <c r="AC9" s="7">
        <f t="shared" si="0"/>
        <v>117136</v>
      </c>
      <c r="AD9" s="16"/>
      <c r="AE9" s="16"/>
    </row>
    <row r="10" spans="1:31" x14ac:dyDescent="0.2">
      <c r="A10" s="82" t="s">
        <v>25</v>
      </c>
      <c r="B10" s="19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127534</v>
      </c>
      <c r="C10" s="19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14766</v>
      </c>
      <c r="D10" s="19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47904</v>
      </c>
      <c r="E10" s="19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15430</v>
      </c>
      <c r="F10" s="19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20474</v>
      </c>
      <c r="G10" s="19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7462</v>
      </c>
      <c r="H10" s="19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31330</v>
      </c>
      <c r="I10" s="19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26180</v>
      </c>
      <c r="J10" s="19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5330</v>
      </c>
      <c r="K10" s="19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8992</v>
      </c>
      <c r="L10" s="19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7004</v>
      </c>
      <c r="M10" s="19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26338</v>
      </c>
      <c r="N10" s="19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28249</v>
      </c>
      <c r="O10" s="19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41873</v>
      </c>
      <c r="P10" s="19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22618</v>
      </c>
      <c r="Q10" s="19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21718</v>
      </c>
      <c r="R10" s="19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30122</v>
      </c>
      <c r="S10" s="19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28196</v>
      </c>
      <c r="T10" s="19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6223</v>
      </c>
      <c r="U10" s="19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21049</v>
      </c>
      <c r="V10" s="19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16723</v>
      </c>
      <c r="W10" s="19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43198</v>
      </c>
      <c r="X10" s="19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25723</v>
      </c>
      <c r="Y10" s="19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27210</v>
      </c>
      <c r="Z10" s="19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73695</v>
      </c>
      <c r="AA10" s="19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44673</v>
      </c>
      <c r="AB10" s="4">
        <f t="shared" si="0"/>
        <v>442929</v>
      </c>
      <c r="AC10" s="5">
        <f t="shared" si="0"/>
        <v>327085</v>
      </c>
      <c r="AD10" s="16"/>
      <c r="AE10" s="16"/>
    </row>
    <row r="11" spans="1:31" x14ac:dyDescent="0.2">
      <c r="A11" s="83" t="s">
        <v>20</v>
      </c>
      <c r="B11" s="19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132716</v>
      </c>
      <c r="C11" s="19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25858</v>
      </c>
      <c r="D11" s="19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42496</v>
      </c>
      <c r="E11" s="19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29981</v>
      </c>
      <c r="F11" s="19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22935</v>
      </c>
      <c r="G11" s="19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13937</v>
      </c>
      <c r="H11" s="19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33545</v>
      </c>
      <c r="I11" s="19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43310</v>
      </c>
      <c r="J11" s="19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9644</v>
      </c>
      <c r="K11" s="19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19613</v>
      </c>
      <c r="L11" s="19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11380</v>
      </c>
      <c r="M11" s="19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44866</v>
      </c>
      <c r="N11" s="19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42460</v>
      </c>
      <c r="O11" s="19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62260</v>
      </c>
      <c r="P11" s="19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35470</v>
      </c>
      <c r="Q11" s="19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31842</v>
      </c>
      <c r="R11" s="19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43879</v>
      </c>
      <c r="S11" s="19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36315</v>
      </c>
      <c r="T11" s="19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8049</v>
      </c>
      <c r="U11" s="19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34547</v>
      </c>
      <c r="V11" s="19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24570</v>
      </c>
      <c r="W11" s="19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56675</v>
      </c>
      <c r="X11" s="19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33561</v>
      </c>
      <c r="Y11" s="19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37005</v>
      </c>
      <c r="Z11" s="19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106801</v>
      </c>
      <c r="AA11" s="19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60459</v>
      </c>
      <c r="AB11" s="6">
        <f t="shared" si="0"/>
        <v>547506</v>
      </c>
      <c r="AC11" s="7">
        <f t="shared" si="0"/>
        <v>496668</v>
      </c>
      <c r="AD11" s="16"/>
      <c r="AE11" s="16"/>
    </row>
    <row r="12" spans="1:31" x14ac:dyDescent="0.2">
      <c r="A12" s="82" t="s">
        <v>22</v>
      </c>
      <c r="B12" s="19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129617</v>
      </c>
      <c r="C12" s="19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30085</v>
      </c>
      <c r="D12" s="19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40248</v>
      </c>
      <c r="E12" s="19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31466</v>
      </c>
      <c r="F12" s="19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21331</v>
      </c>
      <c r="G12" s="19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14014</v>
      </c>
      <c r="H12" s="19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35929</v>
      </c>
      <c r="I12" s="19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49295</v>
      </c>
      <c r="J12" s="19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8918</v>
      </c>
      <c r="K12" s="19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22149</v>
      </c>
      <c r="L12" s="19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11198</v>
      </c>
      <c r="M12" s="19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58881</v>
      </c>
      <c r="N12" s="19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39465</v>
      </c>
      <c r="O12" s="19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74333</v>
      </c>
      <c r="P12" s="19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29837</v>
      </c>
      <c r="Q12" s="19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34881</v>
      </c>
      <c r="R12" s="19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42923</v>
      </c>
      <c r="S12" s="19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33930</v>
      </c>
      <c r="T12" s="19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7719</v>
      </c>
      <c r="U12" s="19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33577</v>
      </c>
      <c r="V12" s="19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21467</v>
      </c>
      <c r="W12" s="19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59014</v>
      </c>
      <c r="X12" s="19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31135</v>
      </c>
      <c r="Y12" s="19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36873</v>
      </c>
      <c r="Z12" s="19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107185</v>
      </c>
      <c r="AA12" s="19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62812</v>
      </c>
      <c r="AB12" s="4">
        <f t="shared" si="0"/>
        <v>526972</v>
      </c>
      <c r="AC12" s="5">
        <f t="shared" si="0"/>
        <v>541310</v>
      </c>
      <c r="AD12" s="16"/>
      <c r="AE12" s="16"/>
    </row>
    <row r="13" spans="1:31" x14ac:dyDescent="0.2">
      <c r="A13" s="83" t="s">
        <v>24</v>
      </c>
      <c r="B13" s="19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112337</v>
      </c>
      <c r="C13" s="19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33811</v>
      </c>
      <c r="D13" s="19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39913</v>
      </c>
      <c r="E13" s="19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27625</v>
      </c>
      <c r="F13" s="19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20481</v>
      </c>
      <c r="G13" s="19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13452</v>
      </c>
      <c r="H13" s="19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41908</v>
      </c>
      <c r="I13" s="19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51522</v>
      </c>
      <c r="J13" s="19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8208</v>
      </c>
      <c r="K13" s="19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22662</v>
      </c>
      <c r="L13" s="19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10959</v>
      </c>
      <c r="M13" s="19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56186</v>
      </c>
      <c r="N13" s="19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36922</v>
      </c>
      <c r="O13" s="19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75190</v>
      </c>
      <c r="P13" s="19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24101</v>
      </c>
      <c r="Q13" s="19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34186</v>
      </c>
      <c r="R13" s="19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40629</v>
      </c>
      <c r="S13" s="19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34676</v>
      </c>
      <c r="T13" s="19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7438</v>
      </c>
      <c r="U13" s="19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24532</v>
      </c>
      <c r="V13" s="19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20197</v>
      </c>
      <c r="W13" s="19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63071</v>
      </c>
      <c r="X13" s="19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28502</v>
      </c>
      <c r="Y13" s="19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31249</v>
      </c>
      <c r="Z13" s="19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93235</v>
      </c>
      <c r="AA13" s="19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60930</v>
      </c>
      <c r="AB13" s="6">
        <f t="shared" si="0"/>
        <v>484830</v>
      </c>
      <c r="AC13" s="7">
        <f t="shared" si="0"/>
        <v>529092</v>
      </c>
      <c r="AD13" s="16"/>
      <c r="AE13" s="16"/>
    </row>
    <row r="14" spans="1:31" x14ac:dyDescent="0.2">
      <c r="A14" s="82" t="s">
        <v>28</v>
      </c>
      <c r="B14" s="19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95777</v>
      </c>
      <c r="C14" s="19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34201</v>
      </c>
      <c r="D14" s="19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38186</v>
      </c>
      <c r="E14" s="19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22720</v>
      </c>
      <c r="F14" s="19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21311</v>
      </c>
      <c r="G14" s="19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11771</v>
      </c>
      <c r="H14" s="19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45524</v>
      </c>
      <c r="I14" s="19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50661</v>
      </c>
      <c r="J14" s="19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7859</v>
      </c>
      <c r="K14" s="19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19759</v>
      </c>
      <c r="L14" s="19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10608</v>
      </c>
      <c r="M14" s="19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43919</v>
      </c>
      <c r="N14" s="19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34236</v>
      </c>
      <c r="O14" s="19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64176</v>
      </c>
      <c r="P14" s="19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22402</v>
      </c>
      <c r="Q14" s="19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28720</v>
      </c>
      <c r="R14" s="19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35895</v>
      </c>
      <c r="S14" s="19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32557</v>
      </c>
      <c r="T14" s="19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8427</v>
      </c>
      <c r="U14" s="19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17428</v>
      </c>
      <c r="V14" s="19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20926</v>
      </c>
      <c r="W14" s="19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55456</v>
      </c>
      <c r="X14" s="19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25964</v>
      </c>
      <c r="Y14" s="19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24874</v>
      </c>
      <c r="Z14" s="19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82568</v>
      </c>
      <c r="AA14" s="19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63773</v>
      </c>
      <c r="AB14" s="4">
        <f t="shared" si="0"/>
        <v>449683</v>
      </c>
      <c r="AC14" s="5">
        <f t="shared" si="0"/>
        <v>470015</v>
      </c>
      <c r="AD14" s="16"/>
      <c r="AE14" s="16"/>
    </row>
    <row r="15" spans="1:31" x14ac:dyDescent="0.2">
      <c r="A15" s="83" t="s">
        <v>29</v>
      </c>
      <c r="B15" s="19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93954</v>
      </c>
      <c r="C15" s="19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38543</v>
      </c>
      <c r="D15" s="19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39201</v>
      </c>
      <c r="E15" s="19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21278</v>
      </c>
      <c r="F15" s="19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22221</v>
      </c>
      <c r="G15" s="19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10138</v>
      </c>
      <c r="H15" s="19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52829</v>
      </c>
      <c r="I15" s="19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53071</v>
      </c>
      <c r="J15" s="19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8548</v>
      </c>
      <c r="K15" s="19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15036</v>
      </c>
      <c r="L15" s="19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11798</v>
      </c>
      <c r="M15" s="19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39678</v>
      </c>
      <c r="N15" s="19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35422</v>
      </c>
      <c r="O15" s="19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61467</v>
      </c>
      <c r="P15" s="19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22469</v>
      </c>
      <c r="Q15" s="19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25980</v>
      </c>
      <c r="R15" s="19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35445</v>
      </c>
      <c r="S15" s="19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33060</v>
      </c>
      <c r="T15" s="19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9515</v>
      </c>
      <c r="U15" s="19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15756</v>
      </c>
      <c r="V15" s="19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22552</v>
      </c>
      <c r="W15" s="19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56677</v>
      </c>
      <c r="X15" s="19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25708</v>
      </c>
      <c r="Y15" s="19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21305</v>
      </c>
      <c r="Z15" s="19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80756</v>
      </c>
      <c r="AA15" s="19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68047</v>
      </c>
      <c r="AB15" s="6">
        <f t="shared" si="0"/>
        <v>460418</v>
      </c>
      <c r="AC15" s="7">
        <f t="shared" si="0"/>
        <v>460036</v>
      </c>
      <c r="AD15" s="16"/>
      <c r="AE15" s="16"/>
    </row>
    <row r="16" spans="1:31" x14ac:dyDescent="0.2">
      <c r="A16" s="82" t="s">
        <v>31</v>
      </c>
      <c r="B16" s="19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88663</v>
      </c>
      <c r="C16" s="19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42323</v>
      </c>
      <c r="D16" s="19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35854</v>
      </c>
      <c r="E16" s="19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22411</v>
      </c>
      <c r="F16" s="19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20417</v>
      </c>
      <c r="G16" s="19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10266</v>
      </c>
      <c r="H16" s="19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53477</v>
      </c>
      <c r="I16" s="19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58364</v>
      </c>
      <c r="J16" s="19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8552</v>
      </c>
      <c r="K16" s="19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11867</v>
      </c>
      <c r="L16" s="19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14014</v>
      </c>
      <c r="M16" s="19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38950</v>
      </c>
      <c r="N16" s="19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37793</v>
      </c>
      <c r="O16" s="19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57902</v>
      </c>
      <c r="P16" s="19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22840</v>
      </c>
      <c r="Q16" s="19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26481</v>
      </c>
      <c r="R16" s="19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35053</v>
      </c>
      <c r="S16" s="19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33016</v>
      </c>
      <c r="T16" s="19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10792</v>
      </c>
      <c r="U16" s="19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14500</v>
      </c>
      <c r="V16" s="19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26052</v>
      </c>
      <c r="W16" s="19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50770</v>
      </c>
      <c r="X16" s="19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28077</v>
      </c>
      <c r="Y16" s="19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19590</v>
      </c>
      <c r="Z16" s="19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81383</v>
      </c>
      <c r="AA16" s="19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74000</v>
      </c>
      <c r="AB16" s="4">
        <f t="shared" si="0"/>
        <v>462967</v>
      </c>
      <c r="AC16" s="5">
        <f t="shared" si="0"/>
        <v>460440</v>
      </c>
      <c r="AD16" s="16"/>
      <c r="AE16" s="16"/>
    </row>
    <row r="17" spans="1:31" x14ac:dyDescent="0.2">
      <c r="A17" s="83" t="s">
        <v>33</v>
      </c>
      <c r="B17" s="19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78563</v>
      </c>
      <c r="C17" s="19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40692</v>
      </c>
      <c r="D17" s="19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32343</v>
      </c>
      <c r="E17" s="19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24228</v>
      </c>
      <c r="F17" s="19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17716</v>
      </c>
      <c r="G17" s="19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10744</v>
      </c>
      <c r="H17" s="19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51457</v>
      </c>
      <c r="I17" s="19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58167</v>
      </c>
      <c r="J17" s="19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8820</v>
      </c>
      <c r="K17" s="19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10816</v>
      </c>
      <c r="L17" s="19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14166</v>
      </c>
      <c r="M17" s="19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35245</v>
      </c>
      <c r="N17" s="19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37699</v>
      </c>
      <c r="O17" s="19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54081</v>
      </c>
      <c r="P17" s="19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23006</v>
      </c>
      <c r="Q17" s="19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26479</v>
      </c>
      <c r="R17" s="19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33623</v>
      </c>
      <c r="S17" s="19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34119</v>
      </c>
      <c r="T17" s="19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11085</v>
      </c>
      <c r="U17" s="19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14237</v>
      </c>
      <c r="V17" s="19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29330</v>
      </c>
      <c r="W17" s="19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47012</v>
      </c>
      <c r="X17" s="19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27134</v>
      </c>
      <c r="Y17" s="19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19775</v>
      </c>
      <c r="Z17" s="19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78849</v>
      </c>
      <c r="AA17" s="19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72945</v>
      </c>
      <c r="AB17" s="6">
        <f t="shared" si="0"/>
        <v>443791</v>
      </c>
      <c r="AC17" s="7">
        <f t="shared" si="0"/>
        <v>448540</v>
      </c>
      <c r="AD17" s="16"/>
      <c r="AE17" s="16"/>
    </row>
    <row r="18" spans="1:31" x14ac:dyDescent="0.2">
      <c r="A18" s="82" t="s">
        <v>35</v>
      </c>
      <c r="B18" s="19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66034</v>
      </c>
      <c r="C18" s="19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45945</v>
      </c>
      <c r="D18" s="19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30352</v>
      </c>
      <c r="E18" s="19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26045</v>
      </c>
      <c r="F18" s="19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16957</v>
      </c>
      <c r="G18" s="19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11255</v>
      </c>
      <c r="H18" s="19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52909</v>
      </c>
      <c r="I18" s="19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66190</v>
      </c>
      <c r="J18" s="19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9618</v>
      </c>
      <c r="K18" s="19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10023</v>
      </c>
      <c r="L18" s="19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16812</v>
      </c>
      <c r="M18" s="19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29896</v>
      </c>
      <c r="N18" s="19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40610</v>
      </c>
      <c r="O18" s="19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50081</v>
      </c>
      <c r="P18" s="19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24294</v>
      </c>
      <c r="Q18" s="19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26082</v>
      </c>
      <c r="R18" s="19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33224</v>
      </c>
      <c r="S18" s="19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36002</v>
      </c>
      <c r="T18" s="19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13589</v>
      </c>
      <c r="U18" s="19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13594</v>
      </c>
      <c r="V18" s="19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36916</v>
      </c>
      <c r="W18" s="19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44223</v>
      </c>
      <c r="X18" s="19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31608</v>
      </c>
      <c r="Y18" s="19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17789</v>
      </c>
      <c r="Z18" s="19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82525</v>
      </c>
      <c r="AA18" s="19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76666</v>
      </c>
      <c r="AB18" s="4">
        <f t="shared" si="0"/>
        <v>455448</v>
      </c>
      <c r="AC18" s="5">
        <f t="shared" si="0"/>
        <v>453791</v>
      </c>
      <c r="AD18" s="16"/>
      <c r="AE18" s="16"/>
    </row>
    <row r="19" spans="1:31" x14ac:dyDescent="0.2">
      <c r="A19" s="83" t="s">
        <v>36</v>
      </c>
      <c r="B19" s="19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60075</v>
      </c>
      <c r="C19" s="19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59547</v>
      </c>
      <c r="D19" s="19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29684</v>
      </c>
      <c r="E19" s="19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29142</v>
      </c>
      <c r="F19" s="19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17300</v>
      </c>
      <c r="G19" s="19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11398</v>
      </c>
      <c r="H19" s="19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53254</v>
      </c>
      <c r="I19" s="19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74164</v>
      </c>
      <c r="J19" s="19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10757</v>
      </c>
      <c r="K19" s="19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8684</v>
      </c>
      <c r="L19" s="19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22921</v>
      </c>
      <c r="M19" s="19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26855</v>
      </c>
      <c r="N19" s="19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46536</v>
      </c>
      <c r="O19" s="19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48048</v>
      </c>
      <c r="P19" s="19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26095</v>
      </c>
      <c r="Q19" s="19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27909</v>
      </c>
      <c r="R19" s="19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34657</v>
      </c>
      <c r="S19" s="19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38736</v>
      </c>
      <c r="T19" s="19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17746</v>
      </c>
      <c r="U19" s="19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10238</v>
      </c>
      <c r="V19" s="19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49705</v>
      </c>
      <c r="W19" s="19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36579</v>
      </c>
      <c r="X19" s="19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39597</v>
      </c>
      <c r="Y19" s="19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15882</v>
      </c>
      <c r="Z19" s="19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86275</v>
      </c>
      <c r="AA19" s="19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81105</v>
      </c>
      <c r="AB19" s="6">
        <f t="shared" si="0"/>
        <v>494602</v>
      </c>
      <c r="AC19" s="7">
        <f t="shared" si="0"/>
        <v>468287</v>
      </c>
      <c r="AD19" s="16"/>
      <c r="AE19" s="16"/>
    </row>
    <row r="20" spans="1:31" x14ac:dyDescent="0.2">
      <c r="A20" s="82" t="s">
        <v>37</v>
      </c>
      <c r="B20" s="19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61195</v>
      </c>
      <c r="C20" s="19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69497</v>
      </c>
      <c r="D20" s="19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35882</v>
      </c>
      <c r="E20" s="19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35782</v>
      </c>
      <c r="F20" s="19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22085</v>
      </c>
      <c r="G20" s="19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12068</v>
      </c>
      <c r="H20" s="19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55320</v>
      </c>
      <c r="I20" s="19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85305</v>
      </c>
      <c r="J20" s="19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13123</v>
      </c>
      <c r="K20" s="19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8079</v>
      </c>
      <c r="L20" s="19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27232</v>
      </c>
      <c r="M20" s="19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24746</v>
      </c>
      <c r="N20" s="19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51452</v>
      </c>
      <c r="O20" s="19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50072</v>
      </c>
      <c r="P20" s="19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27276</v>
      </c>
      <c r="Q20" s="19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27761</v>
      </c>
      <c r="R20" s="19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37298</v>
      </c>
      <c r="S20" s="19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41841</v>
      </c>
      <c r="T20" s="19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21658</v>
      </c>
      <c r="U20" s="19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9122</v>
      </c>
      <c r="V20" s="19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58913</v>
      </c>
      <c r="W20" s="19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33946</v>
      </c>
      <c r="X20" s="19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53175</v>
      </c>
      <c r="Y20" s="19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15505</v>
      </c>
      <c r="Z20" s="19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102380</v>
      </c>
      <c r="AA20" s="19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88263</v>
      </c>
      <c r="AB20" s="4">
        <f t="shared" si="0"/>
        <v>566989</v>
      </c>
      <c r="AC20" s="5">
        <f t="shared" si="0"/>
        <v>501987</v>
      </c>
      <c r="AD20" s="16"/>
      <c r="AE20" s="16"/>
    </row>
    <row r="21" spans="1:31" x14ac:dyDescent="0.2">
      <c r="A21" s="83" t="s">
        <v>30</v>
      </c>
      <c r="B21" s="19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68236</v>
      </c>
      <c r="C21" s="19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92978</v>
      </c>
      <c r="D21" s="19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42810</v>
      </c>
      <c r="E21" s="19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41010</v>
      </c>
      <c r="F21" s="19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26272</v>
      </c>
      <c r="G21" s="19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14030</v>
      </c>
      <c r="H21" s="19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61003</v>
      </c>
      <c r="I21" s="19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95308</v>
      </c>
      <c r="J21" s="19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17433</v>
      </c>
      <c r="K21" s="19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7640</v>
      </c>
      <c r="L21" s="19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35952</v>
      </c>
      <c r="M21" s="19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26986</v>
      </c>
      <c r="N21" s="19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56519</v>
      </c>
      <c r="O21" s="19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53766</v>
      </c>
      <c r="P21" s="19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31769</v>
      </c>
      <c r="Q21" s="19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32690</v>
      </c>
      <c r="R21" s="19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36065</v>
      </c>
      <c r="S21" s="19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47482</v>
      </c>
      <c r="T21" s="19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22813</v>
      </c>
      <c r="U21" s="19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10397</v>
      </c>
      <c r="V21" s="19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55524</v>
      </c>
      <c r="W21" s="19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38259</v>
      </c>
      <c r="X21" s="19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62590</v>
      </c>
      <c r="Y21" s="19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17832</v>
      </c>
      <c r="Z21" s="19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105566</v>
      </c>
      <c r="AA21" s="19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106171</v>
      </c>
      <c r="AB21" s="6">
        <f t="shared" si="0"/>
        <v>622552</v>
      </c>
      <c r="AC21" s="7">
        <f t="shared" si="0"/>
        <v>584549</v>
      </c>
      <c r="AD21" s="16"/>
      <c r="AE21" s="16"/>
    </row>
    <row r="22" spans="1:31" x14ac:dyDescent="0.2">
      <c r="A22" s="82" t="s">
        <v>32</v>
      </c>
      <c r="B22" s="19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68705</v>
      </c>
      <c r="C22" s="19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102339</v>
      </c>
      <c r="D22" s="19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38746</v>
      </c>
      <c r="E22" s="19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45024</v>
      </c>
      <c r="F22" s="19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21636</v>
      </c>
      <c r="G22" s="19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14861</v>
      </c>
      <c r="H22" s="19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60197</v>
      </c>
      <c r="I22" s="19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102930</v>
      </c>
      <c r="J22" s="19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14949</v>
      </c>
      <c r="K22" s="19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6921</v>
      </c>
      <c r="L22" s="19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36252</v>
      </c>
      <c r="M22" s="19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24327</v>
      </c>
      <c r="N22" s="19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57621</v>
      </c>
      <c r="O22" s="19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53108</v>
      </c>
      <c r="P22" s="19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30602</v>
      </c>
      <c r="Q22" s="19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36690</v>
      </c>
      <c r="R22" s="19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36706</v>
      </c>
      <c r="S22" s="19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48897</v>
      </c>
      <c r="T22" s="19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22359</v>
      </c>
      <c r="U22" s="19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9825</v>
      </c>
      <c r="V22" s="19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64619</v>
      </c>
      <c r="W22" s="19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36317</v>
      </c>
      <c r="X22" s="19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60801</v>
      </c>
      <c r="Y22" s="19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19855</v>
      </c>
      <c r="Z22" s="19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95602</v>
      </c>
      <c r="AA22" s="19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109716</v>
      </c>
      <c r="AB22" s="4">
        <f t="shared" si="0"/>
        <v>608795</v>
      </c>
      <c r="AC22" s="5">
        <f t="shared" si="0"/>
        <v>610810</v>
      </c>
      <c r="AD22" s="16"/>
      <c r="AE22" s="16"/>
    </row>
    <row r="23" spans="1:31" x14ac:dyDescent="0.2">
      <c r="A23" s="83" t="s">
        <v>34</v>
      </c>
      <c r="B23" s="19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69838</v>
      </c>
      <c r="C23" s="19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92794</v>
      </c>
      <c r="D23" s="19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30245</v>
      </c>
      <c r="E23" s="19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39643</v>
      </c>
      <c r="F23" s="19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16319</v>
      </c>
      <c r="G23" s="19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13246</v>
      </c>
      <c r="H23" s="19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52555</v>
      </c>
      <c r="I23" s="19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85801</v>
      </c>
      <c r="J23" s="19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9997</v>
      </c>
      <c r="K23" s="19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5781</v>
      </c>
      <c r="L23" s="19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25748</v>
      </c>
      <c r="M23" s="19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20828</v>
      </c>
      <c r="N23" s="19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47845</v>
      </c>
      <c r="O23" s="19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50562</v>
      </c>
      <c r="P23" s="19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24772</v>
      </c>
      <c r="Q23" s="19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37478</v>
      </c>
      <c r="R23" s="19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29477</v>
      </c>
      <c r="S23" s="19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46072</v>
      </c>
      <c r="T23" s="19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16554</v>
      </c>
      <c r="U23" s="19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10388</v>
      </c>
      <c r="V23" s="19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58395</v>
      </c>
      <c r="W23" s="19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36030</v>
      </c>
      <c r="X23" s="19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50579</v>
      </c>
      <c r="Y23" s="19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20145</v>
      </c>
      <c r="Z23" s="19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85190</v>
      </c>
      <c r="AA23" s="19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106061</v>
      </c>
      <c r="AB23" s="6">
        <f t="shared" si="0"/>
        <v>517514</v>
      </c>
      <c r="AC23" s="7">
        <f t="shared" si="0"/>
        <v>564829</v>
      </c>
      <c r="AD23" s="16"/>
      <c r="AE23" s="16"/>
    </row>
    <row r="24" spans="1:31" x14ac:dyDescent="0.2">
      <c r="A24" s="82" t="s">
        <v>38</v>
      </c>
      <c r="B24" s="19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62724</v>
      </c>
      <c r="C24" s="19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82248</v>
      </c>
      <c r="D24" s="19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22607</v>
      </c>
      <c r="E24" s="19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39833</v>
      </c>
      <c r="F24" s="19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12088</v>
      </c>
      <c r="G24" s="19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12628</v>
      </c>
      <c r="H24" s="19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40511</v>
      </c>
      <c r="I24" s="19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85448</v>
      </c>
      <c r="J24" s="19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6766</v>
      </c>
      <c r="K24" s="19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5442</v>
      </c>
      <c r="L24" s="19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18648</v>
      </c>
      <c r="M24" s="19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20626</v>
      </c>
      <c r="N24" s="19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38107</v>
      </c>
      <c r="O24" s="19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48489</v>
      </c>
      <c r="P24" s="19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21524</v>
      </c>
      <c r="Q24" s="19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37176</v>
      </c>
      <c r="R24" s="19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25611</v>
      </c>
      <c r="S24" s="19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38798</v>
      </c>
      <c r="T24" s="19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14550</v>
      </c>
      <c r="U24" s="19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10407</v>
      </c>
      <c r="V24" s="19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60173</v>
      </c>
      <c r="W24" s="19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33601</v>
      </c>
      <c r="X24" s="19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40450</v>
      </c>
      <c r="Y24" s="19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20560</v>
      </c>
      <c r="Z24" s="19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68809</v>
      </c>
      <c r="AA24" s="19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86982</v>
      </c>
      <c r="AB24" s="4">
        <f t="shared" si="0"/>
        <v>432568</v>
      </c>
      <c r="AC24" s="5">
        <f t="shared" si="0"/>
        <v>522238</v>
      </c>
      <c r="AD24" s="16"/>
      <c r="AE24" s="16"/>
    </row>
    <row r="25" spans="1:31" x14ac:dyDescent="0.2">
      <c r="A25" s="83" t="s">
        <v>39</v>
      </c>
      <c r="B25" s="19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10774</v>
      </c>
      <c r="C25" s="19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53982</v>
      </c>
      <c r="D25" s="19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4918</v>
      </c>
      <c r="E25" s="19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28844</v>
      </c>
      <c r="F25" s="19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3157</v>
      </c>
      <c r="G25" s="19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9705</v>
      </c>
      <c r="H25" s="19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13342</v>
      </c>
      <c r="I25" s="19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56631</v>
      </c>
      <c r="J25" s="19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3656</v>
      </c>
      <c r="K25" s="19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3717</v>
      </c>
      <c r="L25" s="19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9391</v>
      </c>
      <c r="M25" s="19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12751</v>
      </c>
      <c r="N25" s="19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22555</v>
      </c>
      <c r="O25" s="19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34018</v>
      </c>
      <c r="P25" s="19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14072</v>
      </c>
      <c r="Q25" s="19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25800</v>
      </c>
      <c r="R25" s="19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17697</v>
      </c>
      <c r="S25" s="19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25084</v>
      </c>
      <c r="T25" s="19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10565</v>
      </c>
      <c r="U25" s="19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7181</v>
      </c>
      <c r="V25" s="19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51659</v>
      </c>
      <c r="W25" s="19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24753</v>
      </c>
      <c r="X25" s="19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26205</v>
      </c>
      <c r="Y25" s="19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16638</v>
      </c>
      <c r="Z25" s="19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47431</v>
      </c>
      <c r="AA25" s="19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62034</v>
      </c>
      <c r="AB25" s="6">
        <f t="shared" si="0"/>
        <v>235422</v>
      </c>
      <c r="AC25" s="7">
        <f t="shared" si="0"/>
        <v>361138</v>
      </c>
      <c r="AD25" s="16"/>
      <c r="AE25" s="16"/>
    </row>
    <row r="26" spans="1:31" x14ac:dyDescent="0.2">
      <c r="A26" s="82" t="s">
        <v>40</v>
      </c>
      <c r="B26" s="19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1</v>
      </c>
      <c r="C26" s="19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33630</v>
      </c>
      <c r="D26" s="19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160</v>
      </c>
      <c r="E26" s="19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14982</v>
      </c>
      <c r="F26" s="19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133</v>
      </c>
      <c r="G26" s="19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4517</v>
      </c>
      <c r="H26" s="19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534</v>
      </c>
      <c r="I26" s="19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26113</v>
      </c>
      <c r="J26" s="19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641</v>
      </c>
      <c r="K26" s="19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1503</v>
      </c>
      <c r="L26" s="19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1550</v>
      </c>
      <c r="M26" s="19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2843</v>
      </c>
      <c r="N26" s="19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3239</v>
      </c>
      <c r="O26" s="19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6732</v>
      </c>
      <c r="P26" s="19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3290</v>
      </c>
      <c r="Q26" s="19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3901</v>
      </c>
      <c r="R26" s="19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2619</v>
      </c>
      <c r="S26" s="19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2278</v>
      </c>
      <c r="T26" s="19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1268</v>
      </c>
      <c r="U26" s="19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194</v>
      </c>
      <c r="V26" s="19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2628</v>
      </c>
      <c r="W26" s="19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837</v>
      </c>
      <c r="X26" s="19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2577</v>
      </c>
      <c r="Y26" s="19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560</v>
      </c>
      <c r="Z26" s="19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598</v>
      </c>
      <c r="AA26" s="19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2378</v>
      </c>
      <c r="AB26" s="4">
        <f t="shared" si="0"/>
        <v>19238</v>
      </c>
      <c r="AC26" s="5">
        <f t="shared" si="0"/>
        <v>100468</v>
      </c>
      <c r="AD26" s="16"/>
      <c r="AE26" s="16"/>
    </row>
    <row r="27" spans="1:31" x14ac:dyDescent="0.2">
      <c r="A27" s="83" t="s">
        <v>41</v>
      </c>
      <c r="B27" s="19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1</v>
      </c>
      <c r="C27" s="19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87</v>
      </c>
      <c r="D27" s="19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19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19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19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19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19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19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19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19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19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19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19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19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19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19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19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19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19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19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19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19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19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19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19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1</v>
      </c>
      <c r="AC27" s="7">
        <f t="shared" si="0"/>
        <v>87</v>
      </c>
      <c r="AD27" s="16"/>
      <c r="AE27" s="16"/>
    </row>
    <row r="28" spans="1:31" x14ac:dyDescent="0.2">
      <c r="A28" s="82" t="s">
        <v>42</v>
      </c>
      <c r="B28" s="19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19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19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19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19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19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19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19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19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1</v>
      </c>
      <c r="K28" s="19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19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19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19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19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19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19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19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19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19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19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19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19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19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19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19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19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1</v>
      </c>
      <c r="AC28" s="5">
        <f t="shared" si="0"/>
        <v>0</v>
      </c>
      <c r="AD28" s="16"/>
      <c r="AE28" s="16"/>
    </row>
    <row r="29" spans="1:31" x14ac:dyDescent="0.2">
      <c r="A29" s="83" t="s">
        <v>43</v>
      </c>
      <c r="B29" s="19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19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19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19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19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19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19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19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19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19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19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19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19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19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19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19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19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19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19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19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19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19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19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19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19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19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6"/>
      <c r="AE29" s="16"/>
    </row>
    <row r="30" spans="1:31" ht="13.5" thickBot="1" x14ac:dyDescent="0.25">
      <c r="A30" s="82" t="s">
        <v>19</v>
      </c>
      <c r="B30" s="19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19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19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19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19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19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19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19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19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19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19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19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19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19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19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19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19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19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19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19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19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19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19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19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19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19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6"/>
      <c r="AE30" s="16"/>
    </row>
    <row r="31" spans="1:31" ht="14.25" thickTop="1" thickBot="1" x14ac:dyDescent="0.25">
      <c r="A31" s="9" t="s">
        <v>26</v>
      </c>
      <c r="B31" s="18">
        <f>SUM(B7:B30)</f>
        <v>1415592</v>
      </c>
      <c r="C31" s="1">
        <f t="shared" ref="C31:AC31" si="1">SUM(C7:C30)</f>
        <v>894196</v>
      </c>
      <c r="D31" s="18">
        <f t="shared" si="1"/>
        <v>584376</v>
      </c>
      <c r="E31" s="1">
        <f t="shared" si="1"/>
        <v>497062</v>
      </c>
      <c r="F31" s="18">
        <f t="shared" si="1"/>
        <v>316695</v>
      </c>
      <c r="G31" s="1">
        <f t="shared" si="1"/>
        <v>196296</v>
      </c>
      <c r="H31" s="18">
        <f t="shared" si="1"/>
        <v>775006</v>
      </c>
      <c r="I31" s="1">
        <f t="shared" si="1"/>
        <v>1076126</v>
      </c>
      <c r="J31" s="18">
        <f t="shared" si="1"/>
        <v>155149</v>
      </c>
      <c r="K31" s="1">
        <f t="shared" si="1"/>
        <v>190836</v>
      </c>
      <c r="L31" s="18">
        <f t="shared" si="1"/>
        <v>287832</v>
      </c>
      <c r="M31" s="1">
        <f t="shared" si="1"/>
        <v>544806</v>
      </c>
      <c r="N31" s="18">
        <f t="shared" si="1"/>
        <v>670890</v>
      </c>
      <c r="O31" s="1">
        <f t="shared" si="1"/>
        <v>902970</v>
      </c>
      <c r="P31" s="18">
        <f t="shared" si="1"/>
        <v>414570</v>
      </c>
      <c r="Q31" s="1">
        <f t="shared" si="1"/>
        <v>495485</v>
      </c>
      <c r="R31" s="18">
        <f t="shared" si="1"/>
        <v>563080</v>
      </c>
      <c r="S31" s="1">
        <f t="shared" si="1"/>
        <v>603742</v>
      </c>
      <c r="T31" s="18">
        <f>SUM(T7:T30)</f>
        <v>212159</v>
      </c>
      <c r="U31" s="1">
        <f t="shared" si="1"/>
        <v>265487</v>
      </c>
      <c r="V31" s="18">
        <f t="shared" si="1"/>
        <v>626181</v>
      </c>
      <c r="W31" s="1">
        <f t="shared" si="1"/>
        <v>734759</v>
      </c>
      <c r="X31" s="18">
        <f t="shared" si="1"/>
        <v>602824</v>
      </c>
      <c r="Y31" s="1">
        <f t="shared" si="1"/>
        <v>375073</v>
      </c>
      <c r="Z31" s="18">
        <f t="shared" si="1"/>
        <v>1411116</v>
      </c>
      <c r="AA31" s="1">
        <f t="shared" si="1"/>
        <v>1245799</v>
      </c>
      <c r="AB31" s="18">
        <f t="shared" si="1"/>
        <v>8035470</v>
      </c>
      <c r="AC31" s="1">
        <f t="shared" si="1"/>
        <v>8022637</v>
      </c>
    </row>
    <row r="32" spans="1:31" s="65" customFormat="1" ht="16.5" thickTop="1" x14ac:dyDescent="0.25">
      <c r="A32" s="63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121" t="str">
        <f>IF(AB31='Daily Total'!D38,"Correct","Wrong")</f>
        <v>Correct</v>
      </c>
      <c r="AC32" s="121" t="str">
        <f>IF(AC31='Daily Total'!E38,"Correct","Wrong")</f>
        <v>Correct</v>
      </c>
    </row>
    <row r="33" spans="1:31" x14ac:dyDescent="0.2">
      <c r="D33" s="138"/>
      <c r="E33" s="138"/>
      <c r="F33" s="138"/>
      <c r="G33" s="138"/>
      <c r="AC33" s="91"/>
    </row>
    <row r="35" spans="1:31" x14ac:dyDescent="0.2">
      <c r="A35" s="43" t="s">
        <v>46</v>
      </c>
      <c r="B35" s="16"/>
      <c r="C35" s="16"/>
    </row>
    <row r="36" spans="1:31" ht="13.5" thickBot="1" x14ac:dyDescent="0.25">
      <c r="B36" s="16"/>
      <c r="C36" s="16"/>
    </row>
    <row r="37" spans="1:31" ht="14.25" thickTop="1" thickBot="1" x14ac:dyDescent="0.25">
      <c r="A37" s="157" t="s">
        <v>2</v>
      </c>
      <c r="B37" s="152" t="s">
        <v>3</v>
      </c>
      <c r="C37" s="153"/>
      <c r="D37" s="152" t="s">
        <v>4</v>
      </c>
      <c r="E37" s="153"/>
      <c r="F37" s="152" t="s">
        <v>5</v>
      </c>
      <c r="G37" s="153"/>
      <c r="H37" s="152" t="s">
        <v>6</v>
      </c>
      <c r="I37" s="153"/>
      <c r="J37" s="152" t="s">
        <v>7</v>
      </c>
      <c r="K37" s="153"/>
      <c r="L37" s="152" t="s">
        <v>8</v>
      </c>
      <c r="M37" s="153"/>
      <c r="N37" s="152" t="s">
        <v>9</v>
      </c>
      <c r="O37" s="153"/>
      <c r="P37" s="152" t="s">
        <v>10</v>
      </c>
      <c r="Q37" s="153"/>
      <c r="R37" s="152" t="s">
        <v>11</v>
      </c>
      <c r="S37" s="153"/>
      <c r="T37" s="152" t="s">
        <v>12</v>
      </c>
      <c r="U37" s="153"/>
      <c r="V37" s="152" t="s">
        <v>13</v>
      </c>
      <c r="W37" s="153"/>
      <c r="X37" s="152" t="s">
        <v>14</v>
      </c>
      <c r="Y37" s="153"/>
      <c r="Z37" s="152" t="s">
        <v>15</v>
      </c>
      <c r="AA37" s="153"/>
      <c r="AB37" s="152" t="s">
        <v>47</v>
      </c>
      <c r="AC37" s="153"/>
    </row>
    <row r="38" spans="1:31" ht="15" thickTop="1" thickBot="1" x14ac:dyDescent="0.3">
      <c r="A38" s="158"/>
      <c r="B38" s="56" t="s">
        <v>17</v>
      </c>
      <c r="C38" s="57" t="s">
        <v>18</v>
      </c>
      <c r="D38" s="58" t="s">
        <v>17</v>
      </c>
      <c r="E38" s="59" t="s">
        <v>18</v>
      </c>
      <c r="F38" s="60" t="s">
        <v>17</v>
      </c>
      <c r="G38" s="57" t="s">
        <v>18</v>
      </c>
      <c r="H38" s="58" t="s">
        <v>17</v>
      </c>
      <c r="I38" s="59" t="s">
        <v>18</v>
      </c>
      <c r="J38" s="60" t="s">
        <v>17</v>
      </c>
      <c r="K38" s="57" t="s">
        <v>18</v>
      </c>
      <c r="L38" s="58" t="s">
        <v>17</v>
      </c>
      <c r="M38" s="60" t="s">
        <v>18</v>
      </c>
      <c r="N38" s="56" t="s">
        <v>17</v>
      </c>
      <c r="O38" s="61" t="s">
        <v>18</v>
      </c>
      <c r="P38" s="60" t="s">
        <v>17</v>
      </c>
      <c r="Q38" s="57" t="s">
        <v>18</v>
      </c>
      <c r="R38" s="58" t="s">
        <v>17</v>
      </c>
      <c r="S38" s="59" t="s">
        <v>18</v>
      </c>
      <c r="T38" s="60" t="s">
        <v>17</v>
      </c>
      <c r="U38" s="57" t="s">
        <v>18</v>
      </c>
      <c r="V38" s="58" t="s">
        <v>17</v>
      </c>
      <c r="W38" s="59" t="s">
        <v>18</v>
      </c>
      <c r="X38" s="60" t="s">
        <v>17</v>
      </c>
      <c r="Y38" s="57" t="s">
        <v>18</v>
      </c>
      <c r="Z38" s="58" t="s">
        <v>17</v>
      </c>
      <c r="AA38" s="60" t="s">
        <v>18</v>
      </c>
      <c r="AB38" s="56" t="s">
        <v>17</v>
      </c>
      <c r="AC38" s="61" t="s">
        <v>18</v>
      </c>
    </row>
    <row r="39" spans="1:31" ht="13.5" thickTop="1" x14ac:dyDescent="0.2">
      <c r="A39" s="81" t="s">
        <v>19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>
        <f>B39+D39+F39+H39+J39+L39+N39+P39+R39+T39+V39+X39+Z39</f>
        <v>0</v>
      </c>
      <c r="AC39" s="21">
        <f>C39+E39+G39+I39+K39+M39+O39+Q39+S39+U39+W39+Y39+AA39</f>
        <v>0</v>
      </c>
      <c r="AD39" s="16"/>
      <c r="AE39" s="16"/>
    </row>
    <row r="40" spans="1:31" x14ac:dyDescent="0.2">
      <c r="A40" s="82" t="s">
        <v>21</v>
      </c>
      <c r="B40" s="19">
        <f t="shared" ref="B40:AA40" si="2">+B8/$B$65</f>
        <v>583.96428571428567</v>
      </c>
      <c r="C40" s="19">
        <f t="shared" si="2"/>
        <v>0.14285714285714285</v>
      </c>
      <c r="D40" s="19">
        <f t="shared" si="2"/>
        <v>183.03571428571428</v>
      </c>
      <c r="E40" s="19">
        <f t="shared" si="2"/>
        <v>1.8928571428571428</v>
      </c>
      <c r="F40" s="19">
        <f t="shared" si="2"/>
        <v>95.071428571428569</v>
      </c>
      <c r="G40" s="19">
        <f t="shared" si="2"/>
        <v>0.7857142857142857</v>
      </c>
      <c r="H40" s="19">
        <f t="shared" si="2"/>
        <v>273.03571428571428</v>
      </c>
      <c r="I40" s="19">
        <f t="shared" si="2"/>
        <v>13.464285714285714</v>
      </c>
      <c r="J40" s="19">
        <f t="shared" si="2"/>
        <v>10.928571428571429</v>
      </c>
      <c r="K40" s="19">
        <f t="shared" si="2"/>
        <v>4.6071428571428568</v>
      </c>
      <c r="L40" s="19">
        <f t="shared" si="2"/>
        <v>8.3928571428571423</v>
      </c>
      <c r="M40" s="19">
        <f t="shared" si="2"/>
        <v>20.428571428571427</v>
      </c>
      <c r="N40" s="19">
        <f t="shared" si="2"/>
        <v>58.392857142857146</v>
      </c>
      <c r="O40" s="19">
        <f t="shared" si="2"/>
        <v>29.785714285714285</v>
      </c>
      <c r="P40" s="19">
        <f t="shared" si="2"/>
        <v>24.357142857142858</v>
      </c>
      <c r="Q40" s="19">
        <f t="shared" si="2"/>
        <v>16.392857142857142</v>
      </c>
      <c r="R40" s="19">
        <f t="shared" si="2"/>
        <v>25.214285714285715</v>
      </c>
      <c r="S40" s="19">
        <f t="shared" si="2"/>
        <v>20.142857142857142</v>
      </c>
      <c r="T40" s="19">
        <f t="shared" si="2"/>
        <v>3.1428571428571428</v>
      </c>
      <c r="U40" s="19">
        <f t="shared" si="2"/>
        <v>6.1785714285714288</v>
      </c>
      <c r="V40" s="19">
        <f t="shared" si="2"/>
        <v>10.535714285714286</v>
      </c>
      <c r="W40" s="19">
        <f t="shared" si="2"/>
        <v>8.9285714285714288</v>
      </c>
      <c r="X40" s="19">
        <f t="shared" si="2"/>
        <v>13.214285714285714</v>
      </c>
      <c r="Y40" s="19">
        <f t="shared" si="2"/>
        <v>7.8571428571428568</v>
      </c>
      <c r="Z40" s="19">
        <f t="shared" si="2"/>
        <v>41.714285714285715</v>
      </c>
      <c r="AA40" s="19">
        <f t="shared" si="2"/>
        <v>14.571428571428571</v>
      </c>
      <c r="AB40" s="4">
        <f>B40+D40+F40+H40+J40+L40+N40+P40+R40+T40+V40+X40+Z40</f>
        <v>1331</v>
      </c>
      <c r="AC40" s="5">
        <f t="shared" ref="AC40:AC62" si="3">C40+E40+G40+I40+K40+M40+O40+Q40+S40+U40+W40+Y40+AA40</f>
        <v>145.17857142857144</v>
      </c>
      <c r="AD40" s="16"/>
      <c r="AE40" s="16"/>
    </row>
    <row r="41" spans="1:31" x14ac:dyDescent="0.2">
      <c r="A41" s="83" t="s">
        <v>23</v>
      </c>
      <c r="B41" s="19">
        <f t="shared" ref="B41:AA41" si="4">+B9/$B$65</f>
        <v>2574.75</v>
      </c>
      <c r="C41" s="19">
        <f t="shared" si="4"/>
        <v>30.928571428571427</v>
      </c>
      <c r="D41" s="19">
        <f t="shared" si="4"/>
        <v>984.67857142857144</v>
      </c>
      <c r="E41" s="19">
        <f t="shared" si="4"/>
        <v>55.892857142857146</v>
      </c>
      <c r="F41" s="19">
        <f t="shared" si="4"/>
        <v>396.85714285714283</v>
      </c>
      <c r="G41" s="19">
        <f t="shared" si="4"/>
        <v>27.928571428571427</v>
      </c>
      <c r="H41" s="19">
        <f t="shared" si="4"/>
        <v>1124.8571428571429</v>
      </c>
      <c r="I41" s="19">
        <f t="shared" si="4"/>
        <v>259.85714285714283</v>
      </c>
      <c r="J41" s="19">
        <f t="shared" si="4"/>
        <v>72</v>
      </c>
      <c r="K41" s="19">
        <f t="shared" si="4"/>
        <v>72.214285714285708</v>
      </c>
      <c r="L41" s="19">
        <f t="shared" si="4"/>
        <v>69.964285714285708</v>
      </c>
      <c r="M41" s="19">
        <f t="shared" si="4"/>
        <v>367.92857142857144</v>
      </c>
      <c r="N41" s="19">
        <f t="shared" si="4"/>
        <v>446.21428571428572</v>
      </c>
      <c r="O41" s="19">
        <f t="shared" si="4"/>
        <v>570.28571428571433</v>
      </c>
      <c r="P41" s="19">
        <f t="shared" si="4"/>
        <v>265.35714285714283</v>
      </c>
      <c r="Q41" s="19">
        <f t="shared" si="4"/>
        <v>330.07142857142856</v>
      </c>
      <c r="R41" s="19">
        <f t="shared" si="4"/>
        <v>408.64285714285717</v>
      </c>
      <c r="S41" s="19">
        <f t="shared" si="4"/>
        <v>432.07142857142856</v>
      </c>
      <c r="T41" s="19">
        <f t="shared" si="4"/>
        <v>61.428571428571431</v>
      </c>
      <c r="U41" s="19">
        <f t="shared" si="4"/>
        <v>297.92857142857144</v>
      </c>
      <c r="V41" s="19">
        <f t="shared" si="4"/>
        <v>197.75</v>
      </c>
      <c r="W41" s="19">
        <f t="shared" si="4"/>
        <v>646.10714285714289</v>
      </c>
      <c r="X41" s="19">
        <f t="shared" si="4"/>
        <v>323.85714285714283</v>
      </c>
      <c r="Y41" s="19">
        <f t="shared" si="4"/>
        <v>435.92857142857144</v>
      </c>
      <c r="Z41" s="19">
        <f t="shared" si="4"/>
        <v>1110.7142857142858</v>
      </c>
      <c r="AA41" s="19">
        <f t="shared" si="4"/>
        <v>656.28571428571433</v>
      </c>
      <c r="AB41" s="6">
        <f t="shared" ref="AB41:AB62" si="5">B41+D41+F41+H41+J41+L41+N41+P41+R41+T41+V41+X41+Z41</f>
        <v>8037.0714285714275</v>
      </c>
      <c r="AC41" s="7">
        <f t="shared" si="3"/>
        <v>4183.4285714285716</v>
      </c>
      <c r="AD41" s="16"/>
      <c r="AE41" s="16"/>
    </row>
    <row r="42" spans="1:31" x14ac:dyDescent="0.2">
      <c r="A42" s="82" t="s">
        <v>25</v>
      </c>
      <c r="B42" s="19">
        <f t="shared" ref="B42:AA42" si="6">+B10/$B$65</f>
        <v>4554.7857142857147</v>
      </c>
      <c r="C42" s="19">
        <f t="shared" si="6"/>
        <v>527.35714285714289</v>
      </c>
      <c r="D42" s="19">
        <f t="shared" si="6"/>
        <v>1710.8571428571429</v>
      </c>
      <c r="E42" s="19">
        <f t="shared" si="6"/>
        <v>551.07142857142856</v>
      </c>
      <c r="F42" s="19">
        <f t="shared" si="6"/>
        <v>731.21428571428567</v>
      </c>
      <c r="G42" s="19">
        <f t="shared" si="6"/>
        <v>266.5</v>
      </c>
      <c r="H42" s="19">
        <f t="shared" si="6"/>
        <v>1118.9285714285713</v>
      </c>
      <c r="I42" s="19">
        <f t="shared" si="6"/>
        <v>935</v>
      </c>
      <c r="J42" s="19">
        <f t="shared" si="6"/>
        <v>190.35714285714286</v>
      </c>
      <c r="K42" s="19">
        <f t="shared" si="6"/>
        <v>321.14285714285717</v>
      </c>
      <c r="L42" s="19">
        <f t="shared" si="6"/>
        <v>250.14285714285714</v>
      </c>
      <c r="M42" s="19">
        <f t="shared" si="6"/>
        <v>940.64285714285711</v>
      </c>
      <c r="N42" s="19">
        <f t="shared" si="6"/>
        <v>1008.8928571428571</v>
      </c>
      <c r="O42" s="19">
        <f t="shared" si="6"/>
        <v>1495.4642857142858</v>
      </c>
      <c r="P42" s="19">
        <f t="shared" si="6"/>
        <v>807.78571428571433</v>
      </c>
      <c r="Q42" s="19">
        <f t="shared" si="6"/>
        <v>775.64285714285711</v>
      </c>
      <c r="R42" s="19">
        <f t="shared" si="6"/>
        <v>1075.7857142857142</v>
      </c>
      <c r="S42" s="19">
        <f t="shared" si="6"/>
        <v>1007</v>
      </c>
      <c r="T42" s="19">
        <f t="shared" si="6"/>
        <v>222.25</v>
      </c>
      <c r="U42" s="19">
        <f t="shared" si="6"/>
        <v>751.75</v>
      </c>
      <c r="V42" s="19">
        <f t="shared" si="6"/>
        <v>597.25</v>
      </c>
      <c r="W42" s="19">
        <f t="shared" si="6"/>
        <v>1542.7857142857142</v>
      </c>
      <c r="X42" s="19">
        <f t="shared" si="6"/>
        <v>918.67857142857144</v>
      </c>
      <c r="Y42" s="19">
        <f t="shared" si="6"/>
        <v>971.78571428571433</v>
      </c>
      <c r="Z42" s="19">
        <f t="shared" si="6"/>
        <v>2631.9642857142858</v>
      </c>
      <c r="AA42" s="19">
        <f t="shared" si="6"/>
        <v>1595.4642857142858</v>
      </c>
      <c r="AB42" s="4">
        <f t="shared" si="5"/>
        <v>15818.892857142855</v>
      </c>
      <c r="AC42" s="5">
        <f t="shared" si="3"/>
        <v>11681.607142857143</v>
      </c>
      <c r="AD42" s="16"/>
      <c r="AE42" s="16"/>
    </row>
    <row r="43" spans="1:31" x14ac:dyDescent="0.2">
      <c r="A43" s="83" t="s">
        <v>20</v>
      </c>
      <c r="B43" s="19">
        <f t="shared" ref="B43:AA43" si="7">+B11/$B$65</f>
        <v>4739.8571428571431</v>
      </c>
      <c r="C43" s="19">
        <f t="shared" si="7"/>
        <v>923.5</v>
      </c>
      <c r="D43" s="19">
        <f t="shared" si="7"/>
        <v>1517.7142857142858</v>
      </c>
      <c r="E43" s="19">
        <f t="shared" si="7"/>
        <v>1070.75</v>
      </c>
      <c r="F43" s="19">
        <f t="shared" si="7"/>
        <v>819.10714285714289</v>
      </c>
      <c r="G43" s="19">
        <f t="shared" si="7"/>
        <v>497.75</v>
      </c>
      <c r="H43" s="19">
        <f t="shared" si="7"/>
        <v>1198.0357142857142</v>
      </c>
      <c r="I43" s="19">
        <f t="shared" si="7"/>
        <v>1546.7857142857142</v>
      </c>
      <c r="J43" s="19">
        <f t="shared" si="7"/>
        <v>344.42857142857144</v>
      </c>
      <c r="K43" s="19">
        <f t="shared" si="7"/>
        <v>700.46428571428567</v>
      </c>
      <c r="L43" s="19">
        <f t="shared" si="7"/>
        <v>406.42857142857144</v>
      </c>
      <c r="M43" s="19">
        <f t="shared" si="7"/>
        <v>1602.3571428571429</v>
      </c>
      <c r="N43" s="19">
        <f t="shared" si="7"/>
        <v>1516.4285714285713</v>
      </c>
      <c r="O43" s="19">
        <f t="shared" si="7"/>
        <v>2223.5714285714284</v>
      </c>
      <c r="P43" s="19">
        <f t="shared" si="7"/>
        <v>1266.7857142857142</v>
      </c>
      <c r="Q43" s="19">
        <f t="shared" si="7"/>
        <v>1137.2142857142858</v>
      </c>
      <c r="R43" s="19">
        <f t="shared" si="7"/>
        <v>1567.1071428571429</v>
      </c>
      <c r="S43" s="19">
        <f t="shared" si="7"/>
        <v>1296.9642857142858</v>
      </c>
      <c r="T43" s="19">
        <f t="shared" si="7"/>
        <v>287.46428571428572</v>
      </c>
      <c r="U43" s="19">
        <f t="shared" si="7"/>
        <v>1233.8214285714287</v>
      </c>
      <c r="V43" s="19">
        <f t="shared" si="7"/>
        <v>877.5</v>
      </c>
      <c r="W43" s="19">
        <f t="shared" si="7"/>
        <v>2024.1071428571429</v>
      </c>
      <c r="X43" s="19">
        <f t="shared" si="7"/>
        <v>1198.6071428571429</v>
      </c>
      <c r="Y43" s="19">
        <f t="shared" si="7"/>
        <v>1321.6071428571429</v>
      </c>
      <c r="Z43" s="19">
        <f t="shared" si="7"/>
        <v>3814.3214285714284</v>
      </c>
      <c r="AA43" s="19">
        <f t="shared" si="7"/>
        <v>2159.25</v>
      </c>
      <c r="AB43" s="6">
        <f t="shared" si="5"/>
        <v>19553.785714285714</v>
      </c>
      <c r="AC43" s="7">
        <f t="shared" si="3"/>
        <v>17738.142857142862</v>
      </c>
      <c r="AD43" s="16"/>
      <c r="AE43" s="16"/>
    </row>
    <row r="44" spans="1:31" x14ac:dyDescent="0.2">
      <c r="A44" s="82" t="s">
        <v>22</v>
      </c>
      <c r="B44" s="19">
        <f t="shared" ref="B44:AA44" si="8">+B12/$B$65</f>
        <v>4629.1785714285716</v>
      </c>
      <c r="C44" s="19">
        <f t="shared" si="8"/>
        <v>1074.4642857142858</v>
      </c>
      <c r="D44" s="19">
        <f t="shared" si="8"/>
        <v>1437.4285714285713</v>
      </c>
      <c r="E44" s="19">
        <f t="shared" si="8"/>
        <v>1123.7857142857142</v>
      </c>
      <c r="F44" s="19">
        <f t="shared" si="8"/>
        <v>761.82142857142856</v>
      </c>
      <c r="G44" s="19">
        <f t="shared" si="8"/>
        <v>500.5</v>
      </c>
      <c r="H44" s="19">
        <f t="shared" si="8"/>
        <v>1283.1785714285713</v>
      </c>
      <c r="I44" s="19">
        <f t="shared" si="8"/>
        <v>1760.5357142857142</v>
      </c>
      <c r="J44" s="19">
        <f t="shared" si="8"/>
        <v>318.5</v>
      </c>
      <c r="K44" s="19">
        <f t="shared" si="8"/>
        <v>791.03571428571433</v>
      </c>
      <c r="L44" s="19">
        <f t="shared" si="8"/>
        <v>399.92857142857144</v>
      </c>
      <c r="M44" s="19">
        <f t="shared" si="8"/>
        <v>2102.8928571428573</v>
      </c>
      <c r="N44" s="19">
        <f t="shared" si="8"/>
        <v>1409.4642857142858</v>
      </c>
      <c r="O44" s="19">
        <f t="shared" si="8"/>
        <v>2654.75</v>
      </c>
      <c r="P44" s="19">
        <f t="shared" si="8"/>
        <v>1065.6071428571429</v>
      </c>
      <c r="Q44" s="19">
        <f t="shared" si="8"/>
        <v>1245.75</v>
      </c>
      <c r="R44" s="19">
        <f t="shared" si="8"/>
        <v>1532.9642857142858</v>
      </c>
      <c r="S44" s="19">
        <f t="shared" si="8"/>
        <v>1211.7857142857142</v>
      </c>
      <c r="T44" s="19">
        <f t="shared" si="8"/>
        <v>275.67857142857144</v>
      </c>
      <c r="U44" s="19">
        <f t="shared" si="8"/>
        <v>1199.1785714285713</v>
      </c>
      <c r="V44" s="19">
        <f t="shared" si="8"/>
        <v>766.67857142857144</v>
      </c>
      <c r="W44" s="19">
        <f t="shared" si="8"/>
        <v>2107.6428571428573</v>
      </c>
      <c r="X44" s="19">
        <f t="shared" si="8"/>
        <v>1111.9642857142858</v>
      </c>
      <c r="Y44" s="19">
        <f t="shared" si="8"/>
        <v>1316.8928571428571</v>
      </c>
      <c r="Z44" s="19">
        <f t="shared" si="8"/>
        <v>3828.0357142857142</v>
      </c>
      <c r="AA44" s="19">
        <f t="shared" si="8"/>
        <v>2243.2857142857142</v>
      </c>
      <c r="AB44" s="4">
        <f t="shared" si="5"/>
        <v>18820.428571428572</v>
      </c>
      <c r="AC44" s="5">
        <f t="shared" si="3"/>
        <v>19332.5</v>
      </c>
      <c r="AD44" s="16"/>
      <c r="AE44" s="16"/>
    </row>
    <row r="45" spans="1:31" x14ac:dyDescent="0.2">
      <c r="A45" s="83" t="s">
        <v>24</v>
      </c>
      <c r="B45" s="19">
        <f t="shared" ref="B45:AA45" si="9">+B13/$B$65</f>
        <v>4012.0357142857142</v>
      </c>
      <c r="C45" s="19">
        <f t="shared" si="9"/>
        <v>1207.5357142857142</v>
      </c>
      <c r="D45" s="19">
        <f t="shared" si="9"/>
        <v>1425.4642857142858</v>
      </c>
      <c r="E45" s="19">
        <f t="shared" si="9"/>
        <v>986.60714285714289</v>
      </c>
      <c r="F45" s="19">
        <f t="shared" si="9"/>
        <v>731.46428571428567</v>
      </c>
      <c r="G45" s="19">
        <f t="shared" si="9"/>
        <v>480.42857142857144</v>
      </c>
      <c r="H45" s="19">
        <f t="shared" si="9"/>
        <v>1496.7142857142858</v>
      </c>
      <c r="I45" s="19">
        <f t="shared" si="9"/>
        <v>1840.0714285714287</v>
      </c>
      <c r="J45" s="19">
        <f t="shared" si="9"/>
        <v>293.14285714285717</v>
      </c>
      <c r="K45" s="19">
        <f t="shared" si="9"/>
        <v>809.35714285714289</v>
      </c>
      <c r="L45" s="19">
        <f t="shared" si="9"/>
        <v>391.39285714285717</v>
      </c>
      <c r="M45" s="19">
        <f t="shared" si="9"/>
        <v>2006.6428571428571</v>
      </c>
      <c r="N45" s="19">
        <f t="shared" si="9"/>
        <v>1318.6428571428571</v>
      </c>
      <c r="O45" s="19">
        <f t="shared" si="9"/>
        <v>2685.3571428571427</v>
      </c>
      <c r="P45" s="19">
        <f t="shared" si="9"/>
        <v>860.75</v>
      </c>
      <c r="Q45" s="19">
        <f t="shared" si="9"/>
        <v>1220.9285714285713</v>
      </c>
      <c r="R45" s="19">
        <f t="shared" si="9"/>
        <v>1451.0357142857142</v>
      </c>
      <c r="S45" s="19">
        <f t="shared" si="9"/>
        <v>1238.4285714285713</v>
      </c>
      <c r="T45" s="19">
        <f t="shared" si="9"/>
        <v>265.64285714285717</v>
      </c>
      <c r="U45" s="19">
        <f t="shared" si="9"/>
        <v>876.14285714285711</v>
      </c>
      <c r="V45" s="19">
        <f t="shared" si="9"/>
        <v>721.32142857142856</v>
      </c>
      <c r="W45" s="19">
        <f t="shared" si="9"/>
        <v>2252.5357142857142</v>
      </c>
      <c r="X45" s="19">
        <f t="shared" si="9"/>
        <v>1017.9285714285714</v>
      </c>
      <c r="Y45" s="19">
        <f t="shared" si="9"/>
        <v>1116.0357142857142</v>
      </c>
      <c r="Z45" s="19">
        <f t="shared" si="9"/>
        <v>3329.8214285714284</v>
      </c>
      <c r="AA45" s="19">
        <f t="shared" si="9"/>
        <v>2176.0714285714284</v>
      </c>
      <c r="AB45" s="6">
        <f t="shared" si="5"/>
        <v>17315.357142857141</v>
      </c>
      <c r="AC45" s="7">
        <f t="shared" si="3"/>
        <v>18896.142857142855</v>
      </c>
      <c r="AD45" s="16"/>
      <c r="AE45" s="16"/>
    </row>
    <row r="46" spans="1:31" x14ac:dyDescent="0.2">
      <c r="A46" s="82" t="s">
        <v>28</v>
      </c>
      <c r="B46" s="19">
        <f t="shared" ref="B46:AA46" si="10">+B14/$B$65</f>
        <v>3420.6071428571427</v>
      </c>
      <c r="C46" s="19">
        <f t="shared" si="10"/>
        <v>1221.4642857142858</v>
      </c>
      <c r="D46" s="19">
        <f t="shared" si="10"/>
        <v>1363.7857142857142</v>
      </c>
      <c r="E46" s="19">
        <f t="shared" si="10"/>
        <v>811.42857142857144</v>
      </c>
      <c r="F46" s="19">
        <f t="shared" si="10"/>
        <v>761.10714285714289</v>
      </c>
      <c r="G46" s="19">
        <f t="shared" si="10"/>
        <v>420.39285714285717</v>
      </c>
      <c r="H46" s="19">
        <f t="shared" si="10"/>
        <v>1625.8571428571429</v>
      </c>
      <c r="I46" s="19">
        <f t="shared" si="10"/>
        <v>1809.3214285714287</v>
      </c>
      <c r="J46" s="19">
        <f t="shared" si="10"/>
        <v>280.67857142857144</v>
      </c>
      <c r="K46" s="19">
        <f t="shared" si="10"/>
        <v>705.67857142857144</v>
      </c>
      <c r="L46" s="19">
        <f t="shared" si="10"/>
        <v>378.85714285714283</v>
      </c>
      <c r="M46" s="19">
        <f t="shared" si="10"/>
        <v>1568.5357142857142</v>
      </c>
      <c r="N46" s="19">
        <f t="shared" si="10"/>
        <v>1222.7142857142858</v>
      </c>
      <c r="O46" s="19">
        <f t="shared" si="10"/>
        <v>2292</v>
      </c>
      <c r="P46" s="19">
        <f t="shared" si="10"/>
        <v>800.07142857142856</v>
      </c>
      <c r="Q46" s="19">
        <f t="shared" si="10"/>
        <v>1025.7142857142858</v>
      </c>
      <c r="R46" s="19">
        <f t="shared" si="10"/>
        <v>1281.9642857142858</v>
      </c>
      <c r="S46" s="19">
        <f t="shared" si="10"/>
        <v>1162.75</v>
      </c>
      <c r="T46" s="19">
        <f t="shared" si="10"/>
        <v>300.96428571428572</v>
      </c>
      <c r="U46" s="19">
        <f t="shared" si="10"/>
        <v>622.42857142857144</v>
      </c>
      <c r="V46" s="19">
        <f t="shared" si="10"/>
        <v>747.35714285714289</v>
      </c>
      <c r="W46" s="19">
        <f t="shared" si="10"/>
        <v>1980.5714285714287</v>
      </c>
      <c r="X46" s="19">
        <f t="shared" si="10"/>
        <v>927.28571428571433</v>
      </c>
      <c r="Y46" s="19">
        <f t="shared" si="10"/>
        <v>888.35714285714289</v>
      </c>
      <c r="Z46" s="19">
        <f t="shared" si="10"/>
        <v>2948.8571428571427</v>
      </c>
      <c r="AA46" s="19">
        <f t="shared" si="10"/>
        <v>2277.6071428571427</v>
      </c>
      <c r="AB46" s="4">
        <f t="shared" si="5"/>
        <v>16060.107142857145</v>
      </c>
      <c r="AC46" s="5">
        <f t="shared" si="3"/>
        <v>16786.25</v>
      </c>
      <c r="AD46" s="16"/>
      <c r="AE46" s="16"/>
    </row>
    <row r="47" spans="1:31" x14ac:dyDescent="0.2">
      <c r="A47" s="83" t="s">
        <v>29</v>
      </c>
      <c r="B47" s="19">
        <f t="shared" ref="B47:AA47" si="11">+B15/$B$65</f>
        <v>3355.5</v>
      </c>
      <c r="C47" s="19">
        <f t="shared" si="11"/>
        <v>1376.5357142857142</v>
      </c>
      <c r="D47" s="19">
        <f t="shared" si="11"/>
        <v>1400.0357142857142</v>
      </c>
      <c r="E47" s="19">
        <f t="shared" si="11"/>
        <v>759.92857142857144</v>
      </c>
      <c r="F47" s="19">
        <f t="shared" si="11"/>
        <v>793.60714285714289</v>
      </c>
      <c r="G47" s="19">
        <f t="shared" si="11"/>
        <v>362.07142857142856</v>
      </c>
      <c r="H47" s="19">
        <f t="shared" si="11"/>
        <v>1886.75</v>
      </c>
      <c r="I47" s="19">
        <f t="shared" si="11"/>
        <v>1895.3928571428571</v>
      </c>
      <c r="J47" s="19">
        <f t="shared" si="11"/>
        <v>305.28571428571428</v>
      </c>
      <c r="K47" s="19">
        <f t="shared" si="11"/>
        <v>537</v>
      </c>
      <c r="L47" s="19">
        <f t="shared" si="11"/>
        <v>421.35714285714283</v>
      </c>
      <c r="M47" s="19">
        <f t="shared" si="11"/>
        <v>1417.0714285714287</v>
      </c>
      <c r="N47" s="19">
        <f t="shared" si="11"/>
        <v>1265.0714285714287</v>
      </c>
      <c r="O47" s="19">
        <f t="shared" si="11"/>
        <v>2195.25</v>
      </c>
      <c r="P47" s="19">
        <f t="shared" si="11"/>
        <v>802.46428571428567</v>
      </c>
      <c r="Q47" s="19">
        <f t="shared" si="11"/>
        <v>927.85714285714289</v>
      </c>
      <c r="R47" s="19">
        <f t="shared" si="11"/>
        <v>1265.8928571428571</v>
      </c>
      <c r="S47" s="19">
        <f t="shared" si="11"/>
        <v>1180.7142857142858</v>
      </c>
      <c r="T47" s="19">
        <f t="shared" si="11"/>
        <v>339.82142857142856</v>
      </c>
      <c r="U47" s="19">
        <f t="shared" si="11"/>
        <v>562.71428571428567</v>
      </c>
      <c r="V47" s="19">
        <f t="shared" si="11"/>
        <v>805.42857142857144</v>
      </c>
      <c r="W47" s="19">
        <f t="shared" si="11"/>
        <v>2024.1785714285713</v>
      </c>
      <c r="X47" s="19">
        <f t="shared" si="11"/>
        <v>918.14285714285711</v>
      </c>
      <c r="Y47" s="19">
        <f t="shared" si="11"/>
        <v>760.89285714285711</v>
      </c>
      <c r="Z47" s="19">
        <f t="shared" si="11"/>
        <v>2884.1428571428573</v>
      </c>
      <c r="AA47" s="19">
        <f t="shared" si="11"/>
        <v>2430.25</v>
      </c>
      <c r="AB47" s="6">
        <f t="shared" si="5"/>
        <v>16443.5</v>
      </c>
      <c r="AC47" s="7">
        <f t="shared" si="3"/>
        <v>16429.857142857145</v>
      </c>
      <c r="AD47" s="16"/>
      <c r="AE47" s="16"/>
    </row>
    <row r="48" spans="1:31" x14ac:dyDescent="0.2">
      <c r="A48" s="82" t="s">
        <v>31</v>
      </c>
      <c r="B48" s="19">
        <f t="shared" ref="B48:AA48" si="12">+B16/$B$65</f>
        <v>3166.5357142857142</v>
      </c>
      <c r="C48" s="19">
        <f t="shared" si="12"/>
        <v>1511.5357142857142</v>
      </c>
      <c r="D48" s="19">
        <f t="shared" si="12"/>
        <v>1280.5</v>
      </c>
      <c r="E48" s="19">
        <f t="shared" si="12"/>
        <v>800.39285714285711</v>
      </c>
      <c r="F48" s="19">
        <f t="shared" si="12"/>
        <v>729.17857142857144</v>
      </c>
      <c r="G48" s="19">
        <f t="shared" si="12"/>
        <v>366.64285714285717</v>
      </c>
      <c r="H48" s="19">
        <f t="shared" si="12"/>
        <v>1909.8928571428571</v>
      </c>
      <c r="I48" s="19">
        <f t="shared" si="12"/>
        <v>2084.4285714285716</v>
      </c>
      <c r="J48" s="19">
        <f t="shared" si="12"/>
        <v>305.42857142857144</v>
      </c>
      <c r="K48" s="19">
        <f t="shared" si="12"/>
        <v>423.82142857142856</v>
      </c>
      <c r="L48" s="19">
        <f t="shared" si="12"/>
        <v>500.5</v>
      </c>
      <c r="M48" s="19">
        <f t="shared" si="12"/>
        <v>1391.0714285714287</v>
      </c>
      <c r="N48" s="19">
        <f t="shared" si="12"/>
        <v>1349.75</v>
      </c>
      <c r="O48" s="19">
        <f t="shared" si="12"/>
        <v>2067.9285714285716</v>
      </c>
      <c r="P48" s="19">
        <f t="shared" si="12"/>
        <v>815.71428571428567</v>
      </c>
      <c r="Q48" s="19">
        <f t="shared" si="12"/>
        <v>945.75</v>
      </c>
      <c r="R48" s="19">
        <f t="shared" si="12"/>
        <v>1251.8928571428571</v>
      </c>
      <c r="S48" s="19">
        <f t="shared" si="12"/>
        <v>1179.1428571428571</v>
      </c>
      <c r="T48" s="19">
        <f t="shared" si="12"/>
        <v>385.42857142857144</v>
      </c>
      <c r="U48" s="19">
        <f t="shared" si="12"/>
        <v>517.85714285714289</v>
      </c>
      <c r="V48" s="19">
        <f t="shared" si="12"/>
        <v>930.42857142857144</v>
      </c>
      <c r="W48" s="19">
        <f t="shared" si="12"/>
        <v>1813.2142857142858</v>
      </c>
      <c r="X48" s="19">
        <f t="shared" si="12"/>
        <v>1002.75</v>
      </c>
      <c r="Y48" s="19">
        <f t="shared" si="12"/>
        <v>699.64285714285711</v>
      </c>
      <c r="Z48" s="19">
        <f t="shared" si="12"/>
        <v>2906.5357142857142</v>
      </c>
      <c r="AA48" s="19">
        <f t="shared" si="12"/>
        <v>2642.8571428571427</v>
      </c>
      <c r="AB48" s="4">
        <f t="shared" si="5"/>
        <v>16534.535714285714</v>
      </c>
      <c r="AC48" s="5">
        <f t="shared" si="3"/>
        <v>16444.285714285714</v>
      </c>
      <c r="AD48" s="16"/>
      <c r="AE48" s="16"/>
    </row>
    <row r="49" spans="1:31" x14ac:dyDescent="0.2">
      <c r="A49" s="83" t="s">
        <v>33</v>
      </c>
      <c r="B49" s="19">
        <f t="shared" ref="B49:AA49" si="13">+B17/$B$65</f>
        <v>2805.8214285714284</v>
      </c>
      <c r="C49" s="19">
        <f t="shared" si="13"/>
        <v>1453.2857142857142</v>
      </c>
      <c r="D49" s="19">
        <f t="shared" si="13"/>
        <v>1155.1071428571429</v>
      </c>
      <c r="E49" s="19">
        <f t="shared" si="13"/>
        <v>865.28571428571433</v>
      </c>
      <c r="F49" s="19">
        <f t="shared" si="13"/>
        <v>632.71428571428567</v>
      </c>
      <c r="G49" s="19">
        <f t="shared" si="13"/>
        <v>383.71428571428572</v>
      </c>
      <c r="H49" s="19">
        <f t="shared" si="13"/>
        <v>1837.75</v>
      </c>
      <c r="I49" s="19">
        <f t="shared" si="13"/>
        <v>2077.3928571428573</v>
      </c>
      <c r="J49" s="19">
        <f t="shared" si="13"/>
        <v>315</v>
      </c>
      <c r="K49" s="19">
        <f t="shared" si="13"/>
        <v>386.28571428571428</v>
      </c>
      <c r="L49" s="19">
        <f t="shared" si="13"/>
        <v>505.92857142857144</v>
      </c>
      <c r="M49" s="19">
        <f t="shared" si="13"/>
        <v>1258.75</v>
      </c>
      <c r="N49" s="19">
        <f t="shared" si="13"/>
        <v>1346.3928571428571</v>
      </c>
      <c r="O49" s="19">
        <f t="shared" si="13"/>
        <v>1931.4642857142858</v>
      </c>
      <c r="P49" s="19">
        <f t="shared" si="13"/>
        <v>821.64285714285711</v>
      </c>
      <c r="Q49" s="19">
        <f t="shared" si="13"/>
        <v>945.67857142857144</v>
      </c>
      <c r="R49" s="19">
        <f t="shared" si="13"/>
        <v>1200.8214285714287</v>
      </c>
      <c r="S49" s="19">
        <f t="shared" si="13"/>
        <v>1218.5357142857142</v>
      </c>
      <c r="T49" s="19">
        <f t="shared" si="13"/>
        <v>395.89285714285717</v>
      </c>
      <c r="U49" s="19">
        <f t="shared" si="13"/>
        <v>508.46428571428572</v>
      </c>
      <c r="V49" s="19">
        <f t="shared" si="13"/>
        <v>1047.5</v>
      </c>
      <c r="W49" s="19">
        <f t="shared" si="13"/>
        <v>1679</v>
      </c>
      <c r="X49" s="19">
        <f t="shared" si="13"/>
        <v>969.07142857142856</v>
      </c>
      <c r="Y49" s="19">
        <f t="shared" si="13"/>
        <v>706.25</v>
      </c>
      <c r="Z49" s="19">
        <f t="shared" si="13"/>
        <v>2816.0357142857142</v>
      </c>
      <c r="AA49" s="19">
        <f t="shared" si="13"/>
        <v>2605.1785714285716</v>
      </c>
      <c r="AB49" s="6">
        <f t="shared" si="5"/>
        <v>15849.678571428572</v>
      </c>
      <c r="AC49" s="7">
        <f t="shared" si="3"/>
        <v>16019.285714285714</v>
      </c>
      <c r="AD49" s="16"/>
      <c r="AE49" s="16"/>
    </row>
    <row r="50" spans="1:31" x14ac:dyDescent="0.2">
      <c r="A50" s="82" t="s">
        <v>35</v>
      </c>
      <c r="B50" s="19">
        <f t="shared" ref="B50:AA50" si="14">+B18/$B$65</f>
        <v>2358.3571428571427</v>
      </c>
      <c r="C50" s="19">
        <f t="shared" si="14"/>
        <v>1640.8928571428571</v>
      </c>
      <c r="D50" s="19">
        <f t="shared" si="14"/>
        <v>1084</v>
      </c>
      <c r="E50" s="19">
        <f t="shared" si="14"/>
        <v>930.17857142857144</v>
      </c>
      <c r="F50" s="19">
        <f t="shared" si="14"/>
        <v>605.60714285714289</v>
      </c>
      <c r="G50" s="19">
        <f t="shared" si="14"/>
        <v>401.96428571428572</v>
      </c>
      <c r="H50" s="19">
        <f t="shared" si="14"/>
        <v>1889.6071428571429</v>
      </c>
      <c r="I50" s="19">
        <f t="shared" si="14"/>
        <v>2363.9285714285716</v>
      </c>
      <c r="J50" s="19">
        <f t="shared" si="14"/>
        <v>343.5</v>
      </c>
      <c r="K50" s="19">
        <f t="shared" si="14"/>
        <v>357.96428571428572</v>
      </c>
      <c r="L50" s="19">
        <f t="shared" si="14"/>
        <v>600.42857142857144</v>
      </c>
      <c r="M50" s="19">
        <f t="shared" si="14"/>
        <v>1067.7142857142858</v>
      </c>
      <c r="N50" s="19">
        <f t="shared" si="14"/>
        <v>1450.3571428571429</v>
      </c>
      <c r="O50" s="19">
        <f t="shared" si="14"/>
        <v>1788.6071428571429</v>
      </c>
      <c r="P50" s="19">
        <f t="shared" si="14"/>
        <v>867.64285714285711</v>
      </c>
      <c r="Q50" s="19">
        <f t="shared" si="14"/>
        <v>931.5</v>
      </c>
      <c r="R50" s="19">
        <f t="shared" si="14"/>
        <v>1186.5714285714287</v>
      </c>
      <c r="S50" s="19">
        <f t="shared" si="14"/>
        <v>1285.7857142857142</v>
      </c>
      <c r="T50" s="19">
        <f t="shared" si="14"/>
        <v>485.32142857142856</v>
      </c>
      <c r="U50" s="19">
        <f t="shared" si="14"/>
        <v>485.5</v>
      </c>
      <c r="V50" s="19">
        <f t="shared" si="14"/>
        <v>1318.4285714285713</v>
      </c>
      <c r="W50" s="19">
        <f t="shared" si="14"/>
        <v>1579.3928571428571</v>
      </c>
      <c r="X50" s="19">
        <f t="shared" si="14"/>
        <v>1128.8571428571429</v>
      </c>
      <c r="Y50" s="19">
        <f t="shared" si="14"/>
        <v>635.32142857142856</v>
      </c>
      <c r="Z50" s="19">
        <f t="shared" si="14"/>
        <v>2947.3214285714284</v>
      </c>
      <c r="AA50" s="19">
        <f t="shared" si="14"/>
        <v>2738.0714285714284</v>
      </c>
      <c r="AB50" s="4">
        <f t="shared" si="5"/>
        <v>16266</v>
      </c>
      <c r="AC50" s="5">
        <f t="shared" si="3"/>
        <v>16206.821428571428</v>
      </c>
      <c r="AD50" s="16"/>
      <c r="AE50" s="16"/>
    </row>
    <row r="51" spans="1:31" x14ac:dyDescent="0.2">
      <c r="A51" s="83" t="s">
        <v>36</v>
      </c>
      <c r="B51" s="19">
        <f t="shared" ref="B51:AA51" si="15">+B19/$B$65</f>
        <v>2145.5357142857142</v>
      </c>
      <c r="C51" s="19">
        <f t="shared" si="15"/>
        <v>2126.6785714285716</v>
      </c>
      <c r="D51" s="19">
        <f t="shared" si="15"/>
        <v>1060.1428571428571</v>
      </c>
      <c r="E51" s="19">
        <f t="shared" si="15"/>
        <v>1040.7857142857142</v>
      </c>
      <c r="F51" s="19">
        <f t="shared" si="15"/>
        <v>617.85714285714289</v>
      </c>
      <c r="G51" s="19">
        <f t="shared" si="15"/>
        <v>407.07142857142856</v>
      </c>
      <c r="H51" s="19">
        <f t="shared" si="15"/>
        <v>1901.9285714285713</v>
      </c>
      <c r="I51" s="19">
        <f t="shared" si="15"/>
        <v>2648.7142857142858</v>
      </c>
      <c r="J51" s="19">
        <f t="shared" si="15"/>
        <v>384.17857142857144</v>
      </c>
      <c r="K51" s="19">
        <f t="shared" si="15"/>
        <v>310.14285714285717</v>
      </c>
      <c r="L51" s="19">
        <f t="shared" si="15"/>
        <v>818.60714285714289</v>
      </c>
      <c r="M51" s="19">
        <f t="shared" si="15"/>
        <v>959.10714285714289</v>
      </c>
      <c r="N51" s="19">
        <f t="shared" si="15"/>
        <v>1662</v>
      </c>
      <c r="O51" s="19">
        <f t="shared" si="15"/>
        <v>1716</v>
      </c>
      <c r="P51" s="19">
        <f t="shared" si="15"/>
        <v>931.96428571428567</v>
      </c>
      <c r="Q51" s="19">
        <f t="shared" si="15"/>
        <v>996.75</v>
      </c>
      <c r="R51" s="19">
        <f t="shared" si="15"/>
        <v>1237.75</v>
      </c>
      <c r="S51" s="19">
        <f t="shared" si="15"/>
        <v>1383.4285714285713</v>
      </c>
      <c r="T51" s="19">
        <f t="shared" si="15"/>
        <v>633.78571428571433</v>
      </c>
      <c r="U51" s="19">
        <f t="shared" si="15"/>
        <v>365.64285714285717</v>
      </c>
      <c r="V51" s="19">
        <f t="shared" si="15"/>
        <v>1775.1785714285713</v>
      </c>
      <c r="W51" s="19">
        <f t="shared" si="15"/>
        <v>1306.3928571428571</v>
      </c>
      <c r="X51" s="19">
        <f t="shared" si="15"/>
        <v>1414.1785714285713</v>
      </c>
      <c r="Y51" s="19">
        <f t="shared" si="15"/>
        <v>567.21428571428567</v>
      </c>
      <c r="Z51" s="19">
        <f t="shared" si="15"/>
        <v>3081.25</v>
      </c>
      <c r="AA51" s="19">
        <f t="shared" si="15"/>
        <v>2896.6071428571427</v>
      </c>
      <c r="AB51" s="6">
        <f t="shared" si="5"/>
        <v>17664.357142857141</v>
      </c>
      <c r="AC51" s="7">
        <f t="shared" si="3"/>
        <v>16724.535714285714</v>
      </c>
      <c r="AD51" s="16"/>
      <c r="AE51" s="16"/>
    </row>
    <row r="52" spans="1:31" x14ac:dyDescent="0.2">
      <c r="A52" s="82" t="s">
        <v>37</v>
      </c>
      <c r="B52" s="19">
        <f t="shared" ref="B52:AA52" si="16">+B20/$B$65</f>
        <v>2185.5357142857142</v>
      </c>
      <c r="C52" s="19">
        <f t="shared" si="16"/>
        <v>2482.0357142857142</v>
      </c>
      <c r="D52" s="19">
        <f t="shared" si="16"/>
        <v>1281.5</v>
      </c>
      <c r="E52" s="19">
        <f t="shared" si="16"/>
        <v>1277.9285714285713</v>
      </c>
      <c r="F52" s="19">
        <f t="shared" si="16"/>
        <v>788.75</v>
      </c>
      <c r="G52" s="19">
        <f t="shared" si="16"/>
        <v>431</v>
      </c>
      <c r="H52" s="19">
        <f t="shared" si="16"/>
        <v>1975.7142857142858</v>
      </c>
      <c r="I52" s="19">
        <f t="shared" si="16"/>
        <v>3046.6071428571427</v>
      </c>
      <c r="J52" s="19">
        <f t="shared" si="16"/>
        <v>468.67857142857144</v>
      </c>
      <c r="K52" s="19">
        <f t="shared" si="16"/>
        <v>288.53571428571428</v>
      </c>
      <c r="L52" s="19">
        <f t="shared" si="16"/>
        <v>972.57142857142856</v>
      </c>
      <c r="M52" s="19">
        <f t="shared" si="16"/>
        <v>883.78571428571433</v>
      </c>
      <c r="N52" s="19">
        <f t="shared" si="16"/>
        <v>1837.5714285714287</v>
      </c>
      <c r="O52" s="19">
        <f t="shared" si="16"/>
        <v>1788.2857142857142</v>
      </c>
      <c r="P52" s="19">
        <f t="shared" si="16"/>
        <v>974.14285714285711</v>
      </c>
      <c r="Q52" s="19">
        <f t="shared" si="16"/>
        <v>991.46428571428567</v>
      </c>
      <c r="R52" s="19">
        <f t="shared" si="16"/>
        <v>1332.0714285714287</v>
      </c>
      <c r="S52" s="19">
        <f t="shared" si="16"/>
        <v>1494.3214285714287</v>
      </c>
      <c r="T52" s="19">
        <f t="shared" si="16"/>
        <v>773.5</v>
      </c>
      <c r="U52" s="19">
        <f t="shared" si="16"/>
        <v>325.78571428571428</v>
      </c>
      <c r="V52" s="19">
        <f t="shared" si="16"/>
        <v>2104.0357142857142</v>
      </c>
      <c r="W52" s="19">
        <f t="shared" si="16"/>
        <v>1212.3571428571429</v>
      </c>
      <c r="X52" s="19">
        <f t="shared" si="16"/>
        <v>1899.1071428571429</v>
      </c>
      <c r="Y52" s="19">
        <f t="shared" si="16"/>
        <v>553.75</v>
      </c>
      <c r="Z52" s="19">
        <f t="shared" si="16"/>
        <v>3656.4285714285716</v>
      </c>
      <c r="AA52" s="19">
        <f t="shared" si="16"/>
        <v>3152.25</v>
      </c>
      <c r="AB52" s="4">
        <f t="shared" si="5"/>
        <v>20249.607142857145</v>
      </c>
      <c r="AC52" s="5">
        <f t="shared" si="3"/>
        <v>17928.107142857145</v>
      </c>
      <c r="AD52" s="16"/>
      <c r="AE52" s="16"/>
    </row>
    <row r="53" spans="1:31" x14ac:dyDescent="0.2">
      <c r="A53" s="83" t="s">
        <v>30</v>
      </c>
      <c r="B53" s="19">
        <f t="shared" ref="B53:AA53" si="17">+B21/$B$65</f>
        <v>2437</v>
      </c>
      <c r="C53" s="19">
        <f t="shared" si="17"/>
        <v>3320.6428571428573</v>
      </c>
      <c r="D53" s="19">
        <f t="shared" si="17"/>
        <v>1528.9285714285713</v>
      </c>
      <c r="E53" s="19">
        <f t="shared" si="17"/>
        <v>1464.6428571428571</v>
      </c>
      <c r="F53" s="19">
        <f t="shared" si="17"/>
        <v>938.28571428571433</v>
      </c>
      <c r="G53" s="19">
        <f t="shared" si="17"/>
        <v>501.07142857142856</v>
      </c>
      <c r="H53" s="19">
        <f t="shared" si="17"/>
        <v>2178.6785714285716</v>
      </c>
      <c r="I53" s="19">
        <f t="shared" si="17"/>
        <v>3403.8571428571427</v>
      </c>
      <c r="J53" s="19">
        <f t="shared" si="17"/>
        <v>622.60714285714289</v>
      </c>
      <c r="K53" s="19">
        <f t="shared" si="17"/>
        <v>272.85714285714283</v>
      </c>
      <c r="L53" s="19">
        <f t="shared" si="17"/>
        <v>1284</v>
      </c>
      <c r="M53" s="19">
        <f t="shared" si="17"/>
        <v>963.78571428571433</v>
      </c>
      <c r="N53" s="19">
        <f t="shared" si="17"/>
        <v>2018.5357142857142</v>
      </c>
      <c r="O53" s="19">
        <f t="shared" si="17"/>
        <v>1920.2142857142858</v>
      </c>
      <c r="P53" s="19">
        <f t="shared" si="17"/>
        <v>1134.6071428571429</v>
      </c>
      <c r="Q53" s="19">
        <f t="shared" si="17"/>
        <v>1167.5</v>
      </c>
      <c r="R53" s="19">
        <f t="shared" si="17"/>
        <v>1288.0357142857142</v>
      </c>
      <c r="S53" s="19">
        <f t="shared" si="17"/>
        <v>1695.7857142857142</v>
      </c>
      <c r="T53" s="19">
        <f t="shared" si="17"/>
        <v>814.75</v>
      </c>
      <c r="U53" s="19">
        <f t="shared" si="17"/>
        <v>371.32142857142856</v>
      </c>
      <c r="V53" s="19">
        <f t="shared" si="17"/>
        <v>1983</v>
      </c>
      <c r="W53" s="19">
        <f t="shared" si="17"/>
        <v>1366.3928571428571</v>
      </c>
      <c r="X53" s="19">
        <f t="shared" si="17"/>
        <v>2235.3571428571427</v>
      </c>
      <c r="Y53" s="19">
        <f t="shared" si="17"/>
        <v>636.85714285714289</v>
      </c>
      <c r="Z53" s="19">
        <f t="shared" si="17"/>
        <v>3770.2142857142858</v>
      </c>
      <c r="AA53" s="19">
        <f t="shared" si="17"/>
        <v>3791.8214285714284</v>
      </c>
      <c r="AB53" s="6">
        <f t="shared" si="5"/>
        <v>22234</v>
      </c>
      <c r="AC53" s="7">
        <f t="shared" si="3"/>
        <v>20876.75</v>
      </c>
      <c r="AD53" s="16"/>
      <c r="AE53" s="16"/>
    </row>
    <row r="54" spans="1:31" x14ac:dyDescent="0.2">
      <c r="A54" s="82" t="s">
        <v>32</v>
      </c>
      <c r="B54" s="19">
        <f t="shared" ref="B54:AA54" si="18">+B22/$B$65</f>
        <v>2453.75</v>
      </c>
      <c r="C54" s="19">
        <f t="shared" si="18"/>
        <v>3654.9642857142858</v>
      </c>
      <c r="D54" s="19">
        <f t="shared" si="18"/>
        <v>1383.7857142857142</v>
      </c>
      <c r="E54" s="19">
        <f t="shared" si="18"/>
        <v>1608</v>
      </c>
      <c r="F54" s="19">
        <f t="shared" si="18"/>
        <v>772.71428571428567</v>
      </c>
      <c r="G54" s="19">
        <f t="shared" si="18"/>
        <v>530.75</v>
      </c>
      <c r="H54" s="19">
        <f t="shared" si="18"/>
        <v>2149.8928571428573</v>
      </c>
      <c r="I54" s="19">
        <f t="shared" si="18"/>
        <v>3676.0714285714284</v>
      </c>
      <c r="J54" s="19">
        <f t="shared" si="18"/>
        <v>533.89285714285711</v>
      </c>
      <c r="K54" s="19">
        <f t="shared" si="18"/>
        <v>247.17857142857142</v>
      </c>
      <c r="L54" s="19">
        <f t="shared" si="18"/>
        <v>1294.7142857142858</v>
      </c>
      <c r="M54" s="19">
        <f t="shared" si="18"/>
        <v>868.82142857142856</v>
      </c>
      <c r="N54" s="19">
        <f t="shared" si="18"/>
        <v>2057.8928571428573</v>
      </c>
      <c r="O54" s="19">
        <f t="shared" si="18"/>
        <v>1896.7142857142858</v>
      </c>
      <c r="P54" s="19">
        <f t="shared" si="18"/>
        <v>1092.9285714285713</v>
      </c>
      <c r="Q54" s="19">
        <f t="shared" si="18"/>
        <v>1310.3571428571429</v>
      </c>
      <c r="R54" s="19">
        <f t="shared" si="18"/>
        <v>1310.9285714285713</v>
      </c>
      <c r="S54" s="19">
        <f t="shared" si="18"/>
        <v>1746.3214285714287</v>
      </c>
      <c r="T54" s="19">
        <f t="shared" si="18"/>
        <v>798.53571428571433</v>
      </c>
      <c r="U54" s="19">
        <f t="shared" si="18"/>
        <v>350.89285714285717</v>
      </c>
      <c r="V54" s="19">
        <f t="shared" si="18"/>
        <v>2307.8214285714284</v>
      </c>
      <c r="W54" s="19">
        <f t="shared" si="18"/>
        <v>1297.0357142857142</v>
      </c>
      <c r="X54" s="19">
        <f t="shared" si="18"/>
        <v>2171.4642857142858</v>
      </c>
      <c r="Y54" s="19">
        <f t="shared" si="18"/>
        <v>709.10714285714289</v>
      </c>
      <c r="Z54" s="19">
        <f t="shared" si="18"/>
        <v>3414.3571428571427</v>
      </c>
      <c r="AA54" s="19">
        <f t="shared" si="18"/>
        <v>3918.4285714285716</v>
      </c>
      <c r="AB54" s="4">
        <f t="shared" si="5"/>
        <v>21742.678571428569</v>
      </c>
      <c r="AC54" s="5">
        <f t="shared" si="3"/>
        <v>21814.642857142859</v>
      </c>
      <c r="AD54" s="16"/>
      <c r="AE54" s="16"/>
    </row>
    <row r="55" spans="1:31" x14ac:dyDescent="0.2">
      <c r="A55" s="83" t="s">
        <v>34</v>
      </c>
      <c r="B55" s="19">
        <f t="shared" ref="B55:AA55" si="19">+B23/$B$65</f>
        <v>2494.2142857142858</v>
      </c>
      <c r="C55" s="19">
        <f t="shared" si="19"/>
        <v>3314.0714285714284</v>
      </c>
      <c r="D55" s="19">
        <f t="shared" si="19"/>
        <v>1080.1785714285713</v>
      </c>
      <c r="E55" s="19">
        <f t="shared" si="19"/>
        <v>1415.8214285714287</v>
      </c>
      <c r="F55" s="19">
        <f t="shared" si="19"/>
        <v>582.82142857142856</v>
      </c>
      <c r="G55" s="19">
        <f t="shared" si="19"/>
        <v>473.07142857142856</v>
      </c>
      <c r="H55" s="19">
        <f t="shared" si="19"/>
        <v>1876.9642857142858</v>
      </c>
      <c r="I55" s="19">
        <f t="shared" si="19"/>
        <v>3064.3214285714284</v>
      </c>
      <c r="J55" s="19">
        <f t="shared" si="19"/>
        <v>357.03571428571428</v>
      </c>
      <c r="K55" s="19">
        <f t="shared" si="19"/>
        <v>206.46428571428572</v>
      </c>
      <c r="L55" s="19">
        <f t="shared" si="19"/>
        <v>919.57142857142856</v>
      </c>
      <c r="M55" s="19">
        <f t="shared" si="19"/>
        <v>743.85714285714289</v>
      </c>
      <c r="N55" s="19">
        <f t="shared" si="19"/>
        <v>1708.75</v>
      </c>
      <c r="O55" s="19">
        <f t="shared" si="19"/>
        <v>1805.7857142857142</v>
      </c>
      <c r="P55" s="19">
        <f t="shared" si="19"/>
        <v>884.71428571428567</v>
      </c>
      <c r="Q55" s="19">
        <f t="shared" si="19"/>
        <v>1338.5</v>
      </c>
      <c r="R55" s="19">
        <f t="shared" si="19"/>
        <v>1052.75</v>
      </c>
      <c r="S55" s="19">
        <f t="shared" si="19"/>
        <v>1645.4285714285713</v>
      </c>
      <c r="T55" s="19">
        <f t="shared" si="19"/>
        <v>591.21428571428567</v>
      </c>
      <c r="U55" s="19">
        <f t="shared" si="19"/>
        <v>371</v>
      </c>
      <c r="V55" s="19">
        <f t="shared" si="19"/>
        <v>2085.5357142857142</v>
      </c>
      <c r="W55" s="19">
        <f t="shared" si="19"/>
        <v>1286.7857142857142</v>
      </c>
      <c r="X55" s="19">
        <f t="shared" si="19"/>
        <v>1806.3928571428571</v>
      </c>
      <c r="Y55" s="19">
        <f t="shared" si="19"/>
        <v>719.46428571428567</v>
      </c>
      <c r="Z55" s="19">
        <f t="shared" si="19"/>
        <v>3042.5</v>
      </c>
      <c r="AA55" s="19">
        <f t="shared" si="19"/>
        <v>3787.8928571428573</v>
      </c>
      <c r="AB55" s="6">
        <f t="shared" si="5"/>
        <v>18482.642857142855</v>
      </c>
      <c r="AC55" s="7">
        <f t="shared" si="3"/>
        <v>20172.464285714286</v>
      </c>
      <c r="AD55" s="16"/>
      <c r="AE55" s="16"/>
    </row>
    <row r="56" spans="1:31" x14ac:dyDescent="0.2">
      <c r="A56" s="82" t="s">
        <v>38</v>
      </c>
      <c r="B56" s="19">
        <f t="shared" ref="B56:AA56" si="20">+B24/$B$65</f>
        <v>2240.1428571428573</v>
      </c>
      <c r="C56" s="19">
        <f t="shared" si="20"/>
        <v>2937.4285714285716</v>
      </c>
      <c r="D56" s="19">
        <f t="shared" si="20"/>
        <v>807.39285714285711</v>
      </c>
      <c r="E56" s="19">
        <f t="shared" si="20"/>
        <v>1422.6071428571429</v>
      </c>
      <c r="F56" s="19">
        <f t="shared" si="20"/>
        <v>431.71428571428572</v>
      </c>
      <c r="G56" s="19">
        <f t="shared" si="20"/>
        <v>451</v>
      </c>
      <c r="H56" s="19">
        <f t="shared" si="20"/>
        <v>1446.8214285714287</v>
      </c>
      <c r="I56" s="19">
        <f t="shared" si="20"/>
        <v>3051.7142857142858</v>
      </c>
      <c r="J56" s="19">
        <f t="shared" si="20"/>
        <v>241.64285714285714</v>
      </c>
      <c r="K56" s="19">
        <f t="shared" si="20"/>
        <v>194.35714285714286</v>
      </c>
      <c r="L56" s="19">
        <f t="shared" si="20"/>
        <v>666</v>
      </c>
      <c r="M56" s="19">
        <f t="shared" si="20"/>
        <v>736.64285714285711</v>
      </c>
      <c r="N56" s="19">
        <f t="shared" si="20"/>
        <v>1360.9642857142858</v>
      </c>
      <c r="O56" s="19">
        <f t="shared" si="20"/>
        <v>1731.75</v>
      </c>
      <c r="P56" s="19">
        <f t="shared" si="20"/>
        <v>768.71428571428567</v>
      </c>
      <c r="Q56" s="19">
        <f t="shared" si="20"/>
        <v>1327.7142857142858</v>
      </c>
      <c r="R56" s="19">
        <f t="shared" si="20"/>
        <v>914.67857142857144</v>
      </c>
      <c r="S56" s="19">
        <f t="shared" si="20"/>
        <v>1385.6428571428571</v>
      </c>
      <c r="T56" s="19">
        <f t="shared" si="20"/>
        <v>519.64285714285711</v>
      </c>
      <c r="U56" s="19">
        <f t="shared" si="20"/>
        <v>371.67857142857144</v>
      </c>
      <c r="V56" s="19">
        <f t="shared" si="20"/>
        <v>2149.0357142857142</v>
      </c>
      <c r="W56" s="19">
        <f t="shared" si="20"/>
        <v>1200.0357142857142</v>
      </c>
      <c r="X56" s="19">
        <f t="shared" si="20"/>
        <v>1444.6428571428571</v>
      </c>
      <c r="Y56" s="19">
        <f t="shared" si="20"/>
        <v>734.28571428571433</v>
      </c>
      <c r="Z56" s="19">
        <f t="shared" si="20"/>
        <v>2457.4642857142858</v>
      </c>
      <c r="AA56" s="19">
        <f t="shared" si="20"/>
        <v>3106.5</v>
      </c>
      <c r="AB56" s="4">
        <f t="shared" si="5"/>
        <v>15448.857142857143</v>
      </c>
      <c r="AC56" s="5">
        <f t="shared" si="3"/>
        <v>18651.357142857141</v>
      </c>
      <c r="AD56" s="16"/>
      <c r="AE56" s="16"/>
    </row>
    <row r="57" spans="1:31" x14ac:dyDescent="0.2">
      <c r="A57" s="83" t="s">
        <v>39</v>
      </c>
      <c r="B57" s="19">
        <f t="shared" ref="B57:AA57" si="21">+B25/$B$65</f>
        <v>384.78571428571428</v>
      </c>
      <c r="C57" s="19">
        <f t="shared" si="21"/>
        <v>1927.9285714285713</v>
      </c>
      <c r="D57" s="19">
        <f t="shared" si="21"/>
        <v>175.64285714285714</v>
      </c>
      <c r="E57" s="19">
        <f t="shared" si="21"/>
        <v>1030.1428571428571</v>
      </c>
      <c r="F57" s="19">
        <f t="shared" si="21"/>
        <v>112.75</v>
      </c>
      <c r="G57" s="19">
        <f t="shared" si="21"/>
        <v>346.60714285714283</v>
      </c>
      <c r="H57" s="19">
        <f t="shared" si="21"/>
        <v>476.5</v>
      </c>
      <c r="I57" s="19">
        <f t="shared" si="21"/>
        <v>2022.5357142857142</v>
      </c>
      <c r="J57" s="19">
        <f t="shared" si="21"/>
        <v>130.57142857142858</v>
      </c>
      <c r="K57" s="19">
        <f t="shared" si="21"/>
        <v>132.75</v>
      </c>
      <c r="L57" s="19">
        <f t="shared" si="21"/>
        <v>335.39285714285717</v>
      </c>
      <c r="M57" s="19">
        <f t="shared" si="21"/>
        <v>455.39285714285717</v>
      </c>
      <c r="N57" s="19">
        <f t="shared" si="21"/>
        <v>805.53571428571433</v>
      </c>
      <c r="O57" s="19">
        <f t="shared" si="21"/>
        <v>1214.9285714285713</v>
      </c>
      <c r="P57" s="19">
        <f t="shared" si="21"/>
        <v>502.57142857142856</v>
      </c>
      <c r="Q57" s="19">
        <f t="shared" si="21"/>
        <v>921.42857142857144</v>
      </c>
      <c r="R57" s="19">
        <f t="shared" si="21"/>
        <v>632.03571428571433</v>
      </c>
      <c r="S57" s="19">
        <f t="shared" si="21"/>
        <v>895.85714285714289</v>
      </c>
      <c r="T57" s="19">
        <f t="shared" si="21"/>
        <v>377.32142857142856</v>
      </c>
      <c r="U57" s="19">
        <f t="shared" si="21"/>
        <v>256.46428571428572</v>
      </c>
      <c r="V57" s="19">
        <f t="shared" si="21"/>
        <v>1844.9642857142858</v>
      </c>
      <c r="W57" s="19">
        <f t="shared" si="21"/>
        <v>884.03571428571433</v>
      </c>
      <c r="X57" s="19">
        <f t="shared" si="21"/>
        <v>935.89285714285711</v>
      </c>
      <c r="Y57" s="19">
        <f t="shared" si="21"/>
        <v>594.21428571428567</v>
      </c>
      <c r="Z57" s="19">
        <f t="shared" si="21"/>
        <v>1693.9642857142858</v>
      </c>
      <c r="AA57" s="19">
        <f t="shared" si="21"/>
        <v>2215.5</v>
      </c>
      <c r="AB57" s="6">
        <f t="shared" si="5"/>
        <v>8407.9285714285706</v>
      </c>
      <c r="AC57" s="7">
        <f t="shared" si="3"/>
        <v>12897.785714285714</v>
      </c>
      <c r="AD57" s="16"/>
      <c r="AE57" s="16"/>
    </row>
    <row r="58" spans="1:31" x14ac:dyDescent="0.2">
      <c r="A58" s="82" t="s">
        <v>40</v>
      </c>
      <c r="B58" s="19">
        <f t="shared" ref="B58:AA58" si="22">+B26/$B$65</f>
        <v>3.5714285714285712E-2</v>
      </c>
      <c r="C58" s="19">
        <f t="shared" si="22"/>
        <v>1201.0714285714287</v>
      </c>
      <c r="D58" s="19">
        <f t="shared" si="22"/>
        <v>5.7142857142857144</v>
      </c>
      <c r="E58" s="19">
        <f t="shared" si="22"/>
        <v>535.07142857142856</v>
      </c>
      <c r="F58" s="19">
        <f t="shared" si="22"/>
        <v>4.75</v>
      </c>
      <c r="G58" s="19">
        <f t="shared" si="22"/>
        <v>161.32142857142858</v>
      </c>
      <c r="H58" s="19">
        <f t="shared" si="22"/>
        <v>19.071428571428573</v>
      </c>
      <c r="I58" s="19">
        <f t="shared" si="22"/>
        <v>932.60714285714289</v>
      </c>
      <c r="J58" s="19">
        <f t="shared" si="22"/>
        <v>22.892857142857142</v>
      </c>
      <c r="K58" s="19">
        <f t="shared" si="22"/>
        <v>53.678571428571431</v>
      </c>
      <c r="L58" s="19">
        <f t="shared" si="22"/>
        <v>55.357142857142854</v>
      </c>
      <c r="M58" s="19">
        <f t="shared" si="22"/>
        <v>101.53571428571429</v>
      </c>
      <c r="N58" s="19">
        <f t="shared" si="22"/>
        <v>115.67857142857143</v>
      </c>
      <c r="O58" s="19">
        <f t="shared" si="22"/>
        <v>240.42857142857142</v>
      </c>
      <c r="P58" s="19">
        <f t="shared" si="22"/>
        <v>117.5</v>
      </c>
      <c r="Q58" s="19">
        <f t="shared" si="22"/>
        <v>139.32142857142858</v>
      </c>
      <c r="R58" s="19">
        <f t="shared" si="22"/>
        <v>93.535714285714292</v>
      </c>
      <c r="S58" s="19">
        <f t="shared" si="22"/>
        <v>81.357142857142861</v>
      </c>
      <c r="T58" s="19">
        <f t="shared" si="22"/>
        <v>45.285714285714285</v>
      </c>
      <c r="U58" s="19">
        <f t="shared" si="22"/>
        <v>6.9285714285714288</v>
      </c>
      <c r="V58" s="19">
        <f t="shared" si="22"/>
        <v>93.857142857142861</v>
      </c>
      <c r="W58" s="19">
        <f t="shared" si="22"/>
        <v>29.892857142857142</v>
      </c>
      <c r="X58" s="19">
        <f t="shared" si="22"/>
        <v>92.035714285714292</v>
      </c>
      <c r="Y58" s="19">
        <f t="shared" si="22"/>
        <v>20</v>
      </c>
      <c r="Z58" s="19">
        <f t="shared" si="22"/>
        <v>21.357142857142858</v>
      </c>
      <c r="AA58" s="19">
        <f t="shared" si="22"/>
        <v>84.928571428571431</v>
      </c>
      <c r="AB58" s="4">
        <f t="shared" si="5"/>
        <v>687.07142857142867</v>
      </c>
      <c r="AC58" s="5">
        <f t="shared" si="3"/>
        <v>3588.1428571428578</v>
      </c>
      <c r="AD58" s="16"/>
      <c r="AE58" s="16"/>
    </row>
    <row r="59" spans="1:31" x14ac:dyDescent="0.2">
      <c r="A59" s="83" t="s">
        <v>41</v>
      </c>
      <c r="B59" s="19">
        <f t="shared" ref="B59:AA59" si="23">+B27/$B$65</f>
        <v>3.5714285714285712E-2</v>
      </c>
      <c r="C59" s="19">
        <f t="shared" si="23"/>
        <v>3.1071428571428572</v>
      </c>
      <c r="D59" s="19">
        <f t="shared" si="23"/>
        <v>0</v>
      </c>
      <c r="E59" s="19">
        <f t="shared" si="23"/>
        <v>0</v>
      </c>
      <c r="F59" s="19">
        <f t="shared" si="23"/>
        <v>0</v>
      </c>
      <c r="G59" s="19">
        <f t="shared" si="23"/>
        <v>0</v>
      </c>
      <c r="H59" s="19">
        <f t="shared" si="23"/>
        <v>0</v>
      </c>
      <c r="I59" s="19">
        <f t="shared" si="23"/>
        <v>0</v>
      </c>
      <c r="J59" s="19">
        <f t="shared" si="23"/>
        <v>0</v>
      </c>
      <c r="K59" s="19">
        <f t="shared" si="23"/>
        <v>0</v>
      </c>
      <c r="L59" s="19">
        <f t="shared" si="23"/>
        <v>0</v>
      </c>
      <c r="M59" s="19">
        <f t="shared" si="23"/>
        <v>0</v>
      </c>
      <c r="N59" s="19">
        <f t="shared" si="23"/>
        <v>0</v>
      </c>
      <c r="O59" s="19">
        <f t="shared" si="23"/>
        <v>0</v>
      </c>
      <c r="P59" s="19">
        <f t="shared" si="23"/>
        <v>0</v>
      </c>
      <c r="Q59" s="19">
        <f t="shared" si="23"/>
        <v>0</v>
      </c>
      <c r="R59" s="19">
        <f t="shared" si="23"/>
        <v>0</v>
      </c>
      <c r="S59" s="19">
        <f t="shared" si="23"/>
        <v>0</v>
      </c>
      <c r="T59" s="19">
        <f t="shared" si="23"/>
        <v>0</v>
      </c>
      <c r="U59" s="19">
        <f t="shared" si="23"/>
        <v>0</v>
      </c>
      <c r="V59" s="19">
        <f t="shared" si="23"/>
        <v>0</v>
      </c>
      <c r="W59" s="19">
        <f t="shared" si="23"/>
        <v>0</v>
      </c>
      <c r="X59" s="19">
        <f t="shared" si="23"/>
        <v>0</v>
      </c>
      <c r="Y59" s="19">
        <f t="shared" si="23"/>
        <v>0</v>
      </c>
      <c r="Z59" s="19">
        <f t="shared" si="23"/>
        <v>0</v>
      </c>
      <c r="AA59" s="19">
        <f t="shared" si="23"/>
        <v>0</v>
      </c>
      <c r="AB59" s="6">
        <f t="shared" si="5"/>
        <v>3.5714285714285712E-2</v>
      </c>
      <c r="AC59" s="7">
        <f t="shared" si="3"/>
        <v>3.1071428571428572</v>
      </c>
      <c r="AD59" s="16"/>
      <c r="AE59" s="16"/>
    </row>
    <row r="60" spans="1:31" x14ac:dyDescent="0.2">
      <c r="A60" s="82" t="s">
        <v>42</v>
      </c>
      <c r="B60" s="19">
        <f t="shared" ref="B60:AA60" si="24">+B28/$B$65</f>
        <v>0</v>
      </c>
      <c r="C60" s="19">
        <f t="shared" si="24"/>
        <v>0</v>
      </c>
      <c r="D60" s="19">
        <f t="shared" si="24"/>
        <v>0</v>
      </c>
      <c r="E60" s="19">
        <f t="shared" si="24"/>
        <v>0</v>
      </c>
      <c r="F60" s="19">
        <f t="shared" si="24"/>
        <v>0</v>
      </c>
      <c r="G60" s="19">
        <f t="shared" si="24"/>
        <v>0</v>
      </c>
      <c r="H60" s="19">
        <f t="shared" si="24"/>
        <v>0</v>
      </c>
      <c r="I60" s="19">
        <f t="shared" si="24"/>
        <v>0</v>
      </c>
      <c r="J60" s="19">
        <f t="shared" si="24"/>
        <v>3.5714285714285712E-2</v>
      </c>
      <c r="K60" s="19">
        <f t="shared" si="24"/>
        <v>0</v>
      </c>
      <c r="L60" s="19">
        <f t="shared" si="24"/>
        <v>0</v>
      </c>
      <c r="M60" s="19">
        <f t="shared" si="24"/>
        <v>0</v>
      </c>
      <c r="N60" s="19">
        <f t="shared" si="24"/>
        <v>0</v>
      </c>
      <c r="O60" s="19">
        <f t="shared" si="24"/>
        <v>0</v>
      </c>
      <c r="P60" s="19">
        <f t="shared" si="24"/>
        <v>0</v>
      </c>
      <c r="Q60" s="19">
        <f t="shared" si="24"/>
        <v>0</v>
      </c>
      <c r="R60" s="19">
        <f t="shared" si="24"/>
        <v>0</v>
      </c>
      <c r="S60" s="19">
        <f t="shared" si="24"/>
        <v>0</v>
      </c>
      <c r="T60" s="19">
        <f t="shared" si="24"/>
        <v>0</v>
      </c>
      <c r="U60" s="19">
        <f t="shared" si="24"/>
        <v>0</v>
      </c>
      <c r="V60" s="19">
        <f t="shared" si="24"/>
        <v>0</v>
      </c>
      <c r="W60" s="19">
        <f t="shared" si="24"/>
        <v>0</v>
      </c>
      <c r="X60" s="19">
        <f t="shared" si="24"/>
        <v>0</v>
      </c>
      <c r="Y60" s="19">
        <f t="shared" si="24"/>
        <v>0</v>
      </c>
      <c r="Z60" s="19">
        <f t="shared" si="24"/>
        <v>0</v>
      </c>
      <c r="AA60" s="19">
        <f t="shared" si="24"/>
        <v>0</v>
      </c>
      <c r="AB60" s="4">
        <f t="shared" si="5"/>
        <v>3.5714285714285712E-2</v>
      </c>
      <c r="AC60" s="5">
        <f t="shared" si="3"/>
        <v>0</v>
      </c>
      <c r="AD60" s="16"/>
      <c r="AE60" s="16"/>
    </row>
    <row r="61" spans="1:31" x14ac:dyDescent="0.2">
      <c r="A61" s="83" t="s">
        <v>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6">
        <f t="shared" si="5"/>
        <v>0</v>
      </c>
      <c r="AC61" s="7">
        <f t="shared" si="3"/>
        <v>0</v>
      </c>
      <c r="AD61" s="16"/>
      <c r="AE61" s="16"/>
    </row>
    <row r="62" spans="1:31" ht="13.5" thickBot="1" x14ac:dyDescent="0.25">
      <c r="A62" s="82" t="s">
        <v>44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4">
        <f t="shared" si="5"/>
        <v>0</v>
      </c>
      <c r="AC62" s="5">
        <f t="shared" si="3"/>
        <v>0</v>
      </c>
      <c r="AD62" s="16"/>
      <c r="AE62" s="16"/>
    </row>
    <row r="63" spans="1:31" s="43" customFormat="1" ht="14.25" thickTop="1" thickBot="1" x14ac:dyDescent="0.25">
      <c r="A63" s="9" t="s">
        <v>47</v>
      </c>
      <c r="B63" s="50">
        <f>SUM(B39:B62)</f>
        <v>50542.42857142858</v>
      </c>
      <c r="C63" s="45">
        <f t="shared" ref="C63:AC63" si="25">SUM(C39:C62)</f>
        <v>31935.571428571428</v>
      </c>
      <c r="D63" s="50">
        <f t="shared" si="25"/>
        <v>20865.892857142859</v>
      </c>
      <c r="E63" s="45">
        <f t="shared" si="25"/>
        <v>17752.214285714286</v>
      </c>
      <c r="F63" s="50">
        <f t="shared" si="25"/>
        <v>11307.392857142859</v>
      </c>
      <c r="G63" s="45">
        <f t="shared" si="25"/>
        <v>7010.5714285714294</v>
      </c>
      <c r="H63" s="50">
        <f t="shared" si="25"/>
        <v>27670.178571428572</v>
      </c>
      <c r="I63" s="45">
        <f t="shared" si="25"/>
        <v>38432.607142857138</v>
      </c>
      <c r="J63" s="50">
        <f t="shared" si="25"/>
        <v>5540.7857142857147</v>
      </c>
      <c r="K63" s="50">
        <f t="shared" si="25"/>
        <v>6815.5357142857147</v>
      </c>
      <c r="L63" s="50">
        <f t="shared" si="25"/>
        <v>10279.535714285716</v>
      </c>
      <c r="M63" s="45">
        <f t="shared" si="25"/>
        <v>19456.964285714286</v>
      </c>
      <c r="N63" s="50">
        <f t="shared" si="25"/>
        <v>23959.250000000004</v>
      </c>
      <c r="O63" s="45">
        <f t="shared" si="25"/>
        <v>32248.571428571431</v>
      </c>
      <c r="P63" s="50">
        <f t="shared" si="25"/>
        <v>14805.321428571429</v>
      </c>
      <c r="Q63" s="45">
        <f t="shared" si="25"/>
        <v>17695.535714285714</v>
      </c>
      <c r="R63" s="50">
        <f t="shared" si="25"/>
        <v>20109.678571428572</v>
      </c>
      <c r="S63" s="45">
        <f t="shared" si="25"/>
        <v>21561.464285714283</v>
      </c>
      <c r="T63" s="50">
        <f>SUM(T39:T62)</f>
        <v>7577.0714285714294</v>
      </c>
      <c r="U63" s="45">
        <f t="shared" si="25"/>
        <v>9481.6785714285706</v>
      </c>
      <c r="V63" s="50">
        <f t="shared" si="25"/>
        <v>22363.607142857141</v>
      </c>
      <c r="W63" s="45">
        <f t="shared" si="25"/>
        <v>26241.392857142859</v>
      </c>
      <c r="X63" s="50">
        <f t="shared" si="25"/>
        <v>21529.428571428576</v>
      </c>
      <c r="Y63" s="45">
        <f t="shared" si="25"/>
        <v>13395.464285714288</v>
      </c>
      <c r="Z63" s="50">
        <f t="shared" si="25"/>
        <v>50396.999999999993</v>
      </c>
      <c r="AA63" s="50">
        <f t="shared" si="25"/>
        <v>44492.821428571428</v>
      </c>
      <c r="AB63" s="50">
        <f>SUM(AB39:AB62)</f>
        <v>286947.57142857148</v>
      </c>
      <c r="AC63" s="46">
        <f t="shared" si="25"/>
        <v>286520.3928571429</v>
      </c>
    </row>
    <row r="64" spans="1:31" ht="15.75" thickTop="1" x14ac:dyDescent="0.2">
      <c r="A64" s="120"/>
      <c r="B64" s="16"/>
      <c r="C64" s="16"/>
      <c r="AB64" s="121" t="str">
        <f>IF(AB63='Daily Total'!D43,"Correct","Wrong")</f>
        <v>Wrong</v>
      </c>
      <c r="AC64" s="121" t="str">
        <f>IF(AC63='Daily Total'!E43,"Correct","Wrong")</f>
        <v>Wrong</v>
      </c>
    </row>
    <row r="65" spans="1:31" x14ac:dyDescent="0.2">
      <c r="A65" s="8" t="s">
        <v>48</v>
      </c>
      <c r="B65" s="8">
        <f>COUNTIF('Daily Total'!G7:G37,"&gt;0")</f>
        <v>28</v>
      </c>
      <c r="C65" s="16"/>
    </row>
    <row r="66" spans="1:31" x14ac:dyDescent="0.2">
      <c r="B66" s="16"/>
      <c r="C66" s="16"/>
    </row>
    <row r="67" spans="1:31" x14ac:dyDescent="0.2">
      <c r="A67" s="43" t="s">
        <v>49</v>
      </c>
      <c r="B67" s="16"/>
      <c r="C67" s="16"/>
    </row>
    <row r="68" spans="1:31" ht="13.5" thickBot="1" x14ac:dyDescent="0.25">
      <c r="B68" s="16"/>
      <c r="C68" s="16"/>
    </row>
    <row r="69" spans="1:31" ht="14.25" thickTop="1" thickBot="1" x14ac:dyDescent="0.25">
      <c r="A69" s="157" t="s">
        <v>2</v>
      </c>
      <c r="B69" s="152" t="s">
        <v>3</v>
      </c>
      <c r="C69" s="153"/>
      <c r="D69" s="152" t="s">
        <v>4</v>
      </c>
      <c r="E69" s="153"/>
      <c r="F69" s="152" t="s">
        <v>5</v>
      </c>
      <c r="G69" s="153"/>
      <c r="H69" s="152" t="s">
        <v>6</v>
      </c>
      <c r="I69" s="153"/>
      <c r="J69" s="152" t="s">
        <v>7</v>
      </c>
      <c r="K69" s="153"/>
      <c r="L69" s="152" t="s">
        <v>8</v>
      </c>
      <c r="M69" s="153"/>
      <c r="N69" s="152" t="s">
        <v>9</v>
      </c>
      <c r="O69" s="153"/>
      <c r="P69" s="152" t="s">
        <v>10</v>
      </c>
      <c r="Q69" s="153"/>
      <c r="R69" s="152" t="s">
        <v>11</v>
      </c>
      <c r="S69" s="153"/>
      <c r="T69" s="152" t="s">
        <v>12</v>
      </c>
      <c r="U69" s="153"/>
      <c r="V69" s="152" t="s">
        <v>13</v>
      </c>
      <c r="W69" s="153"/>
      <c r="X69" s="152" t="s">
        <v>14</v>
      </c>
      <c r="Y69" s="153"/>
      <c r="Z69" s="152" t="s">
        <v>15</v>
      </c>
      <c r="AA69" s="153"/>
      <c r="AB69" s="152" t="s">
        <v>50</v>
      </c>
      <c r="AC69" s="153"/>
    </row>
    <row r="70" spans="1:31" s="62" customFormat="1" ht="15" thickTop="1" thickBot="1" x14ac:dyDescent="0.3">
      <c r="A70" s="158"/>
      <c r="B70" s="56" t="s">
        <v>17</v>
      </c>
      <c r="C70" s="57" t="s">
        <v>18</v>
      </c>
      <c r="D70" s="58" t="s">
        <v>17</v>
      </c>
      <c r="E70" s="59" t="s">
        <v>18</v>
      </c>
      <c r="F70" s="60" t="s">
        <v>17</v>
      </c>
      <c r="G70" s="57" t="s">
        <v>18</v>
      </c>
      <c r="H70" s="58" t="s">
        <v>17</v>
      </c>
      <c r="I70" s="59" t="s">
        <v>18</v>
      </c>
      <c r="J70" s="60" t="s">
        <v>17</v>
      </c>
      <c r="K70" s="57" t="s">
        <v>18</v>
      </c>
      <c r="L70" s="58" t="s">
        <v>17</v>
      </c>
      <c r="M70" s="60" t="s">
        <v>18</v>
      </c>
      <c r="N70" s="56" t="s">
        <v>17</v>
      </c>
      <c r="O70" s="61" t="s">
        <v>18</v>
      </c>
      <c r="P70" s="60" t="s">
        <v>17</v>
      </c>
      <c r="Q70" s="57" t="s">
        <v>18</v>
      </c>
      <c r="R70" s="58" t="s">
        <v>17</v>
      </c>
      <c r="S70" s="59" t="s">
        <v>18</v>
      </c>
      <c r="T70" s="60" t="s">
        <v>17</v>
      </c>
      <c r="U70" s="57" t="s">
        <v>18</v>
      </c>
      <c r="V70" s="58" t="s">
        <v>17</v>
      </c>
      <c r="W70" s="59" t="s">
        <v>18</v>
      </c>
      <c r="X70" s="60" t="s">
        <v>17</v>
      </c>
      <c r="Y70" s="57" t="s">
        <v>18</v>
      </c>
      <c r="Z70" s="58" t="s">
        <v>17</v>
      </c>
      <c r="AA70" s="60" t="s">
        <v>18</v>
      </c>
      <c r="AB70" s="56" t="s">
        <v>17</v>
      </c>
      <c r="AC70" s="61" t="s">
        <v>18</v>
      </c>
    </row>
    <row r="71" spans="1:31" ht="13.5" thickTop="1" x14ac:dyDescent="0.2">
      <c r="A71" s="81" t="s">
        <v>19</v>
      </c>
      <c r="B71" s="54"/>
      <c r="C71" s="55"/>
      <c r="D71" s="54"/>
      <c r="E71" s="55"/>
      <c r="F71" s="54"/>
      <c r="G71" s="55"/>
      <c r="H71" s="54"/>
      <c r="I71" s="55"/>
      <c r="J71" s="54"/>
      <c r="K71" s="55"/>
      <c r="L71" s="54"/>
      <c r="M71" s="55"/>
      <c r="N71" s="54"/>
      <c r="O71" s="55"/>
      <c r="P71" s="54"/>
      <c r="Q71" s="55"/>
      <c r="R71" s="54"/>
      <c r="S71" s="55"/>
      <c r="T71" s="54"/>
      <c r="U71" s="55"/>
      <c r="V71" s="54"/>
      <c r="W71" s="55"/>
      <c r="X71" s="54"/>
      <c r="Y71" s="55"/>
      <c r="Z71" s="54"/>
      <c r="AA71" s="54"/>
      <c r="AB71" s="94">
        <f>AB7/AB31</f>
        <v>1.1673243755499056E-4</v>
      </c>
      <c r="AC71" s="95">
        <f>AC7/AC31</f>
        <v>8.2267214632794675E-6</v>
      </c>
      <c r="AD71" s="16"/>
      <c r="AE71" s="16"/>
    </row>
    <row r="72" spans="1:31" x14ac:dyDescent="0.2">
      <c r="A72" s="82" t="s">
        <v>21</v>
      </c>
      <c r="B72" s="77">
        <f>B8/B31</f>
        <v>1.1550644535996248E-2</v>
      </c>
      <c r="C72" s="78">
        <f t="shared" ref="C72:AC72" si="26">C8/C31</f>
        <v>4.4732922088669599E-6</v>
      </c>
      <c r="D72" s="77">
        <f t="shared" si="26"/>
        <v>8.7700384683833694E-3</v>
      </c>
      <c r="E72" s="78">
        <f t="shared" si="26"/>
        <v>1.0662653753455303E-4</v>
      </c>
      <c r="F72" s="77">
        <f t="shared" si="26"/>
        <v>8.4055637127204413E-3</v>
      </c>
      <c r="G72" s="78">
        <f t="shared" si="26"/>
        <v>1.1207564086889188E-4</v>
      </c>
      <c r="H72" s="77">
        <f t="shared" si="26"/>
        <v>9.864439759176058E-3</v>
      </c>
      <c r="I72" s="78">
        <f t="shared" si="26"/>
        <v>3.5033072335395669E-4</v>
      </c>
      <c r="J72" s="77">
        <f t="shared" si="26"/>
        <v>1.9722975977930894E-3</v>
      </c>
      <c r="K72" s="78">
        <f t="shared" si="26"/>
        <v>6.7597308683896122E-4</v>
      </c>
      <c r="L72" s="77">
        <f t="shared" si="26"/>
        <v>8.1644848383779427E-4</v>
      </c>
      <c r="M72" s="78">
        <f t="shared" si="26"/>
        <v>1.049915015620239E-3</v>
      </c>
      <c r="N72" s="77">
        <f t="shared" si="26"/>
        <v>2.4370612171891069E-3</v>
      </c>
      <c r="O72" s="78">
        <f t="shared" si="26"/>
        <v>9.2361872487458057E-4</v>
      </c>
      <c r="P72" s="77">
        <f t="shared" si="26"/>
        <v>1.6450780326603468E-3</v>
      </c>
      <c r="Q72" s="78">
        <f t="shared" si="26"/>
        <v>9.2636507664207795E-4</v>
      </c>
      <c r="R72" s="77">
        <f t="shared" si="26"/>
        <v>1.2538182851459829E-3</v>
      </c>
      <c r="S72" s="78">
        <f t="shared" si="26"/>
        <v>9.3417386897052049E-4</v>
      </c>
      <c r="T72" s="77">
        <f t="shared" si="26"/>
        <v>4.147832521835039E-4</v>
      </c>
      <c r="U72" s="78">
        <f t="shared" si="26"/>
        <v>6.5163265997958473E-4</v>
      </c>
      <c r="V72" s="77">
        <f t="shared" si="26"/>
        <v>4.7110979093904158E-4</v>
      </c>
      <c r="W72" s="78">
        <f t="shared" si="26"/>
        <v>3.4024761860691738E-4</v>
      </c>
      <c r="X72" s="77">
        <f t="shared" si="26"/>
        <v>6.137778190649344E-4</v>
      </c>
      <c r="Y72" s="78">
        <f t="shared" si="26"/>
        <v>5.8655248444969374E-4</v>
      </c>
      <c r="Z72" s="77">
        <f t="shared" si="26"/>
        <v>8.2771366776367074E-4</v>
      </c>
      <c r="AA72" s="77">
        <f t="shared" si="26"/>
        <v>3.2750066423235211E-4</v>
      </c>
      <c r="AB72" s="96">
        <f t="shared" si="26"/>
        <v>4.63793654882664E-3</v>
      </c>
      <c r="AC72" s="97">
        <f t="shared" si="26"/>
        <v>5.0669125376107637E-4</v>
      </c>
      <c r="AD72" s="16"/>
      <c r="AE72" s="16"/>
    </row>
    <row r="73" spans="1:31" x14ac:dyDescent="0.2">
      <c r="A73" s="83" t="s">
        <v>23</v>
      </c>
      <c r="B73" s="77">
        <f>B9/B31</f>
        <v>5.0927809707881931E-2</v>
      </c>
      <c r="C73" s="78">
        <f t="shared" ref="C73:AC73" si="27">C9/C31</f>
        <v>9.6846776321969684E-4</v>
      </c>
      <c r="D73" s="77">
        <f t="shared" si="27"/>
        <v>4.7180240119375196E-2</v>
      </c>
      <c r="E73" s="78">
        <f t="shared" si="27"/>
        <v>3.1485005894636886E-3</v>
      </c>
      <c r="F73" s="77">
        <f t="shared" si="27"/>
        <v>3.5087386918012602E-2</v>
      </c>
      <c r="G73" s="78">
        <f t="shared" si="27"/>
        <v>3.9837795981578841E-3</v>
      </c>
      <c r="H73" s="77">
        <f t="shared" si="27"/>
        <v>4.0639685370177779E-2</v>
      </c>
      <c r="I73" s="78">
        <f t="shared" si="27"/>
        <v>6.7612900348100503E-3</v>
      </c>
      <c r="J73" s="77">
        <f t="shared" si="27"/>
        <v>1.2993960644283882E-2</v>
      </c>
      <c r="K73" s="78">
        <f t="shared" si="27"/>
        <v>1.059548512859209E-2</v>
      </c>
      <c r="L73" s="77">
        <f t="shared" si="27"/>
        <v>6.8060535312265491E-3</v>
      </c>
      <c r="M73" s="78">
        <f t="shared" si="27"/>
        <v>1.8909483375733747E-2</v>
      </c>
      <c r="N73" s="77">
        <f t="shared" si="27"/>
        <v>1.8623023148355171E-2</v>
      </c>
      <c r="O73" s="78">
        <f t="shared" si="27"/>
        <v>1.7683865466183817E-2</v>
      </c>
      <c r="P73" s="77">
        <f t="shared" si="27"/>
        <v>1.7922184432062137E-2</v>
      </c>
      <c r="Q73" s="78">
        <f t="shared" si="27"/>
        <v>1.8652431456048113E-2</v>
      </c>
      <c r="R73" s="77">
        <f t="shared" si="27"/>
        <v>2.0320380762946649E-2</v>
      </c>
      <c r="S73" s="78">
        <f t="shared" si="27"/>
        <v>2.0038360756747087E-2</v>
      </c>
      <c r="T73" s="77">
        <f t="shared" si="27"/>
        <v>8.1071272017684843E-3</v>
      </c>
      <c r="U73" s="78">
        <f t="shared" si="27"/>
        <v>3.1421500864449108E-2</v>
      </c>
      <c r="V73" s="77">
        <f t="shared" si="27"/>
        <v>8.8424912285744849E-3</v>
      </c>
      <c r="W73" s="78">
        <f t="shared" si="27"/>
        <v>2.4621678672870968E-2</v>
      </c>
      <c r="X73" s="77">
        <f t="shared" si="27"/>
        <v>1.5042533144002229E-2</v>
      </c>
      <c r="Y73" s="78">
        <f t="shared" si="27"/>
        <v>3.254299829633165E-2</v>
      </c>
      <c r="Z73" s="77">
        <f t="shared" si="27"/>
        <v>2.2039293722131988E-2</v>
      </c>
      <c r="AA73" s="77">
        <f t="shared" si="27"/>
        <v>1.4750373053759074E-2</v>
      </c>
      <c r="AB73" s="96">
        <f t="shared" si="27"/>
        <v>2.8005580258528749E-2</v>
      </c>
      <c r="AC73" s="97">
        <f t="shared" si="27"/>
        <v>1.4600685535192481E-2</v>
      </c>
      <c r="AD73" s="16"/>
      <c r="AE73" s="16"/>
    </row>
    <row r="74" spans="1:31" x14ac:dyDescent="0.2">
      <c r="A74" s="82" t="s">
        <v>25</v>
      </c>
      <c r="B74" s="77">
        <f>B10/B31</f>
        <v>9.0092342991483415E-2</v>
      </c>
      <c r="C74" s="78">
        <f t="shared" ref="C74:AC74" si="28">C10/C31</f>
        <v>1.6513158189032383E-2</v>
      </c>
      <c r="D74" s="77">
        <f t="shared" si="28"/>
        <v>8.1974619080865743E-2</v>
      </c>
      <c r="E74" s="78">
        <f t="shared" si="28"/>
        <v>3.1042405172795346E-2</v>
      </c>
      <c r="F74" s="77">
        <f t="shared" si="28"/>
        <v>6.4648952462148121E-2</v>
      </c>
      <c r="G74" s="78">
        <f t="shared" si="28"/>
        <v>3.8014019643803236E-2</v>
      </c>
      <c r="H74" s="77">
        <f t="shared" si="28"/>
        <v>4.0425493480050478E-2</v>
      </c>
      <c r="I74" s="78">
        <f t="shared" si="28"/>
        <v>2.4328006200017471E-2</v>
      </c>
      <c r="J74" s="77">
        <f t="shared" si="28"/>
        <v>3.4354072536722763E-2</v>
      </c>
      <c r="K74" s="78">
        <f t="shared" si="28"/>
        <v>4.7118992223689447E-2</v>
      </c>
      <c r="L74" s="77">
        <f t="shared" si="28"/>
        <v>2.4333639067233664E-2</v>
      </c>
      <c r="M74" s="78">
        <f t="shared" si="28"/>
        <v>4.834381412833192E-2</v>
      </c>
      <c r="N74" s="77">
        <f t="shared" si="28"/>
        <v>4.2106753715214121E-2</v>
      </c>
      <c r="O74" s="78">
        <f t="shared" si="28"/>
        <v>4.6372526219032748E-2</v>
      </c>
      <c r="P74" s="77">
        <f t="shared" si="28"/>
        <v>5.4557734520105171E-2</v>
      </c>
      <c r="Q74" s="78">
        <f t="shared" si="28"/>
        <v>4.3831801164515578E-2</v>
      </c>
      <c r="R74" s="77">
        <f t="shared" si="28"/>
        <v>5.3495062868508914E-2</v>
      </c>
      <c r="S74" s="78">
        <f t="shared" si="28"/>
        <v>4.6702068101937583E-2</v>
      </c>
      <c r="T74" s="77">
        <f t="shared" si="28"/>
        <v>2.933177475384028E-2</v>
      </c>
      <c r="U74" s="78">
        <f t="shared" si="28"/>
        <v>7.9284484739365765E-2</v>
      </c>
      <c r="V74" s="77">
        <f t="shared" si="28"/>
        <v>2.6706335708046078E-2</v>
      </c>
      <c r="W74" s="78">
        <f t="shared" si="28"/>
        <v>5.8792066514326467E-2</v>
      </c>
      <c r="X74" s="77">
        <f t="shared" si="28"/>
        <v>4.2670829296776507E-2</v>
      </c>
      <c r="Y74" s="78">
        <f t="shared" si="28"/>
        <v>7.2545877735800762E-2</v>
      </c>
      <c r="Z74" s="77">
        <f t="shared" si="28"/>
        <v>5.2224622213907293E-2</v>
      </c>
      <c r="AA74" s="77">
        <f t="shared" si="28"/>
        <v>3.5858914640323196E-2</v>
      </c>
      <c r="AB74" s="96">
        <f t="shared" si="28"/>
        <v>5.5121729033895964E-2</v>
      </c>
      <c r="AC74" s="97">
        <f t="shared" si="28"/>
        <v>4.0770260451769159E-2</v>
      </c>
      <c r="AD74" s="16"/>
      <c r="AE74" s="16"/>
    </row>
    <row r="75" spans="1:31" x14ac:dyDescent="0.2">
      <c r="A75" s="83" t="s">
        <v>20</v>
      </c>
      <c r="B75" s="77">
        <f>B11/B31</f>
        <v>9.3753002277492378E-2</v>
      </c>
      <c r="C75" s="78">
        <f t="shared" ref="C75:AC75" si="29">C11/C31</f>
        <v>2.8917597484220462E-2</v>
      </c>
      <c r="D75" s="77">
        <f t="shared" si="29"/>
        <v>7.2720303366325789E-2</v>
      </c>
      <c r="E75" s="78">
        <f t="shared" si="29"/>
        <v>6.0316419279687443E-2</v>
      </c>
      <c r="F75" s="77">
        <f t="shared" si="29"/>
        <v>7.2419836119926112E-2</v>
      </c>
      <c r="G75" s="78">
        <f t="shared" si="29"/>
        <v>7.0999918490443001E-2</v>
      </c>
      <c r="H75" s="77">
        <f t="shared" si="29"/>
        <v>4.3283535869399724E-2</v>
      </c>
      <c r="I75" s="78">
        <f t="shared" si="29"/>
        <v>4.0246216521113695E-2</v>
      </c>
      <c r="J75" s="77">
        <f t="shared" si="29"/>
        <v>6.2159601415413573E-2</v>
      </c>
      <c r="K75" s="78">
        <f t="shared" si="29"/>
        <v>0.10277410970676393</v>
      </c>
      <c r="L75" s="77">
        <f t="shared" si="29"/>
        <v>3.9536952110953615E-2</v>
      </c>
      <c r="M75" s="78">
        <f t="shared" si="29"/>
        <v>8.2352250158772108E-2</v>
      </c>
      <c r="N75" s="77">
        <f t="shared" si="29"/>
        <v>6.3289063780947702E-2</v>
      </c>
      <c r="O75" s="78">
        <f t="shared" si="29"/>
        <v>6.8950241979246263E-2</v>
      </c>
      <c r="P75" s="77">
        <f t="shared" si="29"/>
        <v>8.5558530525604845E-2</v>
      </c>
      <c r="Q75" s="78">
        <f t="shared" si="29"/>
        <v>6.4264306689405332E-2</v>
      </c>
      <c r="R75" s="77">
        <f t="shared" si="29"/>
        <v>7.792675996306031E-2</v>
      </c>
      <c r="S75" s="78">
        <f t="shared" si="29"/>
        <v>6.0149865339830591E-2</v>
      </c>
      <c r="T75" s="77">
        <f t="shared" si="29"/>
        <v>3.7938527236647986E-2</v>
      </c>
      <c r="U75" s="78">
        <f t="shared" si="29"/>
        <v>0.13012689886887116</v>
      </c>
      <c r="V75" s="77">
        <f t="shared" si="29"/>
        <v>3.9237856147024582E-2</v>
      </c>
      <c r="W75" s="78">
        <f t="shared" si="29"/>
        <v>7.7134135138188162E-2</v>
      </c>
      <c r="X75" s="77">
        <f t="shared" si="29"/>
        <v>5.5672965907130438E-2</v>
      </c>
      <c r="Y75" s="78">
        <f t="shared" si="29"/>
        <v>9.8660794032095087E-2</v>
      </c>
      <c r="Z75" s="77">
        <f t="shared" si="29"/>
        <v>7.5685485814064896E-2</v>
      </c>
      <c r="AA75" s="77">
        <f t="shared" si="29"/>
        <v>4.8530300634371998E-2</v>
      </c>
      <c r="AB75" s="96">
        <f t="shared" si="29"/>
        <v>6.8136151339000708E-2</v>
      </c>
      <c r="AC75" s="97">
        <f t="shared" si="29"/>
        <v>6.1908322662486165E-2</v>
      </c>
      <c r="AD75" s="16"/>
      <c r="AE75" s="16"/>
    </row>
    <row r="76" spans="1:31" x14ac:dyDescent="0.2">
      <c r="A76" s="82" t="s">
        <v>22</v>
      </c>
      <c r="B76" s="77">
        <f>B12/B31</f>
        <v>9.1563812171868736E-2</v>
      </c>
      <c r="C76" s="78">
        <f t="shared" ref="C76:AC76" si="30">C12/C31</f>
        <v>3.3644749025940619E-2</v>
      </c>
      <c r="D76" s="77">
        <f t="shared" si="30"/>
        <v>6.8873465029364658E-2</v>
      </c>
      <c r="E76" s="78">
        <f t="shared" si="30"/>
        <v>6.3303974152117845E-2</v>
      </c>
      <c r="F76" s="77">
        <f t="shared" si="30"/>
        <v>6.7355026129241075E-2</v>
      </c>
      <c r="G76" s="78">
        <f t="shared" si="30"/>
        <v>7.1392183233484133E-2</v>
      </c>
      <c r="H76" s="77">
        <f t="shared" si="30"/>
        <v>4.6359641086649653E-2</v>
      </c>
      <c r="I76" s="78">
        <f t="shared" si="30"/>
        <v>4.5807832911759404E-2</v>
      </c>
      <c r="J76" s="77">
        <f t="shared" si="30"/>
        <v>5.7480228683394675E-2</v>
      </c>
      <c r="K76" s="78">
        <f t="shared" si="30"/>
        <v>0.11606300697981513</v>
      </c>
      <c r="L76" s="77">
        <f t="shared" si="30"/>
        <v>3.8904638817087743E-2</v>
      </c>
      <c r="M76" s="78">
        <f t="shared" si="30"/>
        <v>0.10807700355722955</v>
      </c>
      <c r="N76" s="77">
        <f t="shared" si="30"/>
        <v>5.8824844609399456E-2</v>
      </c>
      <c r="O76" s="78">
        <f t="shared" si="30"/>
        <v>8.2320564359834772E-2</v>
      </c>
      <c r="P76" s="77">
        <f t="shared" si="30"/>
        <v>7.1970957859951279E-2</v>
      </c>
      <c r="Q76" s="78">
        <f t="shared" si="30"/>
        <v>7.0397691151094385E-2</v>
      </c>
      <c r="R76" s="77">
        <f t="shared" si="30"/>
        <v>7.6228955033032605E-2</v>
      </c>
      <c r="S76" s="78">
        <f t="shared" si="30"/>
        <v>5.6199502436471205E-2</v>
      </c>
      <c r="T76" s="77">
        <f t="shared" si="30"/>
        <v>3.6383090040959847E-2</v>
      </c>
      <c r="U76" s="78">
        <f t="shared" si="30"/>
        <v>0.12647323597765617</v>
      </c>
      <c r="V76" s="77">
        <f t="shared" si="30"/>
        <v>3.4282419939282729E-2</v>
      </c>
      <c r="W76" s="78">
        <f t="shared" si="30"/>
        <v>8.0317491857874485E-2</v>
      </c>
      <c r="X76" s="77">
        <f t="shared" si="30"/>
        <v>5.1648574044829004E-2</v>
      </c>
      <c r="Y76" s="78">
        <f t="shared" si="30"/>
        <v>9.8308862541425263E-2</v>
      </c>
      <c r="Z76" s="77">
        <f t="shared" si="30"/>
        <v>7.595761085552144E-2</v>
      </c>
      <c r="AA76" s="77">
        <f t="shared" si="30"/>
        <v>5.0419048337653184E-2</v>
      </c>
      <c r="AB76" s="96">
        <f t="shared" si="30"/>
        <v>6.5580731432013317E-2</v>
      </c>
      <c r="AC76" s="97">
        <f t="shared" si="30"/>
        <v>6.7472827201330438E-2</v>
      </c>
      <c r="AD76" s="16"/>
      <c r="AE76" s="16"/>
    </row>
    <row r="77" spans="1:31" x14ac:dyDescent="0.2">
      <c r="A77" s="83" t="s">
        <v>24</v>
      </c>
      <c r="B77" s="77">
        <f>B13/B31</f>
        <v>7.9356905096948843E-2</v>
      </c>
      <c r="C77" s="78">
        <f t="shared" ref="C77:AC77" si="31">C13/C31</f>
        <v>3.7811620718500194E-2</v>
      </c>
      <c r="D77" s="77">
        <f t="shared" si="31"/>
        <v>6.8300203978260574E-2</v>
      </c>
      <c r="E77" s="78">
        <f t="shared" si="31"/>
        <v>5.5576567913057123E-2</v>
      </c>
      <c r="F77" s="77">
        <f t="shared" si="31"/>
        <v>6.4671055747643633E-2</v>
      </c>
      <c r="G77" s="78">
        <f t="shared" si="31"/>
        <v>6.8529160044015158E-2</v>
      </c>
      <c r="H77" s="77">
        <f t="shared" si="31"/>
        <v>5.4074420069005917E-2</v>
      </c>
      <c r="I77" s="78">
        <f t="shared" si="31"/>
        <v>4.7877293179423228E-2</v>
      </c>
      <c r="J77" s="77">
        <f t="shared" si="31"/>
        <v>5.2903982623155807E-2</v>
      </c>
      <c r="K77" s="78">
        <f t="shared" si="31"/>
        <v>0.11875117902282588</v>
      </c>
      <c r="L77" s="77">
        <f t="shared" si="31"/>
        <v>3.8074293337780375E-2</v>
      </c>
      <c r="M77" s="78">
        <f t="shared" si="31"/>
        <v>0.10313028857978804</v>
      </c>
      <c r="N77" s="77">
        <f t="shared" si="31"/>
        <v>5.5034357346211746E-2</v>
      </c>
      <c r="O77" s="78">
        <f t="shared" si="31"/>
        <v>8.3269654584316205E-2</v>
      </c>
      <c r="P77" s="77">
        <f t="shared" si="31"/>
        <v>5.8134934992884191E-2</v>
      </c>
      <c r="Q77" s="78">
        <f t="shared" si="31"/>
        <v>6.8995025076440258E-2</v>
      </c>
      <c r="R77" s="77">
        <f t="shared" si="31"/>
        <v>7.215493357959793E-2</v>
      </c>
      <c r="S77" s="78">
        <f t="shared" si="31"/>
        <v>5.7435129575215904E-2</v>
      </c>
      <c r="T77" s="77">
        <f t="shared" si="31"/>
        <v>3.5058611701601156E-2</v>
      </c>
      <c r="U77" s="78">
        <f t="shared" si="31"/>
        <v>9.2403771182769781E-2</v>
      </c>
      <c r="V77" s="77">
        <f t="shared" si="31"/>
        <v>3.2254252364731603E-2</v>
      </c>
      <c r="W77" s="78">
        <f t="shared" si="31"/>
        <v>8.5839030212627537E-2</v>
      </c>
      <c r="X77" s="77">
        <f t="shared" si="31"/>
        <v>4.7280798375645298E-2</v>
      </c>
      <c r="Y77" s="78">
        <f t="shared" si="31"/>
        <v>8.3314448120765827E-2</v>
      </c>
      <c r="Z77" s="77">
        <f t="shared" si="31"/>
        <v>6.6071818333857738E-2</v>
      </c>
      <c r="AA77" s="77">
        <f t="shared" si="31"/>
        <v>4.8908371254110815E-2</v>
      </c>
      <c r="AB77" s="96">
        <f t="shared" si="31"/>
        <v>6.0336234221520332E-2</v>
      </c>
      <c r="AC77" s="97">
        <f t="shared" si="31"/>
        <v>6.5949886552264553E-2</v>
      </c>
      <c r="AD77" s="16"/>
      <c r="AE77" s="16"/>
    </row>
    <row r="78" spans="1:31" x14ac:dyDescent="0.2">
      <c r="A78" s="82" t="s">
        <v>28</v>
      </c>
      <c r="B78" s="77">
        <f>B14/B31</f>
        <v>6.7658619150150603E-2</v>
      </c>
      <c r="C78" s="78">
        <f t="shared" ref="C78:AC78" si="32">C14/C31</f>
        <v>3.8247766708864726E-2</v>
      </c>
      <c r="D78" s="77">
        <f t="shared" si="32"/>
        <v>6.5344914917792651E-2</v>
      </c>
      <c r="E78" s="78">
        <f t="shared" si="32"/>
        <v>4.5708583637453677E-2</v>
      </c>
      <c r="F78" s="77">
        <f t="shared" si="32"/>
        <v>6.7291873884968184E-2</v>
      </c>
      <c r="G78" s="78">
        <f t="shared" si="32"/>
        <v>5.9965562212169379E-2</v>
      </c>
      <c r="H78" s="77">
        <f t="shared" si="32"/>
        <v>5.8740190398525946E-2</v>
      </c>
      <c r="I78" s="78">
        <f t="shared" si="32"/>
        <v>4.7077200996909284E-2</v>
      </c>
      <c r="J78" s="77">
        <f t="shared" si="32"/>
        <v>5.065453209495388E-2</v>
      </c>
      <c r="K78" s="78">
        <f t="shared" si="32"/>
        <v>0.10353916451822508</v>
      </c>
      <c r="L78" s="77">
        <f t="shared" si="32"/>
        <v>3.6854831985324771E-2</v>
      </c>
      <c r="M78" s="78">
        <f t="shared" si="32"/>
        <v>8.0614016732561689E-2</v>
      </c>
      <c r="N78" s="77">
        <f t="shared" si="32"/>
        <v>5.1030720386352459E-2</v>
      </c>
      <c r="O78" s="78">
        <f t="shared" si="32"/>
        <v>7.1072128642147583E-2</v>
      </c>
      <c r="P78" s="77">
        <f t="shared" si="32"/>
        <v>5.403671273850013E-2</v>
      </c>
      <c r="Q78" s="78">
        <f t="shared" si="32"/>
        <v>5.7963409588584924E-2</v>
      </c>
      <c r="R78" s="77">
        <f t="shared" si="32"/>
        <v>6.3747602472117637E-2</v>
      </c>
      <c r="S78" s="78">
        <f t="shared" si="32"/>
        <v>5.392535221998801E-2</v>
      </c>
      <c r="T78" s="77">
        <f t="shared" si="32"/>
        <v>3.9720209842618037E-2</v>
      </c>
      <c r="U78" s="78">
        <f t="shared" si="32"/>
        <v>6.564539883308787E-2</v>
      </c>
      <c r="V78" s="77">
        <f t="shared" si="32"/>
        <v>3.3418452492170792E-2</v>
      </c>
      <c r="W78" s="78">
        <f t="shared" si="32"/>
        <v>7.5475087749860836E-2</v>
      </c>
      <c r="X78" s="77">
        <f t="shared" si="32"/>
        <v>4.3070614308653936E-2</v>
      </c>
      <c r="Y78" s="78">
        <f t="shared" si="32"/>
        <v>6.631775681000765E-2</v>
      </c>
      <c r="Z78" s="77">
        <f t="shared" si="32"/>
        <v>5.8512553184855105E-2</v>
      </c>
      <c r="AA78" s="77">
        <f t="shared" si="32"/>
        <v>5.1190440833553404E-2</v>
      </c>
      <c r="AB78" s="96">
        <f t="shared" si="32"/>
        <v>5.5962252363582966E-2</v>
      </c>
      <c r="AC78" s="97">
        <f t="shared" si="32"/>
        <v>5.8586098311565138E-2</v>
      </c>
      <c r="AD78" s="16"/>
      <c r="AE78" s="16"/>
    </row>
    <row r="79" spans="1:31" x14ac:dyDescent="0.2">
      <c r="A79" s="83" t="s">
        <v>29</v>
      </c>
      <c r="B79" s="77">
        <f>B15/B31</f>
        <v>6.6370818710475898E-2</v>
      </c>
      <c r="C79" s="78">
        <f t="shared" ref="C79:AC79" si="33">C15/C31</f>
        <v>4.3103525401589807E-2</v>
      </c>
      <c r="D79" s="77">
        <f t="shared" si="33"/>
        <v>6.7081810341287115E-2</v>
      </c>
      <c r="E79" s="78">
        <f t="shared" si="33"/>
        <v>4.2807537087928671E-2</v>
      </c>
      <c r="F79" s="77">
        <f t="shared" si="33"/>
        <v>7.016530099938427E-2</v>
      </c>
      <c r="G79" s="78">
        <f t="shared" si="33"/>
        <v>5.1646493051310263E-2</v>
      </c>
      <c r="H79" s="77">
        <f t="shared" si="33"/>
        <v>6.8165923876718368E-2</v>
      </c>
      <c r="I79" s="78">
        <f t="shared" si="33"/>
        <v>4.9316715700577815E-2</v>
      </c>
      <c r="J79" s="77">
        <f t="shared" si="33"/>
        <v>5.509542439848146E-2</v>
      </c>
      <c r="K79" s="78">
        <f t="shared" si="33"/>
        <v>7.8790165377601709E-2</v>
      </c>
      <c r="L79" s="77">
        <f t="shared" si="33"/>
        <v>4.0989188137524668E-2</v>
      </c>
      <c r="M79" s="78">
        <f t="shared" si="33"/>
        <v>7.2829594387727001E-2</v>
      </c>
      <c r="N79" s="77">
        <f t="shared" si="33"/>
        <v>5.2798521367139174E-2</v>
      </c>
      <c r="O79" s="78">
        <f t="shared" si="33"/>
        <v>6.8072028971062168E-2</v>
      </c>
      <c r="P79" s="77">
        <f t="shared" si="33"/>
        <v>5.4198325976312807E-2</v>
      </c>
      <c r="Q79" s="78">
        <f t="shared" si="33"/>
        <v>5.2433474272682322E-2</v>
      </c>
      <c r="R79" s="77">
        <f t="shared" si="33"/>
        <v>6.2948426511330535E-2</v>
      </c>
      <c r="S79" s="78">
        <f t="shared" si="33"/>
        <v>5.4758489553484765E-2</v>
      </c>
      <c r="T79" s="77">
        <f t="shared" si="33"/>
        <v>4.4848439142341358E-2</v>
      </c>
      <c r="U79" s="78">
        <f t="shared" si="33"/>
        <v>5.9347538674210033E-2</v>
      </c>
      <c r="V79" s="77">
        <f t="shared" si="33"/>
        <v>3.6015145780533102E-2</v>
      </c>
      <c r="W79" s="78">
        <f t="shared" si="33"/>
        <v>7.7136857119137023E-2</v>
      </c>
      <c r="X79" s="77">
        <f t="shared" si="33"/>
        <v>4.2645946412219818E-2</v>
      </c>
      <c r="Y79" s="78">
        <f t="shared" si="33"/>
        <v>5.6802275823639663E-2</v>
      </c>
      <c r="Z79" s="77">
        <f t="shared" si="33"/>
        <v>5.7228463145482016E-2</v>
      </c>
      <c r="AA79" s="77">
        <f t="shared" si="33"/>
        <v>5.4621170830928586E-2</v>
      </c>
      <c r="AB79" s="96">
        <f t="shared" si="33"/>
        <v>5.7298204087626488E-2</v>
      </c>
      <c r="AC79" s="97">
        <f t="shared" si="33"/>
        <v>5.7342242955776258E-2</v>
      </c>
      <c r="AD79" s="16"/>
      <c r="AE79" s="16"/>
    </row>
    <row r="80" spans="1:31" x14ac:dyDescent="0.2">
      <c r="A80" s="82" t="s">
        <v>31</v>
      </c>
      <c r="B80" s="77">
        <f>B16/B31</f>
        <v>6.2633159837015187E-2</v>
      </c>
      <c r="C80" s="78">
        <f t="shared" ref="C80:AC80" si="34">C16/C31</f>
        <v>4.7330786538969084E-2</v>
      </c>
      <c r="D80" s="77">
        <f t="shared" si="34"/>
        <v>6.1354333511300943E-2</v>
      </c>
      <c r="E80" s="78">
        <f t="shared" si="34"/>
        <v>4.5086930805412602E-2</v>
      </c>
      <c r="F80" s="77">
        <f t="shared" si="34"/>
        <v>6.4468968565970411E-2</v>
      </c>
      <c r="G80" s="78">
        <f t="shared" si="34"/>
        <v>5.2298569507274725E-2</v>
      </c>
      <c r="H80" s="77">
        <f t="shared" si="34"/>
        <v>6.9002046435769529E-2</v>
      </c>
      <c r="I80" s="78">
        <f t="shared" si="34"/>
        <v>5.4235284715730317E-2</v>
      </c>
      <c r="J80" s="77">
        <f t="shared" si="34"/>
        <v>5.5121206066426467E-2</v>
      </c>
      <c r="K80" s="78">
        <f t="shared" si="34"/>
        <v>6.2184283887736065E-2</v>
      </c>
      <c r="L80" s="77">
        <f t="shared" si="34"/>
        <v>4.8688123627671699E-2</v>
      </c>
      <c r="M80" s="78">
        <f t="shared" si="34"/>
        <v>7.1493338913301244E-2</v>
      </c>
      <c r="N80" s="77">
        <f t="shared" si="34"/>
        <v>5.6332632771393221E-2</v>
      </c>
      <c r="O80" s="78">
        <f t="shared" si="34"/>
        <v>6.4123946531999959E-2</v>
      </c>
      <c r="P80" s="77">
        <f t="shared" si="34"/>
        <v>5.509322912897701E-2</v>
      </c>
      <c r="Q80" s="78">
        <f t="shared" si="34"/>
        <v>5.3444604781174E-2</v>
      </c>
      <c r="R80" s="77">
        <f t="shared" si="34"/>
        <v>6.2252255452156E-2</v>
      </c>
      <c r="S80" s="78">
        <f t="shared" si="34"/>
        <v>5.4685610741011886E-2</v>
      </c>
      <c r="T80" s="77">
        <f t="shared" si="34"/>
        <v>5.0867509745049701E-2</v>
      </c>
      <c r="U80" s="78">
        <f t="shared" si="34"/>
        <v>5.461661022950276E-2</v>
      </c>
      <c r="V80" s="77">
        <f t="shared" si="34"/>
        <v>4.1604583978114951E-2</v>
      </c>
      <c r="W80" s="78">
        <f t="shared" si="34"/>
        <v>6.9097486386692775E-2</v>
      </c>
      <c r="X80" s="77">
        <f t="shared" si="34"/>
        <v>4.6575783313205846E-2</v>
      </c>
      <c r="Y80" s="78">
        <f t="shared" si="34"/>
        <v>5.2229832592588642E-2</v>
      </c>
      <c r="Z80" s="77">
        <f t="shared" si="34"/>
        <v>5.7672792314735287E-2</v>
      </c>
      <c r="AA80" s="77">
        <f t="shared" si="34"/>
        <v>5.9399630277436409E-2</v>
      </c>
      <c r="AB80" s="96">
        <f t="shared" si="34"/>
        <v>5.7615422619958757E-2</v>
      </c>
      <c r="AC80" s="97">
        <f t="shared" si="34"/>
        <v>5.7392600462915125E-2</v>
      </c>
      <c r="AD80" s="16"/>
      <c r="AE80" s="16"/>
    </row>
    <row r="81" spans="1:31" x14ac:dyDescent="0.2">
      <c r="A81" s="83" t="s">
        <v>33</v>
      </c>
      <c r="B81" s="77">
        <f>B17/B31</f>
        <v>5.5498335678641868E-2</v>
      </c>
      <c r="C81" s="78">
        <f t="shared" ref="C81:AC81" si="35">C17/C31</f>
        <v>4.5506801640803583E-2</v>
      </c>
      <c r="D81" s="77">
        <f t="shared" si="35"/>
        <v>5.5346215450326502E-2</v>
      </c>
      <c r="E81" s="78">
        <f t="shared" si="35"/>
        <v>4.8742410403531146E-2</v>
      </c>
      <c r="F81" s="77">
        <f t="shared" si="35"/>
        <v>5.5940257976917852E-2</v>
      </c>
      <c r="G81" s="78">
        <f t="shared" si="35"/>
        <v>5.4733667522517016E-2</v>
      </c>
      <c r="H81" s="77">
        <f t="shared" si="35"/>
        <v>6.6395615001690306E-2</v>
      </c>
      <c r="I81" s="78">
        <f t="shared" si="35"/>
        <v>5.4052220650741639E-2</v>
      </c>
      <c r="J81" s="77">
        <f t="shared" si="35"/>
        <v>5.6848577818741981E-2</v>
      </c>
      <c r="K81" s="78">
        <f t="shared" si="35"/>
        <v>5.6676937265505462E-2</v>
      </c>
      <c r="L81" s="77">
        <f t="shared" si="35"/>
        <v>4.9216209455515719E-2</v>
      </c>
      <c r="M81" s="78">
        <f t="shared" si="35"/>
        <v>6.4692753016670157E-2</v>
      </c>
      <c r="N81" s="77">
        <f t="shared" si="35"/>
        <v>5.6192520383371344E-2</v>
      </c>
      <c r="O81" s="78">
        <f t="shared" si="35"/>
        <v>5.9892355227748433E-2</v>
      </c>
      <c r="P81" s="77">
        <f t="shared" si="35"/>
        <v>5.5493644016691997E-2</v>
      </c>
      <c r="Q81" s="78">
        <f t="shared" si="35"/>
        <v>5.3440568332038307E-2</v>
      </c>
      <c r="R81" s="77">
        <f t="shared" si="35"/>
        <v>5.9712651843432552E-2</v>
      </c>
      <c r="S81" s="78">
        <f t="shared" si="35"/>
        <v>5.6512550062775162E-2</v>
      </c>
      <c r="T81" s="77">
        <f t="shared" si="35"/>
        <v>5.2248549436978868E-2</v>
      </c>
      <c r="U81" s="78">
        <f t="shared" si="35"/>
        <v>5.3625977919822813E-2</v>
      </c>
      <c r="V81" s="77">
        <f t="shared" si="35"/>
        <v>4.6839492095735895E-2</v>
      </c>
      <c r="W81" s="78">
        <f t="shared" si="35"/>
        <v>6.3982884183793595E-2</v>
      </c>
      <c r="X81" s="77">
        <f t="shared" si="35"/>
        <v>4.5011479304075487E-2</v>
      </c>
      <c r="Y81" s="78">
        <f t="shared" si="35"/>
        <v>5.2723069909057702E-2</v>
      </c>
      <c r="Z81" s="77">
        <f t="shared" si="35"/>
        <v>5.5877050504706913E-2</v>
      </c>
      <c r="AA81" s="77">
        <f t="shared" si="35"/>
        <v>5.8552784197129712E-2</v>
      </c>
      <c r="AB81" s="96">
        <f t="shared" si="35"/>
        <v>5.5229003406147989E-2</v>
      </c>
      <c r="AC81" s="97">
        <f t="shared" si="35"/>
        <v>5.5909297653626858E-2</v>
      </c>
      <c r="AD81" s="16"/>
      <c r="AE81" s="16"/>
    </row>
    <row r="82" spans="1:31" x14ac:dyDescent="0.2">
      <c r="A82" s="82" t="s">
        <v>35</v>
      </c>
      <c r="B82" s="77">
        <f>B18/B31</f>
        <v>4.6647621631091443E-2</v>
      </c>
      <c r="C82" s="78">
        <f t="shared" ref="C82:AC82" si="36">C18/C31</f>
        <v>5.1381352634098119E-2</v>
      </c>
      <c r="D82" s="77">
        <f t="shared" si="36"/>
        <v>5.1939162457048202E-2</v>
      </c>
      <c r="E82" s="78">
        <f t="shared" si="36"/>
        <v>5.2397890001649697E-2</v>
      </c>
      <c r="F82" s="77">
        <f t="shared" si="36"/>
        <v>5.3543630306762027E-2</v>
      </c>
      <c r="G82" s="78">
        <f t="shared" si="36"/>
        <v>5.7336878999062639E-2</v>
      </c>
      <c r="H82" s="77">
        <f t="shared" si="36"/>
        <v>6.8269148884008646E-2</v>
      </c>
      <c r="I82" s="78">
        <f t="shared" si="36"/>
        <v>6.150766731776762E-2</v>
      </c>
      <c r="J82" s="77">
        <f t="shared" si="36"/>
        <v>6.1992020573771019E-2</v>
      </c>
      <c r="K82" s="78">
        <f t="shared" si="36"/>
        <v>5.2521536816952777E-2</v>
      </c>
      <c r="L82" s="77">
        <f t="shared" si="36"/>
        <v>5.840907195864254E-2</v>
      </c>
      <c r="M82" s="78">
        <f t="shared" si="36"/>
        <v>5.4874579208011656E-2</v>
      </c>
      <c r="N82" s="77">
        <f t="shared" si="36"/>
        <v>6.0531532740091522E-2</v>
      </c>
      <c r="O82" s="78">
        <f t="shared" si="36"/>
        <v>5.5462529209165307E-2</v>
      </c>
      <c r="P82" s="77">
        <f t="shared" si="36"/>
        <v>5.8600477603299804E-2</v>
      </c>
      <c r="Q82" s="78">
        <f t="shared" si="36"/>
        <v>5.2639333178602782E-2</v>
      </c>
      <c r="R82" s="77">
        <f t="shared" si="36"/>
        <v>5.9004049158201323E-2</v>
      </c>
      <c r="S82" s="78">
        <f t="shared" si="36"/>
        <v>5.9631431969284894E-2</v>
      </c>
      <c r="T82" s="77">
        <f t="shared" si="36"/>
        <v>6.405101834001857E-2</v>
      </c>
      <c r="U82" s="78">
        <f t="shared" si="36"/>
        <v>5.120401375585245E-2</v>
      </c>
      <c r="V82" s="77">
        <f t="shared" si="36"/>
        <v>5.8954200143409012E-2</v>
      </c>
      <c r="W82" s="78">
        <f t="shared" si="36"/>
        <v>6.0187081750614831E-2</v>
      </c>
      <c r="X82" s="77">
        <f t="shared" si="36"/>
        <v>5.2433214337849851E-2</v>
      </c>
      <c r="Y82" s="78">
        <f t="shared" si="36"/>
        <v>4.7428100663070925E-2</v>
      </c>
      <c r="Z82" s="77">
        <f t="shared" si="36"/>
        <v>5.848208084948367E-2</v>
      </c>
      <c r="AA82" s="77">
        <f t="shared" si="36"/>
        <v>6.153962236283702E-2</v>
      </c>
      <c r="AB82" s="96">
        <f t="shared" si="36"/>
        <v>5.6679696396103776E-2</v>
      </c>
      <c r="AC82" s="97">
        <f t="shared" si="36"/>
        <v>5.6563820599137164E-2</v>
      </c>
      <c r="AD82" s="16"/>
      <c r="AE82" s="16"/>
    </row>
    <row r="83" spans="1:31" x14ac:dyDescent="0.2">
      <c r="A83" s="83" t="s">
        <v>36</v>
      </c>
      <c r="B83" s="77">
        <f>B19/B31</f>
        <v>4.2438075377651187E-2</v>
      </c>
      <c r="C83" s="78">
        <f t="shared" ref="C83:AC83" si="37">C19/C31</f>
        <v>6.6592782790350219E-2</v>
      </c>
      <c r="D83" s="77">
        <f t="shared" si="37"/>
        <v>5.0796062808876476E-2</v>
      </c>
      <c r="E83" s="78">
        <f t="shared" si="37"/>
        <v>5.8628501072300838E-2</v>
      </c>
      <c r="F83" s="77">
        <f t="shared" si="37"/>
        <v>5.4626691296041932E-2</v>
      </c>
      <c r="G83" s="78">
        <f t="shared" si="37"/>
        <v>5.8065370664710438E-2</v>
      </c>
      <c r="H83" s="77">
        <f t="shared" si="37"/>
        <v>6.8714306727947913E-2</v>
      </c>
      <c r="I83" s="78">
        <f t="shared" si="37"/>
        <v>6.8917580283349725E-2</v>
      </c>
      <c r="J83" s="77">
        <f t="shared" si="37"/>
        <v>6.9333350521111961E-2</v>
      </c>
      <c r="K83" s="78">
        <f t="shared" si="37"/>
        <v>4.5505040977593329E-2</v>
      </c>
      <c r="L83" s="77">
        <f t="shared" si="37"/>
        <v>7.9633258289557793E-2</v>
      </c>
      <c r="M83" s="78">
        <f t="shared" si="37"/>
        <v>4.9292775777065596E-2</v>
      </c>
      <c r="N83" s="77">
        <f t="shared" si="37"/>
        <v>6.9364575414747567E-2</v>
      </c>
      <c r="O83" s="78">
        <f t="shared" si="37"/>
        <v>5.3211070135220438E-2</v>
      </c>
      <c r="P83" s="77">
        <f t="shared" si="37"/>
        <v>6.2944737921219573E-2</v>
      </c>
      <c r="Q83" s="78">
        <f t="shared" si="37"/>
        <v>5.6326629464060467E-2</v>
      </c>
      <c r="R83" s="77">
        <f t="shared" si="37"/>
        <v>6.1548980606663355E-2</v>
      </c>
      <c r="S83" s="78">
        <f t="shared" si="37"/>
        <v>6.4159856362485959E-2</v>
      </c>
      <c r="T83" s="77">
        <f t="shared" si="37"/>
        <v>8.3644813559641595E-2</v>
      </c>
      <c r="U83" s="78">
        <f t="shared" si="37"/>
        <v>3.8563093484803398E-2</v>
      </c>
      <c r="V83" s="77">
        <f t="shared" si="37"/>
        <v>7.9378007317373087E-2</v>
      </c>
      <c r="W83" s="78">
        <f t="shared" si="37"/>
        <v>4.9783670564089721E-2</v>
      </c>
      <c r="X83" s="77">
        <f t="shared" si="37"/>
        <v>6.5685838652741094E-2</v>
      </c>
      <c r="Y83" s="78">
        <f t="shared" si="37"/>
        <v>4.234375708195471E-2</v>
      </c>
      <c r="Z83" s="77">
        <f t="shared" si="37"/>
        <v>6.1139551957457787E-2</v>
      </c>
      <c r="AA83" s="77">
        <f t="shared" si="37"/>
        <v>6.5102797481776761E-2</v>
      </c>
      <c r="AB83" s="96">
        <f t="shared" si="37"/>
        <v>6.1552342302317105E-2</v>
      </c>
      <c r="AC83" s="97">
        <f t="shared" si="37"/>
        <v>5.8370707785981094E-2</v>
      </c>
      <c r="AD83" s="16"/>
      <c r="AE83" s="16"/>
    </row>
    <row r="84" spans="1:31" x14ac:dyDescent="0.2">
      <c r="A84" s="82" t="s">
        <v>37</v>
      </c>
      <c r="B84" s="77">
        <f>B20/B31</f>
        <v>4.3229263799173773E-2</v>
      </c>
      <c r="C84" s="78">
        <f t="shared" ref="C84:AC84" si="38">C20/C31</f>
        <v>7.772009715990677E-2</v>
      </c>
      <c r="D84" s="77">
        <f t="shared" si="38"/>
        <v>6.1402247867811136E-2</v>
      </c>
      <c r="E84" s="78">
        <f t="shared" si="38"/>
        <v>7.198699558606371E-2</v>
      </c>
      <c r="F84" s="77">
        <f t="shared" si="38"/>
        <v>6.973586573832867E-2</v>
      </c>
      <c r="G84" s="78">
        <f t="shared" si="38"/>
        <v>6.1478583363899414E-2</v>
      </c>
      <c r="H84" s="77">
        <f t="shared" si="38"/>
        <v>7.1380092541219034E-2</v>
      </c>
      <c r="I84" s="78">
        <f t="shared" si="38"/>
        <v>7.9270457176947681E-2</v>
      </c>
      <c r="J84" s="77">
        <f t="shared" si="38"/>
        <v>8.4583207110584022E-2</v>
      </c>
      <c r="K84" s="78">
        <f t="shared" si="38"/>
        <v>4.2334779601333083E-2</v>
      </c>
      <c r="L84" s="77">
        <f t="shared" si="38"/>
        <v>9.4610745156897075E-2</v>
      </c>
      <c r="M84" s="78">
        <f t="shared" si="38"/>
        <v>4.5421673035906357E-2</v>
      </c>
      <c r="N84" s="77">
        <f t="shared" si="38"/>
        <v>7.6692155196828093E-2</v>
      </c>
      <c r="O84" s="78">
        <f t="shared" si="38"/>
        <v>5.5452562100623499E-2</v>
      </c>
      <c r="P84" s="77">
        <f t="shared" si="38"/>
        <v>6.5793472754902674E-2</v>
      </c>
      <c r="Q84" s="78">
        <f t="shared" si="38"/>
        <v>5.6027932228019009E-2</v>
      </c>
      <c r="R84" s="77">
        <f t="shared" si="38"/>
        <v>6.623925552319386E-2</v>
      </c>
      <c r="S84" s="78">
        <f t="shared" si="38"/>
        <v>6.9302781651765163E-2</v>
      </c>
      <c r="T84" s="77">
        <f t="shared" si="38"/>
        <v>0.10208381449761736</v>
      </c>
      <c r="U84" s="78">
        <f t="shared" si="38"/>
        <v>3.4359497828518909E-2</v>
      </c>
      <c r="V84" s="77">
        <f t="shared" si="38"/>
        <v>9.4083020724039859E-2</v>
      </c>
      <c r="W84" s="78">
        <f t="shared" si="38"/>
        <v>4.6200182644921671E-2</v>
      </c>
      <c r="X84" s="77">
        <f t="shared" si="38"/>
        <v>8.8209825753453749E-2</v>
      </c>
      <c r="Y84" s="78">
        <f t="shared" si="38"/>
        <v>4.1338619415420462E-2</v>
      </c>
      <c r="Z84" s="77">
        <f t="shared" si="38"/>
        <v>7.2552504542503948E-2</v>
      </c>
      <c r="AA84" s="77">
        <f t="shared" si="38"/>
        <v>7.0848507664559052E-2</v>
      </c>
      <c r="AB84" s="96">
        <f t="shared" si="38"/>
        <v>7.0560776158706331E-2</v>
      </c>
      <c r="AC84" s="97">
        <f t="shared" si="38"/>
        <v>6.2571321624049547E-2</v>
      </c>
      <c r="AD84" s="16"/>
      <c r="AE84" s="16"/>
    </row>
    <row r="85" spans="1:31" x14ac:dyDescent="0.2">
      <c r="A85" s="83" t="s">
        <v>30</v>
      </c>
      <c r="B85" s="77">
        <f>B21/B31</f>
        <v>4.8203154581263528E-2</v>
      </c>
      <c r="C85" s="78">
        <f t="shared" ref="C85:AC85" si="39">C21/C31</f>
        <v>0.10397944074900804</v>
      </c>
      <c r="D85" s="77">
        <f t="shared" si="39"/>
        <v>7.325762865004723E-2</v>
      </c>
      <c r="E85" s="78">
        <f t="shared" si="39"/>
        <v>8.2504798194189058E-2</v>
      </c>
      <c r="F85" s="77">
        <f t="shared" si="39"/>
        <v>8.2956788076856275E-2</v>
      </c>
      <c r="G85" s="78">
        <f t="shared" si="39"/>
        <v>7.1473692790479687E-2</v>
      </c>
      <c r="H85" s="77">
        <f t="shared" si="39"/>
        <v>7.8712938996601312E-2</v>
      </c>
      <c r="I85" s="78">
        <f t="shared" si="39"/>
        <v>8.8565837085991791E-2</v>
      </c>
      <c r="J85" s="77">
        <f t="shared" si="39"/>
        <v>0.11236295432132982</v>
      </c>
      <c r="K85" s="78">
        <f t="shared" si="39"/>
        <v>4.0034375065501268E-2</v>
      </c>
      <c r="L85" s="77">
        <f t="shared" si="39"/>
        <v>0.12490619528058033</v>
      </c>
      <c r="M85" s="78">
        <f t="shared" si="39"/>
        <v>4.953322834183177E-2</v>
      </c>
      <c r="N85" s="77">
        <f t="shared" si="39"/>
        <v>8.4244809134135248E-2</v>
      </c>
      <c r="O85" s="78">
        <f t="shared" si="39"/>
        <v>5.954350642878501E-2</v>
      </c>
      <c r="P85" s="77">
        <f t="shared" si="39"/>
        <v>7.6631208239862997E-2</v>
      </c>
      <c r="Q85" s="78">
        <f t="shared" si="39"/>
        <v>6.5975761122940152E-2</v>
      </c>
      <c r="R85" s="77">
        <f t="shared" si="39"/>
        <v>6.4049513390637206E-2</v>
      </c>
      <c r="S85" s="78">
        <f t="shared" si="39"/>
        <v>7.8646176678117477E-2</v>
      </c>
      <c r="T85" s="77">
        <f t="shared" si="39"/>
        <v>0.10752784468252584</v>
      </c>
      <c r="U85" s="78">
        <f t="shared" si="39"/>
        <v>3.9161992865940708E-2</v>
      </c>
      <c r="V85" s="77">
        <f t="shared" si="39"/>
        <v>8.8670847566438463E-2</v>
      </c>
      <c r="W85" s="78">
        <f t="shared" si="39"/>
        <v>5.2070134561128203E-2</v>
      </c>
      <c r="X85" s="77">
        <f t="shared" si="39"/>
        <v>0.10382798296020065</v>
      </c>
      <c r="Y85" s="78">
        <f t="shared" si="39"/>
        <v>4.7542745012304273E-2</v>
      </c>
      <c r="Z85" s="77">
        <f t="shared" si="39"/>
        <v>7.481029199583876E-2</v>
      </c>
      <c r="AA85" s="77">
        <f t="shared" si="39"/>
        <v>8.522321819169866E-2</v>
      </c>
      <c r="AB85" s="96">
        <f t="shared" si="39"/>
        <v>7.7475493032765977E-2</v>
      </c>
      <c r="AC85" s="97">
        <f t="shared" si="39"/>
        <v>7.2862451585432572E-2</v>
      </c>
      <c r="AD85" s="16"/>
      <c r="AE85" s="16"/>
    </row>
    <row r="86" spans="1:31" x14ac:dyDescent="0.2">
      <c r="A86" s="82" t="s">
        <v>32</v>
      </c>
      <c r="B86" s="77">
        <f>B22/B31</f>
        <v>4.853446473277611E-2</v>
      </c>
      <c r="C86" s="78">
        <f t="shared" ref="C86:AC86" si="40">C22/C31</f>
        <v>0.11444806284080895</v>
      </c>
      <c r="D86" s="77">
        <f t="shared" si="40"/>
        <v>6.6303202047996501E-2</v>
      </c>
      <c r="E86" s="78">
        <f t="shared" si="40"/>
        <v>9.0580249546334257E-2</v>
      </c>
      <c r="F86" s="77">
        <f t="shared" si="40"/>
        <v>6.8318097854402501E-2</v>
      </c>
      <c r="G86" s="78">
        <f t="shared" si="40"/>
        <v>7.5707095406936459E-2</v>
      </c>
      <c r="H86" s="77">
        <f t="shared" si="40"/>
        <v>7.7672947048151891E-2</v>
      </c>
      <c r="I86" s="78">
        <f t="shared" si="40"/>
        <v>9.5648650808548438E-2</v>
      </c>
      <c r="J86" s="77">
        <f t="shared" si="40"/>
        <v>9.6352538527480033E-2</v>
      </c>
      <c r="K86" s="78">
        <f t="shared" si="40"/>
        <v>3.6266742124127525E-2</v>
      </c>
      <c r="L86" s="77">
        <f t="shared" si="40"/>
        <v>0.12594846994079881</v>
      </c>
      <c r="M86" s="78">
        <f t="shared" si="40"/>
        <v>4.4652591931806922E-2</v>
      </c>
      <c r="N86" s="77">
        <f t="shared" si="40"/>
        <v>8.5887403300093909E-2</v>
      </c>
      <c r="O86" s="78">
        <f t="shared" si="40"/>
        <v>5.8814800048728084E-2</v>
      </c>
      <c r="P86" s="77">
        <f t="shared" si="40"/>
        <v>7.3816243336469106E-2</v>
      </c>
      <c r="Q86" s="78">
        <f t="shared" si="40"/>
        <v>7.4048659394330807E-2</v>
      </c>
      <c r="R86" s="77">
        <f t="shared" si="40"/>
        <v>6.5187895148113947E-2</v>
      </c>
      <c r="S86" s="78">
        <f t="shared" si="40"/>
        <v>8.0989893033779334E-2</v>
      </c>
      <c r="T86" s="77">
        <f t="shared" si="40"/>
        <v>0.10538794017694277</v>
      </c>
      <c r="U86" s="78">
        <f t="shared" si="40"/>
        <v>3.7007461758956181E-2</v>
      </c>
      <c r="V86" s="77">
        <f t="shared" si="40"/>
        <v>0.10319540196844043</v>
      </c>
      <c r="W86" s="78">
        <f t="shared" si="40"/>
        <v>4.9427091059789673E-2</v>
      </c>
      <c r="X86" s="77">
        <f t="shared" si="40"/>
        <v>0.10086028426207318</v>
      </c>
      <c r="Y86" s="78">
        <f t="shared" si="40"/>
        <v>5.2936361721584863E-2</v>
      </c>
      <c r="Z86" s="77">
        <f t="shared" si="40"/>
        <v>6.7749214097211005E-2</v>
      </c>
      <c r="AA86" s="77">
        <f t="shared" si="40"/>
        <v>8.8068781561070439E-2</v>
      </c>
      <c r="AB86" s="96">
        <f t="shared" si="40"/>
        <v>7.5763458764702002E-2</v>
      </c>
      <c r="AC86" s="97">
        <f t="shared" si="40"/>
        <v>7.6135814196753512E-2</v>
      </c>
      <c r="AD86" s="16"/>
      <c r="AE86" s="16"/>
    </row>
    <row r="87" spans="1:31" x14ac:dyDescent="0.2">
      <c r="A87" s="83" t="s">
        <v>34</v>
      </c>
      <c r="B87" s="77">
        <f>B23/B31</f>
        <v>4.9334836591334225E-2</v>
      </c>
      <c r="C87" s="78">
        <f t="shared" ref="C87:AC87" si="41">C23/C31</f>
        <v>0.10377366930740017</v>
      </c>
      <c r="D87" s="77">
        <f t="shared" si="41"/>
        <v>5.1756061166098537E-2</v>
      </c>
      <c r="E87" s="78">
        <f t="shared" si="41"/>
        <v>7.9754638254382754E-2</v>
      </c>
      <c r="F87" s="77">
        <f t="shared" si="41"/>
        <v>5.1529073714457127E-2</v>
      </c>
      <c r="G87" s="78">
        <f t="shared" si="41"/>
        <v>6.747972449769736E-2</v>
      </c>
      <c r="H87" s="77">
        <f t="shared" si="41"/>
        <v>6.7812378226749209E-2</v>
      </c>
      <c r="I87" s="78">
        <f t="shared" si="41"/>
        <v>7.9731369746665351E-2</v>
      </c>
      <c r="J87" s="77">
        <f t="shared" si="41"/>
        <v>6.4434833611560494E-2</v>
      </c>
      <c r="K87" s="78">
        <f t="shared" si="41"/>
        <v>3.0293026472992517E-2</v>
      </c>
      <c r="L87" s="77">
        <f t="shared" si="41"/>
        <v>8.945495983768309E-2</v>
      </c>
      <c r="M87" s="78">
        <f t="shared" si="41"/>
        <v>3.8230122282060033E-2</v>
      </c>
      <c r="N87" s="77">
        <f t="shared" si="41"/>
        <v>7.1315714945818245E-2</v>
      </c>
      <c r="O87" s="78">
        <f t="shared" si="41"/>
        <v>5.5995215787899927E-2</v>
      </c>
      <c r="P87" s="77">
        <f t="shared" si="41"/>
        <v>5.9753479508888728E-2</v>
      </c>
      <c r="Q87" s="78">
        <f t="shared" si="41"/>
        <v>7.5639020353794773E-2</v>
      </c>
      <c r="R87" s="77">
        <f t="shared" si="41"/>
        <v>5.2349577324714069E-2</v>
      </c>
      <c r="S87" s="78">
        <f t="shared" si="41"/>
        <v>7.6310742005691171E-2</v>
      </c>
      <c r="T87" s="77">
        <f t="shared" si="41"/>
        <v>7.802638587097413E-2</v>
      </c>
      <c r="U87" s="78">
        <f t="shared" si="41"/>
        <v>3.9128092900970669E-2</v>
      </c>
      <c r="V87" s="77">
        <f t="shared" si="41"/>
        <v>9.3255783870797734E-2</v>
      </c>
      <c r="W87" s="78">
        <f t="shared" si="41"/>
        <v>4.9036486793628931E-2</v>
      </c>
      <c r="X87" s="77">
        <f t="shared" si="41"/>
        <v>8.3903427866176536E-2</v>
      </c>
      <c r="Y87" s="78">
        <f t="shared" si="41"/>
        <v>5.3709544541995828E-2</v>
      </c>
      <c r="Z87" s="77">
        <f t="shared" si="41"/>
        <v>6.0370656983550611E-2</v>
      </c>
      <c r="AA87" s="77">
        <f t="shared" si="41"/>
        <v>8.5134921443988959E-2</v>
      </c>
      <c r="AB87" s="96">
        <f t="shared" si="41"/>
        <v>6.4403700094705099E-2</v>
      </c>
      <c r="AC87" s="97">
        <f t="shared" si="41"/>
        <v>7.0404406930040589E-2</v>
      </c>
      <c r="AD87" s="16"/>
      <c r="AE87" s="16"/>
    </row>
    <row r="88" spans="1:31" x14ac:dyDescent="0.2">
      <c r="A88" s="82" t="s">
        <v>38</v>
      </c>
      <c r="B88" s="77">
        <f>B24/B31</f>
        <v>4.4309377278198801E-2</v>
      </c>
      <c r="C88" s="78">
        <f t="shared" ref="C88:AC88" si="42">C24/C31</f>
        <v>9.1979834398722427E-2</v>
      </c>
      <c r="D88" s="77">
        <f t="shared" si="42"/>
        <v>3.8685709200925435E-2</v>
      </c>
      <c r="E88" s="78">
        <f t="shared" si="42"/>
        <v>8.0136884332336816E-2</v>
      </c>
      <c r="F88" s="77">
        <f t="shared" si="42"/>
        <v>3.8169216438529184E-2</v>
      </c>
      <c r="G88" s="78">
        <f t="shared" si="42"/>
        <v>6.4331417858743939E-2</v>
      </c>
      <c r="H88" s="77">
        <f t="shared" si="42"/>
        <v>5.2271853379199644E-2</v>
      </c>
      <c r="I88" s="78">
        <f t="shared" si="42"/>
        <v>7.9403341244426773E-2</v>
      </c>
      <c r="J88" s="77">
        <f t="shared" si="42"/>
        <v>4.3609691328980529E-2</v>
      </c>
      <c r="K88" s="78">
        <f t="shared" si="42"/>
        <v>2.8516632081997107E-2</v>
      </c>
      <c r="L88" s="77">
        <f t="shared" si="42"/>
        <v>6.4787792879179518E-2</v>
      </c>
      <c r="M88" s="78">
        <f t="shared" si="42"/>
        <v>3.7859348098222119E-2</v>
      </c>
      <c r="N88" s="77">
        <f t="shared" si="42"/>
        <v>5.6800667769679083E-2</v>
      </c>
      <c r="O88" s="78">
        <f t="shared" si="42"/>
        <v>5.3699458453769229E-2</v>
      </c>
      <c r="P88" s="77">
        <f t="shared" si="42"/>
        <v>5.191885568179077E-2</v>
      </c>
      <c r="Q88" s="78">
        <f t="shared" si="42"/>
        <v>7.5029516534304772E-2</v>
      </c>
      <c r="R88" s="77">
        <f t="shared" si="42"/>
        <v>4.5483767848263121E-2</v>
      </c>
      <c r="S88" s="78">
        <f t="shared" si="42"/>
        <v>6.4262549234606836E-2</v>
      </c>
      <c r="T88" s="77">
        <f t="shared" si="42"/>
        <v>6.8580639991704329E-2</v>
      </c>
      <c r="U88" s="78">
        <f t="shared" si="42"/>
        <v>3.9199659493685188E-2</v>
      </c>
      <c r="V88" s="77">
        <f t="shared" si="42"/>
        <v>9.6095218475169317E-2</v>
      </c>
      <c r="W88" s="78">
        <f t="shared" si="42"/>
        <v>4.5730640931244119E-2</v>
      </c>
      <c r="X88" s="77">
        <f t="shared" si="42"/>
        <v>6.7100845354531341E-2</v>
      </c>
      <c r="Y88" s="78">
        <f t="shared" si="42"/>
        <v>5.4815995819480476E-2</v>
      </c>
      <c r="Z88" s="77">
        <f t="shared" si="42"/>
        <v>4.8762114524957552E-2</v>
      </c>
      <c r="AA88" s="77">
        <f t="shared" si="42"/>
        <v>6.9820251902594235E-2</v>
      </c>
      <c r="AB88" s="96">
        <f t="shared" si="42"/>
        <v>5.383232094700123E-2</v>
      </c>
      <c r="AC88" s="97">
        <f t="shared" si="42"/>
        <v>6.5095553993032462E-2</v>
      </c>
      <c r="AD88" s="16"/>
      <c r="AE88" s="16"/>
    </row>
    <row r="89" spans="1:31" x14ac:dyDescent="0.2">
      <c r="A89" s="83" t="s">
        <v>39</v>
      </c>
      <c r="B89" s="77">
        <f>B25/B31</f>
        <v>7.6109500477538729E-3</v>
      </c>
      <c r="C89" s="78">
        <f t="shared" ref="C89:AC89" si="43">C25/C31</f>
        <v>6.0369315004764057E-2</v>
      </c>
      <c r="D89" s="77">
        <f t="shared" si="43"/>
        <v>8.4158144756115924E-3</v>
      </c>
      <c r="E89" s="78">
        <f t="shared" si="43"/>
        <v>5.8028978276351846E-2</v>
      </c>
      <c r="F89" s="77">
        <f t="shared" si="43"/>
        <v>9.9685817584742424E-3</v>
      </c>
      <c r="G89" s="78">
        <f t="shared" si="43"/>
        <v>4.9440640665117982E-2</v>
      </c>
      <c r="H89" s="77">
        <f t="shared" si="43"/>
        <v>1.7215350590834136E-2</v>
      </c>
      <c r="I89" s="78">
        <f t="shared" si="43"/>
        <v>5.2624878499357881E-2</v>
      </c>
      <c r="J89" s="77">
        <f t="shared" si="43"/>
        <v>2.3564444501737041E-2</v>
      </c>
      <c r="K89" s="78">
        <f t="shared" si="43"/>
        <v>1.9477457083569138E-2</v>
      </c>
      <c r="L89" s="77">
        <f t="shared" si="43"/>
        <v>3.2626671113705215E-2</v>
      </c>
      <c r="M89" s="78">
        <f t="shared" si="43"/>
        <v>2.3404661475828092E-2</v>
      </c>
      <c r="N89" s="77">
        <f t="shared" si="43"/>
        <v>3.3619520338654625E-2</v>
      </c>
      <c r="O89" s="78">
        <f t="shared" si="43"/>
        <v>3.7673455375040146E-2</v>
      </c>
      <c r="P89" s="77">
        <f t="shared" si="43"/>
        <v>3.3943604216417012E-2</v>
      </c>
      <c r="Q89" s="78">
        <f t="shared" si="43"/>
        <v>5.2070193850469744E-2</v>
      </c>
      <c r="R89" s="77">
        <f t="shared" si="43"/>
        <v>3.1428926617887334E-2</v>
      </c>
      <c r="S89" s="78">
        <f t="shared" si="43"/>
        <v>4.1547548456128611E-2</v>
      </c>
      <c r="T89" s="77">
        <f t="shared" si="43"/>
        <v>4.9797557492258164E-2</v>
      </c>
      <c r="U89" s="78">
        <f t="shared" si="43"/>
        <v>2.7048405383314437E-2</v>
      </c>
      <c r="V89" s="77">
        <f t="shared" si="43"/>
        <v>8.2498510813965933E-2</v>
      </c>
      <c r="W89" s="78">
        <f t="shared" si="43"/>
        <v>3.3688597213508101E-2</v>
      </c>
      <c r="X89" s="77">
        <f t="shared" si="43"/>
        <v>4.3470399320531365E-2</v>
      </c>
      <c r="Y89" s="78">
        <f t="shared" si="43"/>
        <v>4.4359364710336385E-2</v>
      </c>
      <c r="Z89" s="77">
        <f t="shared" si="43"/>
        <v>3.3612403232618722E-2</v>
      </c>
      <c r="AA89" s="77">
        <f t="shared" si="43"/>
        <v>4.9794549522033653E-2</v>
      </c>
      <c r="AB89" s="96">
        <f t="shared" si="43"/>
        <v>2.9297850654659903E-2</v>
      </c>
      <c r="AC89" s="97">
        <f t="shared" si="43"/>
        <v>4.5014874784936675E-2</v>
      </c>
      <c r="AD89" s="16"/>
      <c r="AE89" s="16"/>
    </row>
    <row r="90" spans="1:31" x14ac:dyDescent="0.2">
      <c r="A90" s="82" t="s">
        <v>40</v>
      </c>
      <c r="B90" s="77">
        <f>B26/B31</f>
        <v>7.0641823350230853E-7</v>
      </c>
      <c r="C90" s="78">
        <f t="shared" ref="C90:AC90" si="44">C26/C31</f>
        <v>3.7609204246048966E-2</v>
      </c>
      <c r="D90" s="77">
        <f t="shared" si="44"/>
        <v>2.7379632291538327E-4</v>
      </c>
      <c r="E90" s="78">
        <f t="shared" si="44"/>
        <v>3.0141109157408936E-2</v>
      </c>
      <c r="F90" s="77">
        <f t="shared" si="44"/>
        <v>4.1996242441465762E-4</v>
      </c>
      <c r="G90" s="78">
        <f t="shared" si="44"/>
        <v>2.3011166809308391E-2</v>
      </c>
      <c r="H90" s="77">
        <f t="shared" si="44"/>
        <v>6.8902692366252648E-4</v>
      </c>
      <c r="I90" s="78">
        <f t="shared" si="44"/>
        <v>2.4265745832737058E-2</v>
      </c>
      <c r="J90" s="77">
        <f t="shared" si="44"/>
        <v>4.1315122881874847E-3</v>
      </c>
      <c r="K90" s="78">
        <f t="shared" si="44"/>
        <v>7.8758724768911523E-3</v>
      </c>
      <c r="L90" s="77">
        <f t="shared" si="44"/>
        <v>5.3850857444620471E-3</v>
      </c>
      <c r="M90" s="78">
        <f t="shared" si="44"/>
        <v>5.2183713101544406E-3</v>
      </c>
      <c r="N90" s="77">
        <f t="shared" si="44"/>
        <v>4.8279151574773804E-3</v>
      </c>
      <c r="O90" s="78">
        <f t="shared" si="44"/>
        <v>7.4553971892753913E-3</v>
      </c>
      <c r="P90" s="77">
        <f t="shared" si="44"/>
        <v>7.9359336179656032E-3</v>
      </c>
      <c r="Q90" s="78">
        <f t="shared" si="44"/>
        <v>7.8730940391737395E-3</v>
      </c>
      <c r="R90" s="77">
        <f t="shared" si="44"/>
        <v>4.6512040917809196E-3</v>
      </c>
      <c r="S90" s="78">
        <f t="shared" si="44"/>
        <v>3.7731348821185206E-3</v>
      </c>
      <c r="T90" s="77">
        <f t="shared" si="44"/>
        <v>5.9766495882804874E-3</v>
      </c>
      <c r="U90" s="78">
        <f t="shared" si="44"/>
        <v>7.3073257824300252E-4</v>
      </c>
      <c r="V90" s="77">
        <f t="shared" si="44"/>
        <v>4.1968695952128857E-3</v>
      </c>
      <c r="W90" s="78">
        <f t="shared" si="44"/>
        <v>1.1391490270959593E-3</v>
      </c>
      <c r="X90" s="77">
        <f t="shared" si="44"/>
        <v>4.2748795668387457E-3</v>
      </c>
      <c r="Y90" s="78">
        <f t="shared" si="44"/>
        <v>1.4930426876901296E-3</v>
      </c>
      <c r="Z90" s="77">
        <f t="shared" si="44"/>
        <v>4.2377805935160537E-4</v>
      </c>
      <c r="AA90" s="77">
        <f t="shared" si="44"/>
        <v>1.9088151459424835E-3</v>
      </c>
      <c r="AB90" s="96">
        <f t="shared" si="44"/>
        <v>2.3941350039263414E-3</v>
      </c>
      <c r="AC90" s="97">
        <f t="shared" si="44"/>
        <v>1.252306442382972E-2</v>
      </c>
      <c r="AD90" s="16"/>
      <c r="AE90" s="16"/>
    </row>
    <row r="91" spans="1:31" x14ac:dyDescent="0.2">
      <c r="A91" s="83" t="s">
        <v>41</v>
      </c>
      <c r="B91" s="77">
        <f>B27/B31</f>
        <v>7.0641823350230853E-7</v>
      </c>
      <c r="C91" s="78">
        <f t="shared" ref="C91:AC91" si="45">C27/C31</f>
        <v>9.7294105542856376E-5</v>
      </c>
      <c r="D91" s="77">
        <f t="shared" si="45"/>
        <v>0</v>
      </c>
      <c r="E91" s="78">
        <f t="shared" si="45"/>
        <v>0</v>
      </c>
      <c r="F91" s="77">
        <f t="shared" si="45"/>
        <v>0</v>
      </c>
      <c r="G91" s="78">
        <f t="shared" si="45"/>
        <v>0</v>
      </c>
      <c r="H91" s="77">
        <f t="shared" si="45"/>
        <v>0</v>
      </c>
      <c r="I91" s="78">
        <f t="shared" si="45"/>
        <v>0</v>
      </c>
      <c r="J91" s="77">
        <f t="shared" si="45"/>
        <v>0</v>
      </c>
      <c r="K91" s="78">
        <f t="shared" si="45"/>
        <v>0</v>
      </c>
      <c r="L91" s="77">
        <f t="shared" si="45"/>
        <v>0</v>
      </c>
      <c r="M91" s="78">
        <f t="shared" si="45"/>
        <v>0</v>
      </c>
      <c r="N91" s="77">
        <f t="shared" si="45"/>
        <v>0</v>
      </c>
      <c r="O91" s="78">
        <f t="shared" si="45"/>
        <v>0</v>
      </c>
      <c r="P91" s="77">
        <f t="shared" si="45"/>
        <v>0</v>
      </c>
      <c r="Q91" s="78">
        <f t="shared" si="45"/>
        <v>0</v>
      </c>
      <c r="R91" s="77">
        <f t="shared" si="45"/>
        <v>0</v>
      </c>
      <c r="S91" s="78">
        <f t="shared" si="45"/>
        <v>0</v>
      </c>
      <c r="T91" s="77">
        <f t="shared" si="45"/>
        <v>0</v>
      </c>
      <c r="U91" s="78">
        <f t="shared" si="45"/>
        <v>0</v>
      </c>
      <c r="V91" s="77">
        <f t="shared" si="45"/>
        <v>0</v>
      </c>
      <c r="W91" s="78">
        <f t="shared" si="45"/>
        <v>0</v>
      </c>
      <c r="X91" s="77">
        <f t="shared" si="45"/>
        <v>0</v>
      </c>
      <c r="Y91" s="78">
        <f t="shared" si="45"/>
        <v>0</v>
      </c>
      <c r="Z91" s="77">
        <f t="shared" si="45"/>
        <v>0</v>
      </c>
      <c r="AA91" s="77">
        <f t="shared" si="45"/>
        <v>0</v>
      </c>
      <c r="AB91" s="96">
        <f t="shared" si="45"/>
        <v>1.2444822767056563E-7</v>
      </c>
      <c r="AC91" s="97">
        <f t="shared" si="45"/>
        <v>1.0844314656141117E-5</v>
      </c>
      <c r="AD91" s="16"/>
      <c r="AE91" s="16"/>
    </row>
    <row r="92" spans="1:31" x14ac:dyDescent="0.2">
      <c r="A92" s="82" t="s">
        <v>42</v>
      </c>
      <c r="B92" s="77">
        <f>B28/B31</f>
        <v>0</v>
      </c>
      <c r="C92" s="78">
        <f t="shared" ref="C92:AC92" si="46">C28/C31</f>
        <v>0</v>
      </c>
      <c r="D92" s="77">
        <f t="shared" si="46"/>
        <v>0</v>
      </c>
      <c r="E92" s="78">
        <f t="shared" si="46"/>
        <v>0</v>
      </c>
      <c r="F92" s="77">
        <f t="shared" si="46"/>
        <v>0</v>
      </c>
      <c r="G92" s="78">
        <f t="shared" si="46"/>
        <v>0</v>
      </c>
      <c r="H92" s="77">
        <f t="shared" si="46"/>
        <v>0</v>
      </c>
      <c r="I92" s="78">
        <f t="shared" si="46"/>
        <v>0</v>
      </c>
      <c r="J92" s="77">
        <f t="shared" si="46"/>
        <v>6.445416986251926E-6</v>
      </c>
      <c r="K92" s="78">
        <f t="shared" si="46"/>
        <v>0</v>
      </c>
      <c r="L92" s="77">
        <f t="shared" si="46"/>
        <v>0</v>
      </c>
      <c r="M92" s="78">
        <f t="shared" si="46"/>
        <v>0</v>
      </c>
      <c r="N92" s="77">
        <f t="shared" si="46"/>
        <v>0</v>
      </c>
      <c r="O92" s="78">
        <f t="shared" si="46"/>
        <v>0</v>
      </c>
      <c r="P92" s="77">
        <f t="shared" si="46"/>
        <v>0</v>
      </c>
      <c r="Q92" s="78">
        <f t="shared" si="46"/>
        <v>0</v>
      </c>
      <c r="R92" s="77">
        <f t="shared" si="46"/>
        <v>0</v>
      </c>
      <c r="S92" s="78">
        <f t="shared" si="46"/>
        <v>0</v>
      </c>
      <c r="T92" s="77">
        <f t="shared" si="46"/>
        <v>0</v>
      </c>
      <c r="U92" s="78">
        <f t="shared" si="46"/>
        <v>0</v>
      </c>
      <c r="V92" s="77">
        <f t="shared" si="46"/>
        <v>0</v>
      </c>
      <c r="W92" s="78">
        <f t="shared" si="46"/>
        <v>0</v>
      </c>
      <c r="X92" s="77">
        <f t="shared" si="46"/>
        <v>0</v>
      </c>
      <c r="Y92" s="78">
        <f t="shared" si="46"/>
        <v>0</v>
      </c>
      <c r="Z92" s="77">
        <f t="shared" si="46"/>
        <v>0</v>
      </c>
      <c r="AA92" s="77">
        <f t="shared" si="46"/>
        <v>0</v>
      </c>
      <c r="AB92" s="96">
        <f t="shared" si="46"/>
        <v>1.2444822767056563E-7</v>
      </c>
      <c r="AC92" s="97">
        <f t="shared" si="46"/>
        <v>0</v>
      </c>
      <c r="AD92" s="16"/>
      <c r="AE92" s="16"/>
    </row>
    <row r="93" spans="1:31" x14ac:dyDescent="0.2">
      <c r="A93" s="83" t="s">
        <v>43</v>
      </c>
      <c r="B93" s="77"/>
      <c r="C93" s="78"/>
      <c r="D93" s="77"/>
      <c r="E93" s="78"/>
      <c r="F93" s="77"/>
      <c r="G93" s="78"/>
      <c r="H93" s="77"/>
      <c r="I93" s="78"/>
      <c r="J93" s="77"/>
      <c r="K93" s="78"/>
      <c r="L93" s="77"/>
      <c r="M93" s="78"/>
      <c r="N93" s="77"/>
      <c r="O93" s="78"/>
      <c r="P93" s="77"/>
      <c r="Q93" s="78"/>
      <c r="R93" s="77"/>
      <c r="S93" s="78"/>
      <c r="T93" s="77"/>
      <c r="U93" s="78"/>
      <c r="V93" s="77"/>
      <c r="W93" s="78"/>
      <c r="X93" s="77"/>
      <c r="Y93" s="78"/>
      <c r="Z93" s="77"/>
      <c r="AA93" s="77"/>
      <c r="AB93" s="96">
        <f>AB29/AB31</f>
        <v>0</v>
      </c>
      <c r="AC93" s="97">
        <f>AC29/AC31</f>
        <v>0</v>
      </c>
      <c r="AD93" s="16"/>
      <c r="AE93" s="16"/>
    </row>
    <row r="94" spans="1:31" ht="13.5" thickBot="1" x14ac:dyDescent="0.25">
      <c r="A94" s="82" t="s">
        <v>44</v>
      </c>
      <c r="B94" s="79"/>
      <c r="C94" s="80"/>
      <c r="D94" s="79"/>
      <c r="E94" s="80"/>
      <c r="F94" s="79"/>
      <c r="G94" s="80"/>
      <c r="H94" s="79"/>
      <c r="I94" s="80"/>
      <c r="J94" s="79"/>
      <c r="K94" s="80"/>
      <c r="L94" s="79"/>
      <c r="M94" s="80"/>
      <c r="N94" s="79"/>
      <c r="O94" s="80"/>
      <c r="P94" s="79"/>
      <c r="Q94" s="80"/>
      <c r="R94" s="79"/>
      <c r="S94" s="80"/>
      <c r="T94" s="79"/>
      <c r="U94" s="80"/>
      <c r="V94" s="79"/>
      <c r="W94" s="80"/>
      <c r="X94" s="79"/>
      <c r="Y94" s="80"/>
      <c r="Z94" s="79"/>
      <c r="AA94" s="79"/>
      <c r="AB94" s="98">
        <f>AB30/AB31</f>
        <v>0</v>
      </c>
      <c r="AC94" s="99">
        <f>AC30/AC31</f>
        <v>0</v>
      </c>
      <c r="AD94" s="16"/>
      <c r="AE94" s="16"/>
    </row>
    <row r="95" spans="1:31" ht="14.25" thickTop="1" thickBot="1" x14ac:dyDescent="0.25">
      <c r="A95" s="9" t="s">
        <v>26</v>
      </c>
      <c r="B95" s="73">
        <f>SUM(B71:B94)</f>
        <v>0.9997146070336651</v>
      </c>
      <c r="C95" s="74">
        <f t="shared" ref="C95:AC95" si="47">SUM(C71:C94)</f>
        <v>0.99999999999999989</v>
      </c>
      <c r="D95" s="73">
        <f t="shared" si="47"/>
        <v>0.99977582926061304</v>
      </c>
      <c r="E95" s="74">
        <f t="shared" si="47"/>
        <v>1</v>
      </c>
      <c r="F95" s="73">
        <f t="shared" si="47"/>
        <v>0.99972213012519928</v>
      </c>
      <c r="G95" s="74">
        <f t="shared" si="47"/>
        <v>0.99999999999999989</v>
      </c>
      <c r="H95" s="73">
        <f t="shared" si="47"/>
        <v>0.99968903466553816</v>
      </c>
      <c r="I95" s="74">
        <f t="shared" si="47"/>
        <v>0.99998791963022926</v>
      </c>
      <c r="J95" s="73">
        <f t="shared" si="47"/>
        <v>0.99995488208109617</v>
      </c>
      <c r="K95" s="73">
        <f t="shared" si="47"/>
        <v>0.99999475989855169</v>
      </c>
      <c r="L95" s="73">
        <f t="shared" si="47"/>
        <v>0.99998262875566302</v>
      </c>
      <c r="M95" s="74">
        <f t="shared" si="47"/>
        <v>0.99997980932662278</v>
      </c>
      <c r="N95" s="73">
        <f t="shared" si="47"/>
        <v>0.99995379272309937</v>
      </c>
      <c r="O95" s="74">
        <f t="shared" si="47"/>
        <v>0.99998892543495344</v>
      </c>
      <c r="P95" s="73">
        <f t="shared" si="47"/>
        <v>0.99994934510456623</v>
      </c>
      <c r="Q95" s="74">
        <f t="shared" si="47"/>
        <v>0.99997981775432154</v>
      </c>
      <c r="R95" s="73">
        <f t="shared" si="47"/>
        <v>0.99998401648078439</v>
      </c>
      <c r="S95" s="74">
        <f t="shared" si="47"/>
        <v>0.99996521693041085</v>
      </c>
      <c r="T95" s="73">
        <f t="shared" si="47"/>
        <v>0.99999528655395242</v>
      </c>
      <c r="U95" s="74">
        <f t="shared" si="47"/>
        <v>0.99999999999999978</v>
      </c>
      <c r="V95" s="73">
        <f t="shared" si="47"/>
        <v>1</v>
      </c>
      <c r="W95" s="74">
        <f t="shared" si="47"/>
        <v>1</v>
      </c>
      <c r="X95" s="73">
        <f t="shared" si="47"/>
        <v>0.99999999999999989</v>
      </c>
      <c r="Y95" s="74">
        <f t="shared" si="47"/>
        <v>1</v>
      </c>
      <c r="Z95" s="73">
        <f t="shared" si="47"/>
        <v>1</v>
      </c>
      <c r="AA95" s="73">
        <f t="shared" si="47"/>
        <v>0.99999999999999989</v>
      </c>
      <c r="AB95" s="73">
        <f t="shared" si="47"/>
        <v>1.0000000000000002</v>
      </c>
      <c r="AC95" s="75">
        <f t="shared" si="47"/>
        <v>1</v>
      </c>
      <c r="AD95" s="76"/>
    </row>
    <row r="96" spans="1:31" ht="13.5" thickTop="1" x14ac:dyDescent="0.2">
      <c r="B96" s="2"/>
    </row>
  </sheetData>
  <sheetProtection password="E491" sheet="1" objects="1" scenarios="1"/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topLeftCell="A59"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42578125" style="84" customWidth="1"/>
    <col min="2" max="27" width="7.7109375" customWidth="1"/>
    <col min="28" max="28" width="10.140625" style="84" bestFit="1" customWidth="1"/>
    <col min="29" max="29" width="10" style="84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156" t="s">
        <v>51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 t="s">
        <v>51</v>
      </c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</row>
    <row r="3" spans="1:29" ht="15.75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</row>
    <row r="4" spans="1:29" ht="13.5" thickBot="1" x14ac:dyDescent="0.25"/>
    <row r="5" spans="1:29" ht="14.25" thickTop="1" thickBot="1" x14ac:dyDescent="0.25">
      <c r="A5" s="154" t="s">
        <v>2</v>
      </c>
      <c r="B5" s="150" t="s">
        <v>3</v>
      </c>
      <c r="C5" s="151"/>
      <c r="D5" s="150" t="s">
        <v>4</v>
      </c>
      <c r="E5" s="151"/>
      <c r="F5" s="150" t="s">
        <v>5</v>
      </c>
      <c r="G5" s="151"/>
      <c r="H5" s="150" t="s">
        <v>6</v>
      </c>
      <c r="I5" s="151"/>
      <c r="J5" s="150" t="s">
        <v>7</v>
      </c>
      <c r="K5" s="151"/>
      <c r="L5" s="150" t="s">
        <v>8</v>
      </c>
      <c r="M5" s="151"/>
      <c r="N5" s="150" t="s">
        <v>9</v>
      </c>
      <c r="O5" s="151"/>
      <c r="P5" s="150" t="s">
        <v>10</v>
      </c>
      <c r="Q5" s="151"/>
      <c r="R5" s="150" t="s">
        <v>11</v>
      </c>
      <c r="S5" s="151"/>
      <c r="T5" s="150" t="s">
        <v>12</v>
      </c>
      <c r="U5" s="151"/>
      <c r="V5" s="150" t="s">
        <v>13</v>
      </c>
      <c r="W5" s="151"/>
      <c r="X5" s="150" t="s">
        <v>14</v>
      </c>
      <c r="Y5" s="151"/>
      <c r="Z5" s="150" t="s">
        <v>15</v>
      </c>
      <c r="AA5" s="151"/>
      <c r="AB5" s="150" t="s">
        <v>16</v>
      </c>
      <c r="AC5" s="151"/>
    </row>
    <row r="6" spans="1:29" ht="15" thickTop="1" thickBot="1" x14ac:dyDescent="0.3">
      <c r="A6" s="155"/>
      <c r="B6" s="29" t="s">
        <v>17</v>
      </c>
      <c r="C6" s="30" t="s">
        <v>18</v>
      </c>
      <c r="D6" s="48" t="s">
        <v>17</v>
      </c>
      <c r="E6" s="49" t="s">
        <v>18</v>
      </c>
      <c r="F6" s="29" t="s">
        <v>17</v>
      </c>
      <c r="G6" s="30" t="s">
        <v>18</v>
      </c>
      <c r="H6" s="48" t="s">
        <v>17</v>
      </c>
      <c r="I6" s="49" t="s">
        <v>18</v>
      </c>
      <c r="J6" s="29" t="s">
        <v>17</v>
      </c>
      <c r="K6" s="30" t="s">
        <v>18</v>
      </c>
      <c r="L6" s="48" t="s">
        <v>17</v>
      </c>
      <c r="M6" s="49" t="s">
        <v>18</v>
      </c>
      <c r="N6" s="34" t="s">
        <v>17</v>
      </c>
      <c r="O6" s="37" t="s">
        <v>18</v>
      </c>
      <c r="P6" s="47" t="s">
        <v>17</v>
      </c>
      <c r="Q6" s="35" t="s">
        <v>18</v>
      </c>
      <c r="R6" s="32" t="s">
        <v>17</v>
      </c>
      <c r="S6" s="33" t="s">
        <v>18</v>
      </c>
      <c r="T6" s="47" t="s">
        <v>17</v>
      </c>
      <c r="U6" s="35" t="s">
        <v>18</v>
      </c>
      <c r="V6" s="32" t="s">
        <v>17</v>
      </c>
      <c r="W6" s="33" t="s">
        <v>18</v>
      </c>
      <c r="X6" s="47" t="s">
        <v>17</v>
      </c>
      <c r="Y6" s="35" t="s">
        <v>18</v>
      </c>
      <c r="Z6" s="32" t="s">
        <v>17</v>
      </c>
      <c r="AA6" s="29" t="s">
        <v>18</v>
      </c>
      <c r="AB6" s="34" t="s">
        <v>17</v>
      </c>
      <c r="AC6" s="37" t="s">
        <v>18</v>
      </c>
    </row>
    <row r="7" spans="1:29" ht="13.5" thickTop="1" x14ac:dyDescent="0.2">
      <c r="A7" s="85" t="s">
        <v>19</v>
      </c>
      <c r="B7" s="31">
        <f>SUM(Daily!B40,Daily!B257,Daily!B474,Daily!B691)</f>
        <v>251</v>
      </c>
      <c r="C7" s="38">
        <f>SUM(Daily!C40,Daily!C257,Daily!C474,Daily!C691)</f>
        <v>0</v>
      </c>
      <c r="D7" s="31">
        <f>SUM(Daily!D40,Daily!D257,Daily!D474,Daily!D691)</f>
        <v>89</v>
      </c>
      <c r="E7" s="38">
        <f>SUM(Daily!E40,Daily!E257,Daily!E474,Daily!E691)</f>
        <v>0</v>
      </c>
      <c r="F7" s="31">
        <f>SUM(Daily!F40,Daily!F257,Daily!F474,Daily!F691)</f>
        <v>52</v>
      </c>
      <c r="G7" s="38">
        <f>SUM(Daily!G40,Daily!G257,Daily!G474,Daily!G691)</f>
        <v>0</v>
      </c>
      <c r="H7" s="31">
        <f>SUM(Daily!H40,Daily!H257,Daily!H474,Daily!H691)</f>
        <v>148</v>
      </c>
      <c r="I7" s="38">
        <f>SUM(Daily!I40,Daily!I257,Daily!I474,Daily!I691)</f>
        <v>9</v>
      </c>
      <c r="J7" s="31">
        <f>SUM(Daily!J40,Daily!J257,Daily!J474,Daily!J691)</f>
        <v>4</v>
      </c>
      <c r="K7" s="38">
        <f>SUM(Daily!K40,Daily!K257,Daily!K474,Daily!K691)</f>
        <v>1</v>
      </c>
      <c r="L7" s="31">
        <f>SUM(Daily!L40,Daily!L257,Daily!L474,Daily!L691)</f>
        <v>4</v>
      </c>
      <c r="M7" s="38">
        <f>SUM(Daily!M40,Daily!M257,Daily!M474,Daily!M691)</f>
        <v>5</v>
      </c>
      <c r="N7" s="31">
        <f>SUM(Daily!N40,Daily!N257,Daily!N474,Daily!N691)</f>
        <v>21</v>
      </c>
      <c r="O7" s="38">
        <f>SUM(Daily!O40,Daily!O257,Daily!O474,Daily!O691)</f>
        <v>5</v>
      </c>
      <c r="P7" s="31">
        <f>SUM(Daily!P40,Daily!P257,Daily!P474,Daily!P691)</f>
        <v>8</v>
      </c>
      <c r="Q7" s="38">
        <f>SUM(Daily!Q40,Daily!Q257,Daily!Q474,Daily!Q691)</f>
        <v>3</v>
      </c>
      <c r="R7" s="31">
        <f>SUM(Daily!R40,Daily!R257,Daily!R474,Daily!R691)</f>
        <v>8</v>
      </c>
      <c r="S7" s="38">
        <f>SUM(Daily!S40,Daily!S257,Daily!S474,Daily!S691)</f>
        <v>13</v>
      </c>
      <c r="T7" s="31">
        <f>SUM(Daily!T40,Daily!T257,Daily!T474,Daily!T691)</f>
        <v>1</v>
      </c>
      <c r="U7" s="38">
        <f>SUM(Daily!U40,Daily!U257,Daily!U474,Daily!U691)</f>
        <v>0</v>
      </c>
      <c r="V7" s="31">
        <f>SUM(Daily!V40,Daily!V257,Daily!V474,Daily!V691)</f>
        <v>0</v>
      </c>
      <c r="W7" s="38">
        <f>SUM(Daily!W40,Daily!W257,Daily!W474,Daily!W691)</f>
        <v>0</v>
      </c>
      <c r="X7" s="31">
        <f>SUM(Daily!X40,Daily!X257,Daily!X474,Daily!X691)</f>
        <v>0</v>
      </c>
      <c r="Y7" s="38">
        <f>SUM(Daily!Y40,Daily!Y257,Daily!Y474,Daily!Y691)</f>
        <v>0</v>
      </c>
      <c r="Z7" s="31">
        <f>SUM(Daily!Z40,Daily!Z257,Daily!Z474,Daily!Z691)</f>
        <v>0</v>
      </c>
      <c r="AA7" s="38">
        <f>SUM(Daily!AA40,Daily!AA257,Daily!AA474,Daily!AA691)</f>
        <v>0</v>
      </c>
      <c r="AB7" s="92">
        <f>B7+D7+F7+H7+J7+L7+N7+P7+R7+T7+V7+X7+Z7</f>
        <v>586</v>
      </c>
      <c r="AC7" s="93">
        <f>C7+E7+G7+I7+K7+M7+O7+Q7+S7+U7+W7+Y7+AA7</f>
        <v>36</v>
      </c>
    </row>
    <row r="8" spans="1:29" x14ac:dyDescent="0.2">
      <c r="A8" s="86" t="s">
        <v>21</v>
      </c>
      <c r="B8" s="3">
        <f>SUM(Daily!B41,Daily!B258,Daily!B475,Daily!B692)</f>
        <v>2350</v>
      </c>
      <c r="C8" s="28">
        <f>SUM(Daily!C41,Daily!C258,Daily!C475,Daily!C692)</f>
        <v>0</v>
      </c>
      <c r="D8" s="3">
        <f>SUM(Daily!D41,Daily!D258,Daily!D475,Daily!D692)</f>
        <v>914</v>
      </c>
      <c r="E8" s="28">
        <f>SUM(Daily!E41,Daily!E258,Daily!E475,Daily!E692)</f>
        <v>47</v>
      </c>
      <c r="F8" s="3">
        <f>SUM(Daily!F41,Daily!F258,Daily!F475,Daily!F692)</f>
        <v>373</v>
      </c>
      <c r="G8" s="28">
        <f>SUM(Daily!G41,Daily!G258,Daily!G475,Daily!G692)</f>
        <v>20</v>
      </c>
      <c r="H8" s="3">
        <f>SUM(Daily!H41,Daily!H258,Daily!H475,Daily!H692)</f>
        <v>1258</v>
      </c>
      <c r="I8" s="28">
        <f>SUM(Daily!I41,Daily!I258,Daily!I475,Daily!I692)</f>
        <v>149</v>
      </c>
      <c r="J8" s="3">
        <f>SUM(Daily!J41,Daily!J258,Daily!J475,Daily!J692)</f>
        <v>54</v>
      </c>
      <c r="K8" s="28">
        <f>SUM(Daily!K41,Daily!K258,Daily!K475,Daily!K692)</f>
        <v>38</v>
      </c>
      <c r="L8" s="3">
        <f>SUM(Daily!L41,Daily!L258,Daily!L475,Daily!L692)</f>
        <v>55</v>
      </c>
      <c r="M8" s="28">
        <f>SUM(Daily!M41,Daily!M258,Daily!M475,Daily!M692)</f>
        <v>130</v>
      </c>
      <c r="N8" s="3">
        <f>SUM(Daily!N41,Daily!N258,Daily!N475,Daily!N692)</f>
        <v>373</v>
      </c>
      <c r="O8" s="28">
        <f>SUM(Daily!O41,Daily!O258,Daily!O475,Daily!O692)</f>
        <v>256</v>
      </c>
      <c r="P8" s="3">
        <f>SUM(Daily!P41,Daily!P258,Daily!P475,Daily!P692)</f>
        <v>215</v>
      </c>
      <c r="Q8" s="28">
        <f>SUM(Daily!Q41,Daily!Q258,Daily!Q475,Daily!Q692)</f>
        <v>224</v>
      </c>
      <c r="R8" s="3">
        <f>SUM(Daily!R41,Daily!R258,Daily!R475,Daily!R692)</f>
        <v>311</v>
      </c>
      <c r="S8" s="28">
        <f>SUM(Daily!S41,Daily!S258,Daily!S475,Daily!S692)</f>
        <v>223</v>
      </c>
      <c r="T8" s="3">
        <f>SUM(Daily!T41,Daily!T258,Daily!T475,Daily!T692)</f>
        <v>50</v>
      </c>
      <c r="U8" s="28">
        <f>SUM(Daily!U41,Daily!U258,Daily!U475,Daily!U692)</f>
        <v>69</v>
      </c>
      <c r="V8" s="3">
        <f>SUM(Daily!V41,Daily!V258,Daily!V475,Daily!V692)</f>
        <v>205</v>
      </c>
      <c r="W8" s="28">
        <f>SUM(Daily!W41,Daily!W258,Daily!W475,Daily!W692)</f>
        <v>116</v>
      </c>
      <c r="X8" s="3">
        <f>SUM(Daily!X41,Daily!X258,Daily!X475,Daily!X692)</f>
        <v>228</v>
      </c>
      <c r="Y8" s="28">
        <f>SUM(Daily!Y41,Daily!Y258,Daily!Y475,Daily!Y692)</f>
        <v>74</v>
      </c>
      <c r="Z8" s="3">
        <f>SUM(Daily!Z41,Daily!Z258,Daily!Z475,Daily!Z692)</f>
        <v>712</v>
      </c>
      <c r="AA8" s="28">
        <f>SUM(Daily!AA41,Daily!AA258,Daily!AA475,Daily!AA692)</f>
        <v>129</v>
      </c>
      <c r="AB8" s="10">
        <f>B8+D8+F8+H8+J8+L8+N8+P8+R8+T8+V8+X8+Z8</f>
        <v>7098</v>
      </c>
      <c r="AC8" s="7">
        <f t="shared" ref="AB8:AC30" si="0">C8+E8+G8+I8+K8+M8+O8+Q8+S8+U8+W8+Y8+AA8</f>
        <v>1475</v>
      </c>
    </row>
    <row r="9" spans="1:29" x14ac:dyDescent="0.2">
      <c r="A9" s="87" t="s">
        <v>23</v>
      </c>
      <c r="B9" s="3">
        <f>SUM(Daily!B42,Daily!B259,Daily!B476,Daily!B693)</f>
        <v>7349</v>
      </c>
      <c r="C9" s="28">
        <f>SUM(Daily!C42,Daily!C259,Daily!C476,Daily!C693)</f>
        <v>421</v>
      </c>
      <c r="D9" s="3">
        <f>SUM(Daily!D42,Daily!D259,Daily!D476,Daily!D693)</f>
        <v>2769</v>
      </c>
      <c r="E9" s="28">
        <f>SUM(Daily!E42,Daily!E259,Daily!E476,Daily!E693)</f>
        <v>524</v>
      </c>
      <c r="F9" s="3">
        <f>SUM(Daily!F42,Daily!F259,Daily!F476,Daily!F693)</f>
        <v>1188</v>
      </c>
      <c r="G9" s="28">
        <f>SUM(Daily!G42,Daily!G259,Daily!G476,Daily!G693)</f>
        <v>184</v>
      </c>
      <c r="H9" s="3">
        <f>SUM(Daily!H42,Daily!H259,Daily!H476,Daily!H693)</f>
        <v>3501</v>
      </c>
      <c r="I9" s="28">
        <f>SUM(Daily!I42,Daily!I259,Daily!I476,Daily!I693)</f>
        <v>1510</v>
      </c>
      <c r="J9" s="3">
        <f>SUM(Daily!J42,Daily!J259,Daily!J476,Daily!J693)</f>
        <v>191</v>
      </c>
      <c r="K9" s="28">
        <f>SUM(Daily!K42,Daily!K259,Daily!K476,Daily!K693)</f>
        <v>328</v>
      </c>
      <c r="L9" s="3">
        <f>SUM(Daily!L42,Daily!L259,Daily!L476,Daily!L693)</f>
        <v>286</v>
      </c>
      <c r="M9" s="28">
        <f>SUM(Daily!M42,Daily!M259,Daily!M476,Daily!M693)</f>
        <v>1165</v>
      </c>
      <c r="N9" s="3">
        <f>SUM(Daily!N42,Daily!N259,Daily!N476,Daily!N693)</f>
        <v>1704</v>
      </c>
      <c r="O9" s="28">
        <f>SUM(Daily!O42,Daily!O259,Daily!O476,Daily!O693)</f>
        <v>1938</v>
      </c>
      <c r="P9" s="3">
        <f>SUM(Daily!P42,Daily!P259,Daily!P476,Daily!P693)</f>
        <v>1177</v>
      </c>
      <c r="Q9" s="28">
        <f>SUM(Daily!Q42,Daily!Q259,Daily!Q476,Daily!Q693)</f>
        <v>1056</v>
      </c>
      <c r="R9" s="3">
        <f>SUM(Daily!R42,Daily!R259,Daily!R476,Daily!R693)</f>
        <v>1755</v>
      </c>
      <c r="S9" s="28">
        <f>SUM(Daily!S42,Daily!S259,Daily!S476,Daily!S693)</f>
        <v>1610</v>
      </c>
      <c r="T9" s="3">
        <f>SUM(Daily!T42,Daily!T259,Daily!T476,Daily!T693)</f>
        <v>352</v>
      </c>
      <c r="U9" s="28">
        <f>SUM(Daily!U42,Daily!U259,Daily!U476,Daily!U693)</f>
        <v>945</v>
      </c>
      <c r="V9" s="3">
        <f>SUM(Daily!V42,Daily!V259,Daily!V476,Daily!V693)</f>
        <v>1103</v>
      </c>
      <c r="W9" s="28">
        <f>SUM(Daily!W42,Daily!W259,Daily!W476,Daily!W693)</f>
        <v>1859</v>
      </c>
      <c r="X9" s="3">
        <f>SUM(Daily!X42,Daily!X259,Daily!X476,Daily!X693)</f>
        <v>1580</v>
      </c>
      <c r="Y9" s="28">
        <f>SUM(Daily!Y42,Daily!Y259,Daily!Y476,Daily!Y693)</f>
        <v>1413</v>
      </c>
      <c r="Z9" s="3">
        <f>SUM(Daily!Z42,Daily!Z259,Daily!Z476,Daily!Z693)</f>
        <v>4084</v>
      </c>
      <c r="AA9" s="28">
        <f>SUM(Daily!AA42,Daily!AA259,Daily!AA476,Daily!AA693)</f>
        <v>3210</v>
      </c>
      <c r="AB9" s="10">
        <f t="shared" si="0"/>
        <v>27039</v>
      </c>
      <c r="AC9" s="7">
        <f t="shared" si="0"/>
        <v>16163</v>
      </c>
    </row>
    <row r="10" spans="1:29" x14ac:dyDescent="0.2">
      <c r="A10" s="86" t="s">
        <v>25</v>
      </c>
      <c r="B10" s="3">
        <f>SUM(Daily!B43,Daily!B260,Daily!B477,Daily!B694)</f>
        <v>10872</v>
      </c>
      <c r="C10" s="28">
        <f>SUM(Daily!C43,Daily!C260,Daily!C477,Daily!C694)</f>
        <v>2397</v>
      </c>
      <c r="D10" s="3">
        <f>SUM(Daily!D43,Daily!D260,Daily!D477,Daily!D694)</f>
        <v>4068</v>
      </c>
      <c r="E10" s="28">
        <f>SUM(Daily!E43,Daily!E260,Daily!E477,Daily!E694)</f>
        <v>1843</v>
      </c>
      <c r="F10" s="3">
        <f>SUM(Daily!F43,Daily!F260,Daily!F477,Daily!F694)</f>
        <v>1930</v>
      </c>
      <c r="G10" s="28">
        <f>SUM(Daily!G43,Daily!G260,Daily!G477,Daily!G694)</f>
        <v>885</v>
      </c>
      <c r="H10" s="3">
        <f>SUM(Daily!H43,Daily!H260,Daily!H477,Daily!H694)</f>
        <v>4190</v>
      </c>
      <c r="I10" s="28">
        <f>SUM(Daily!I43,Daily!I260,Daily!I477,Daily!I694)</f>
        <v>3856</v>
      </c>
      <c r="J10" s="3">
        <f>SUM(Daily!J43,Daily!J260,Daily!J477,Daily!J694)</f>
        <v>391</v>
      </c>
      <c r="K10" s="28">
        <f>SUM(Daily!K43,Daily!K260,Daily!K477,Daily!K694)</f>
        <v>970</v>
      </c>
      <c r="L10" s="3">
        <f>SUM(Daily!L43,Daily!L260,Daily!L477,Daily!L694)</f>
        <v>714</v>
      </c>
      <c r="M10" s="28">
        <f>SUM(Daily!M43,Daily!M260,Daily!M477,Daily!M694)</f>
        <v>2789</v>
      </c>
      <c r="N10" s="3">
        <f>SUM(Daily!N43,Daily!N260,Daily!N477,Daily!N694)</f>
        <v>3383</v>
      </c>
      <c r="O10" s="28">
        <f>SUM(Daily!O43,Daily!O260,Daily!O477,Daily!O694)</f>
        <v>4861</v>
      </c>
      <c r="P10" s="3">
        <f>SUM(Daily!P43,Daily!P260,Daily!P477,Daily!P694)</f>
        <v>2598</v>
      </c>
      <c r="Q10" s="28">
        <f>SUM(Daily!Q43,Daily!Q260,Daily!Q477,Daily!Q694)</f>
        <v>2442</v>
      </c>
      <c r="R10" s="3">
        <f>SUM(Daily!R43,Daily!R260,Daily!R477,Daily!R694)</f>
        <v>3821</v>
      </c>
      <c r="S10" s="28">
        <f>SUM(Daily!S43,Daily!S260,Daily!S477,Daily!S694)</f>
        <v>3342</v>
      </c>
      <c r="T10" s="3">
        <f>SUM(Daily!T43,Daily!T260,Daily!T477,Daily!T694)</f>
        <v>838</v>
      </c>
      <c r="U10" s="28">
        <f>SUM(Daily!U43,Daily!U260,Daily!U477,Daily!U694)</f>
        <v>1737</v>
      </c>
      <c r="V10" s="3">
        <f>SUM(Daily!V43,Daily!V260,Daily!V477,Daily!V694)</f>
        <v>2574</v>
      </c>
      <c r="W10" s="28">
        <f>SUM(Daily!W43,Daily!W260,Daily!W477,Daily!W694)</f>
        <v>4222</v>
      </c>
      <c r="X10" s="3">
        <f>SUM(Daily!X43,Daily!X260,Daily!X477,Daily!X694)</f>
        <v>3264</v>
      </c>
      <c r="Y10" s="28">
        <f>SUM(Daily!Y43,Daily!Y260,Daily!Y477,Daily!Y694)</f>
        <v>2380</v>
      </c>
      <c r="Z10" s="3">
        <f>SUM(Daily!Z43,Daily!Z260,Daily!Z477,Daily!Z694)</f>
        <v>7744</v>
      </c>
      <c r="AA10" s="28">
        <f>SUM(Daily!AA43,Daily!AA260,Daily!AA477,Daily!AA694)</f>
        <v>6352</v>
      </c>
      <c r="AB10" s="10">
        <f t="shared" si="0"/>
        <v>46387</v>
      </c>
      <c r="AC10" s="7">
        <f t="shared" si="0"/>
        <v>38076</v>
      </c>
    </row>
    <row r="11" spans="1:29" x14ac:dyDescent="0.2">
      <c r="A11" s="87" t="s">
        <v>20</v>
      </c>
      <c r="B11" s="3">
        <f>SUM(Daily!B44,Daily!B261,Daily!B478,Daily!B695)</f>
        <v>12744</v>
      </c>
      <c r="C11" s="28">
        <f>SUM(Daily!C44,Daily!C261,Daily!C478,Daily!C695)</f>
        <v>3752</v>
      </c>
      <c r="D11" s="3">
        <f>SUM(Daily!D44,Daily!D261,Daily!D478,Daily!D695)</f>
        <v>4616</v>
      </c>
      <c r="E11" s="28">
        <f>SUM(Daily!E44,Daily!E261,Daily!E478,Daily!E695)</f>
        <v>3189</v>
      </c>
      <c r="F11" s="3">
        <f>SUM(Daily!F44,Daily!F261,Daily!F478,Daily!F695)</f>
        <v>2251</v>
      </c>
      <c r="G11" s="28">
        <f>SUM(Daily!G44,Daily!G261,Daily!G478,Daily!G695)</f>
        <v>1465</v>
      </c>
      <c r="H11" s="3">
        <f>SUM(Daily!H44,Daily!H261,Daily!H478,Daily!H695)</f>
        <v>5032</v>
      </c>
      <c r="I11" s="28">
        <f>SUM(Daily!I44,Daily!I261,Daily!I478,Daily!I695)</f>
        <v>7454</v>
      </c>
      <c r="J11" s="3">
        <f>SUM(Daily!J44,Daily!J261,Daily!J478,Daily!J695)</f>
        <v>649</v>
      </c>
      <c r="K11" s="28">
        <f>SUM(Daily!K44,Daily!K261,Daily!K478,Daily!K695)</f>
        <v>1902</v>
      </c>
      <c r="L11" s="3">
        <f>SUM(Daily!L44,Daily!L261,Daily!L478,Daily!L695)</f>
        <v>1016</v>
      </c>
      <c r="M11" s="28">
        <f>SUM(Daily!M44,Daily!M261,Daily!M478,Daily!M695)</f>
        <v>4198</v>
      </c>
      <c r="N11" s="3">
        <f>SUM(Daily!N44,Daily!N261,Daily!N478,Daily!N695)</f>
        <v>4822</v>
      </c>
      <c r="O11" s="28">
        <f>SUM(Daily!O44,Daily!O261,Daily!O478,Daily!O695)</f>
        <v>6902</v>
      </c>
      <c r="P11" s="3">
        <f>SUM(Daily!P44,Daily!P261,Daily!P478,Daily!P695)</f>
        <v>3228</v>
      </c>
      <c r="Q11" s="28">
        <f>SUM(Daily!Q44,Daily!Q261,Daily!Q478,Daily!Q695)</f>
        <v>3180</v>
      </c>
      <c r="R11" s="3">
        <f>SUM(Daily!R44,Daily!R261,Daily!R478,Daily!R695)</f>
        <v>5052</v>
      </c>
      <c r="S11" s="28">
        <f>SUM(Daily!S44,Daily!S261,Daily!S478,Daily!S695)</f>
        <v>3815</v>
      </c>
      <c r="T11" s="3">
        <f>SUM(Daily!T44,Daily!T261,Daily!T478,Daily!T695)</f>
        <v>962</v>
      </c>
      <c r="U11" s="28">
        <f>SUM(Daily!U44,Daily!U261,Daily!U478,Daily!U695)</f>
        <v>2280</v>
      </c>
      <c r="V11" s="3">
        <f>SUM(Daily!V44,Daily!V261,Daily!V478,Daily!V695)</f>
        <v>3317</v>
      </c>
      <c r="W11" s="28">
        <f>SUM(Daily!W44,Daily!W261,Daily!W478,Daily!W695)</f>
        <v>4764</v>
      </c>
      <c r="X11" s="3">
        <f>SUM(Daily!X44,Daily!X261,Daily!X478,Daily!X695)</f>
        <v>3838</v>
      </c>
      <c r="Y11" s="28">
        <f>SUM(Daily!Y44,Daily!Y261,Daily!Y478,Daily!Y695)</f>
        <v>3269</v>
      </c>
      <c r="Z11" s="3">
        <f>SUM(Daily!Z44,Daily!Z261,Daily!Z478,Daily!Z695)</f>
        <v>10176</v>
      </c>
      <c r="AA11" s="28">
        <f>SUM(Daily!AA44,Daily!AA261,Daily!AA478,Daily!AA695)</f>
        <v>8375</v>
      </c>
      <c r="AB11" s="10">
        <f t="shared" si="0"/>
        <v>57703</v>
      </c>
      <c r="AC11" s="7">
        <f t="shared" si="0"/>
        <v>54545</v>
      </c>
    </row>
    <row r="12" spans="1:29" x14ac:dyDescent="0.2">
      <c r="A12" s="86" t="s">
        <v>22</v>
      </c>
      <c r="B12" s="3">
        <f>SUM(Daily!B45,Daily!B262,Daily!B479,Daily!B696)</f>
        <v>13204</v>
      </c>
      <c r="C12" s="28">
        <f>SUM(Daily!C45,Daily!C262,Daily!C479,Daily!C696)</f>
        <v>4889</v>
      </c>
      <c r="D12" s="3">
        <f>SUM(Daily!D45,Daily!D262,Daily!D479,Daily!D696)</f>
        <v>4973</v>
      </c>
      <c r="E12" s="28">
        <f>SUM(Daily!E45,Daily!E262,Daily!E479,Daily!E696)</f>
        <v>3580</v>
      </c>
      <c r="F12" s="3">
        <f>SUM(Daily!F45,Daily!F262,Daily!F479,Daily!F696)</f>
        <v>2300</v>
      </c>
      <c r="G12" s="28">
        <f>SUM(Daily!G45,Daily!G262,Daily!G479,Daily!G696)</f>
        <v>1347</v>
      </c>
      <c r="H12" s="3">
        <f>SUM(Daily!H45,Daily!H262,Daily!H479,Daily!H696)</f>
        <v>5763</v>
      </c>
      <c r="I12" s="28">
        <f>SUM(Daily!I45,Daily!I262,Daily!I479,Daily!I696)</f>
        <v>7047</v>
      </c>
      <c r="J12" s="3">
        <f>SUM(Daily!J45,Daily!J262,Daily!J479,Daily!J696)</f>
        <v>634</v>
      </c>
      <c r="K12" s="28">
        <f>SUM(Daily!K45,Daily!K262,Daily!K479,Daily!K696)</f>
        <v>2067</v>
      </c>
      <c r="L12" s="3">
        <f>SUM(Daily!L45,Daily!L262,Daily!L479,Daily!L696)</f>
        <v>920</v>
      </c>
      <c r="M12" s="28">
        <f>SUM(Daily!M45,Daily!M262,Daily!M479,Daily!M696)</f>
        <v>4856</v>
      </c>
      <c r="N12" s="3">
        <f>SUM(Daily!N45,Daily!N262,Daily!N479,Daily!N696)</f>
        <v>4858</v>
      </c>
      <c r="O12" s="28">
        <f>SUM(Daily!O45,Daily!O262,Daily!O479,Daily!O696)</f>
        <v>7733</v>
      </c>
      <c r="P12" s="3">
        <f>SUM(Daily!P45,Daily!P262,Daily!P479,Daily!P696)</f>
        <v>3147</v>
      </c>
      <c r="Q12" s="28">
        <f>SUM(Daily!Q45,Daily!Q262,Daily!Q479,Daily!Q696)</f>
        <v>3474</v>
      </c>
      <c r="R12" s="3">
        <f>SUM(Daily!R45,Daily!R262,Daily!R479,Daily!R696)</f>
        <v>5454</v>
      </c>
      <c r="S12" s="28">
        <f>SUM(Daily!S45,Daily!S262,Daily!S479,Daily!S696)</f>
        <v>4065</v>
      </c>
      <c r="T12" s="3">
        <f>SUM(Daily!T45,Daily!T262,Daily!T479,Daily!T696)</f>
        <v>902</v>
      </c>
      <c r="U12" s="28">
        <f>SUM(Daily!U45,Daily!U262,Daily!U479,Daily!U696)</f>
        <v>2083</v>
      </c>
      <c r="V12" s="3">
        <f>SUM(Daily!V45,Daily!V262,Daily!V479,Daily!V696)</f>
        <v>3037</v>
      </c>
      <c r="W12" s="28">
        <f>SUM(Daily!W45,Daily!W262,Daily!W479,Daily!W696)</f>
        <v>6073</v>
      </c>
      <c r="X12" s="3">
        <f>SUM(Daily!X45,Daily!X262,Daily!X479,Daily!X696)</f>
        <v>3628</v>
      </c>
      <c r="Y12" s="28">
        <f>SUM(Daily!Y45,Daily!Y262,Daily!Y479,Daily!Y696)</f>
        <v>3577</v>
      </c>
      <c r="Z12" s="3">
        <f>SUM(Daily!Z45,Daily!Z262,Daily!Z479,Daily!Z696)</f>
        <v>10569</v>
      </c>
      <c r="AA12" s="28">
        <f>SUM(Daily!AA45,Daily!AA262,Daily!AA479,Daily!AA696)</f>
        <v>8369</v>
      </c>
      <c r="AB12" s="10">
        <f t="shared" si="0"/>
        <v>59389</v>
      </c>
      <c r="AC12" s="7">
        <f t="shared" si="0"/>
        <v>59160</v>
      </c>
    </row>
    <row r="13" spans="1:29" x14ac:dyDescent="0.2">
      <c r="A13" s="87" t="s">
        <v>24</v>
      </c>
      <c r="B13" s="3">
        <f>SUM(Daily!B46,Daily!B263,Daily!B480,Daily!B697)</f>
        <v>12513</v>
      </c>
      <c r="C13" s="28">
        <f>SUM(Daily!C46,Daily!C263,Daily!C480,Daily!C697)</f>
        <v>5540</v>
      </c>
      <c r="D13" s="3">
        <f>SUM(Daily!D46,Daily!D263,Daily!D480,Daily!D697)</f>
        <v>4567</v>
      </c>
      <c r="E13" s="28">
        <f>SUM(Daily!E46,Daily!E263,Daily!E480,Daily!E697)</f>
        <v>2854</v>
      </c>
      <c r="F13" s="3">
        <f>SUM(Daily!F46,Daily!F263,Daily!F480,Daily!F697)</f>
        <v>2284</v>
      </c>
      <c r="G13" s="28">
        <f>SUM(Daily!G46,Daily!G263,Daily!G480,Daily!G697)</f>
        <v>1286</v>
      </c>
      <c r="H13" s="3">
        <f>SUM(Daily!H46,Daily!H263,Daily!H480,Daily!H697)</f>
        <v>6126</v>
      </c>
      <c r="I13" s="28">
        <f>SUM(Daily!I46,Daily!I263,Daily!I480,Daily!I697)</f>
        <v>8215</v>
      </c>
      <c r="J13" s="3">
        <f>SUM(Daily!J46,Daily!J263,Daily!J480,Daily!J697)</f>
        <v>735</v>
      </c>
      <c r="K13" s="28">
        <f>SUM(Daily!K46,Daily!K263,Daily!K480,Daily!K697)</f>
        <v>2091</v>
      </c>
      <c r="L13" s="3">
        <f>SUM(Daily!L46,Daily!L263,Daily!L480,Daily!L697)</f>
        <v>988</v>
      </c>
      <c r="M13" s="28">
        <f>SUM(Daily!M46,Daily!M263,Daily!M480,Daily!M697)</f>
        <v>4839</v>
      </c>
      <c r="N13" s="3">
        <f>SUM(Daily!N46,Daily!N263,Daily!N480,Daily!N697)</f>
        <v>4422</v>
      </c>
      <c r="O13" s="28">
        <f>SUM(Daily!O46,Daily!O263,Daily!O480,Daily!O697)</f>
        <v>8155</v>
      </c>
      <c r="P13" s="3">
        <f>SUM(Daily!P46,Daily!P263,Daily!P480,Daily!P697)</f>
        <v>3095</v>
      </c>
      <c r="Q13" s="28">
        <f>SUM(Daily!Q46,Daily!Q263,Daily!Q480,Daily!Q697)</f>
        <v>2941</v>
      </c>
      <c r="R13" s="3">
        <f>SUM(Daily!R46,Daily!R263,Daily!R480,Daily!R697)</f>
        <v>5353</v>
      </c>
      <c r="S13" s="28">
        <f>SUM(Daily!S46,Daily!S263,Daily!S480,Daily!S697)</f>
        <v>3871</v>
      </c>
      <c r="T13" s="3">
        <f>SUM(Daily!T46,Daily!T263,Daily!T480,Daily!T697)</f>
        <v>926</v>
      </c>
      <c r="U13" s="28">
        <f>SUM(Daily!U46,Daily!U263,Daily!U480,Daily!U697)</f>
        <v>1625</v>
      </c>
      <c r="V13" s="3">
        <f>SUM(Daily!V46,Daily!V263,Daily!V480,Daily!V697)</f>
        <v>2935</v>
      </c>
      <c r="W13" s="28">
        <f>SUM(Daily!W46,Daily!W263,Daily!W480,Daily!W697)</f>
        <v>6438</v>
      </c>
      <c r="X13" s="3">
        <f>SUM(Daily!X46,Daily!X263,Daily!X480,Daily!X697)</f>
        <v>3600</v>
      </c>
      <c r="Y13" s="28">
        <f>SUM(Daily!Y46,Daily!Y263,Daily!Y480,Daily!Y697)</f>
        <v>2756</v>
      </c>
      <c r="Z13" s="3">
        <f>SUM(Daily!Z46,Daily!Z263,Daily!Z480,Daily!Z697)</f>
        <v>9813</v>
      </c>
      <c r="AA13" s="28">
        <f>SUM(Daily!AA46,Daily!AA263,Daily!AA480,Daily!AA697)</f>
        <v>8732</v>
      </c>
      <c r="AB13" s="10">
        <f t="shared" si="0"/>
        <v>57357</v>
      </c>
      <c r="AC13" s="7">
        <f t="shared" si="0"/>
        <v>59343</v>
      </c>
    </row>
    <row r="14" spans="1:29" x14ac:dyDescent="0.2">
      <c r="A14" s="86" t="s">
        <v>28</v>
      </c>
      <c r="B14" s="3">
        <f>SUM(Daily!B47,Daily!B264,Daily!B481,Daily!B698)</f>
        <v>11017</v>
      </c>
      <c r="C14" s="28">
        <f>SUM(Daily!C47,Daily!C264,Daily!C481,Daily!C698)</f>
        <v>6012</v>
      </c>
      <c r="D14" s="3">
        <f>SUM(Daily!D47,Daily!D264,Daily!D481,Daily!D698)</f>
        <v>4360</v>
      </c>
      <c r="E14" s="28">
        <f>SUM(Daily!E47,Daily!E264,Daily!E481,Daily!E698)</f>
        <v>2855</v>
      </c>
      <c r="F14" s="3">
        <f>SUM(Daily!F47,Daily!F264,Daily!F481,Daily!F698)</f>
        <v>2148</v>
      </c>
      <c r="G14" s="28">
        <f>SUM(Daily!G47,Daily!G264,Daily!G481,Daily!G698)</f>
        <v>1139</v>
      </c>
      <c r="H14" s="3">
        <f>SUM(Daily!H47,Daily!H264,Daily!H481,Daily!H698)</f>
        <v>6664</v>
      </c>
      <c r="I14" s="28">
        <f>SUM(Daily!I47,Daily!I264,Daily!I481,Daily!I698)</f>
        <v>7344</v>
      </c>
      <c r="J14" s="3">
        <f>SUM(Daily!J47,Daily!J264,Daily!J481,Daily!J698)</f>
        <v>708</v>
      </c>
      <c r="K14" s="28">
        <f>SUM(Daily!K47,Daily!K264,Daily!K481,Daily!K698)</f>
        <v>1690</v>
      </c>
      <c r="L14" s="3">
        <f>SUM(Daily!L47,Daily!L264,Daily!L481,Daily!L698)</f>
        <v>994</v>
      </c>
      <c r="M14" s="28">
        <f>SUM(Daily!M47,Daily!M264,Daily!M481,Daily!M698)</f>
        <v>4402</v>
      </c>
      <c r="N14" s="3">
        <f>SUM(Daily!N47,Daily!N264,Daily!N481,Daily!N698)</f>
        <v>4541</v>
      </c>
      <c r="O14" s="28">
        <f>SUM(Daily!O47,Daily!O264,Daily!O481,Daily!O698)</f>
        <v>7262</v>
      </c>
      <c r="P14" s="3">
        <f>SUM(Daily!P47,Daily!P264,Daily!P481,Daily!P698)</f>
        <v>3233</v>
      </c>
      <c r="Q14" s="28">
        <f>SUM(Daily!Q47,Daily!Q264,Daily!Q481,Daily!Q698)</f>
        <v>2653</v>
      </c>
      <c r="R14" s="3">
        <f>SUM(Daily!R47,Daily!R264,Daily!R481,Daily!R698)</f>
        <v>5360</v>
      </c>
      <c r="S14" s="28">
        <f>SUM(Daily!S47,Daily!S264,Daily!S481,Daily!S698)</f>
        <v>3506</v>
      </c>
      <c r="T14" s="3">
        <f>SUM(Daily!T47,Daily!T264,Daily!T481,Daily!T698)</f>
        <v>946</v>
      </c>
      <c r="U14" s="28">
        <f>SUM(Daily!U47,Daily!U264,Daily!U481,Daily!U698)</f>
        <v>1230</v>
      </c>
      <c r="V14" s="3">
        <f>SUM(Daily!V47,Daily!V264,Daily!V481,Daily!V698)</f>
        <v>3198</v>
      </c>
      <c r="W14" s="28">
        <f>SUM(Daily!W47,Daily!W264,Daily!W481,Daily!W698)</f>
        <v>6450</v>
      </c>
      <c r="X14" s="3">
        <f>SUM(Daily!X47,Daily!X264,Daily!X481,Daily!X698)</f>
        <v>3508</v>
      </c>
      <c r="Y14" s="28">
        <f>SUM(Daily!Y47,Daily!Y264,Daily!Y481,Daily!Y698)</f>
        <v>2414</v>
      </c>
      <c r="Z14" s="3">
        <f>SUM(Daily!Z47,Daily!Z264,Daily!Z481,Daily!Z698)</f>
        <v>9780</v>
      </c>
      <c r="AA14" s="28">
        <f>SUM(Daily!AA47,Daily!AA264,Daily!AA481,Daily!AA698)</f>
        <v>9163</v>
      </c>
      <c r="AB14" s="10">
        <f t="shared" si="0"/>
        <v>56457</v>
      </c>
      <c r="AC14" s="7">
        <f t="shared" si="0"/>
        <v>56120</v>
      </c>
    </row>
    <row r="15" spans="1:29" x14ac:dyDescent="0.2">
      <c r="A15" s="87" t="s">
        <v>29</v>
      </c>
      <c r="B15" s="3">
        <f>SUM(Daily!B48,Daily!B265,Daily!B482,Daily!B699)</f>
        <v>12025</v>
      </c>
      <c r="C15" s="28">
        <f>SUM(Daily!C48,Daily!C265,Daily!C482,Daily!C699)</f>
        <v>6990</v>
      </c>
      <c r="D15" s="3">
        <f>SUM(Daily!D48,Daily!D265,Daily!D482,Daily!D699)</f>
        <v>4974</v>
      </c>
      <c r="E15" s="28">
        <f>SUM(Daily!E48,Daily!E265,Daily!E482,Daily!E699)</f>
        <v>2837</v>
      </c>
      <c r="F15" s="3">
        <f>SUM(Daily!F48,Daily!F265,Daily!F482,Daily!F699)</f>
        <v>2324</v>
      </c>
      <c r="G15" s="28">
        <f>SUM(Daily!G48,Daily!G265,Daily!G482,Daily!G699)</f>
        <v>1076</v>
      </c>
      <c r="H15" s="3">
        <f>SUM(Daily!H48,Daily!H265,Daily!H482,Daily!H699)</f>
        <v>7570</v>
      </c>
      <c r="I15" s="28">
        <f>SUM(Daily!I48,Daily!I265,Daily!I482,Daily!I699)</f>
        <v>8293</v>
      </c>
      <c r="J15" s="3">
        <f>SUM(Daily!J48,Daily!J265,Daily!J482,Daily!J699)</f>
        <v>873</v>
      </c>
      <c r="K15" s="28">
        <f>SUM(Daily!K48,Daily!K265,Daily!K482,Daily!K699)</f>
        <v>1492</v>
      </c>
      <c r="L15" s="3">
        <f>SUM(Daily!L48,Daily!L265,Daily!L482,Daily!L699)</f>
        <v>1347</v>
      </c>
      <c r="M15" s="28">
        <f>SUM(Daily!M48,Daily!M265,Daily!M482,Daily!M699)</f>
        <v>4817</v>
      </c>
      <c r="N15" s="3">
        <f>SUM(Daily!N48,Daily!N265,Daily!N482,Daily!N699)</f>
        <v>4996</v>
      </c>
      <c r="O15" s="28">
        <f>SUM(Daily!O48,Daily!O265,Daily!O482,Daily!O699)</f>
        <v>7315</v>
      </c>
      <c r="P15" s="3">
        <f>SUM(Daily!P48,Daily!P265,Daily!P482,Daily!P699)</f>
        <v>3393</v>
      </c>
      <c r="Q15" s="28">
        <f>SUM(Daily!Q48,Daily!Q265,Daily!Q482,Daily!Q699)</f>
        <v>2815</v>
      </c>
      <c r="R15" s="3">
        <f>SUM(Daily!R48,Daily!R265,Daily!R482,Daily!R699)</f>
        <v>5669</v>
      </c>
      <c r="S15" s="28">
        <f>SUM(Daily!S48,Daily!S265,Daily!S482,Daily!S699)</f>
        <v>4023</v>
      </c>
      <c r="T15" s="3">
        <f>SUM(Daily!T48,Daily!T265,Daily!T482,Daily!T699)</f>
        <v>1119</v>
      </c>
      <c r="U15" s="28">
        <f>SUM(Daily!U48,Daily!U265,Daily!U482,Daily!U699)</f>
        <v>1180</v>
      </c>
      <c r="V15" s="3">
        <f>SUM(Daily!V48,Daily!V265,Daily!V482,Daily!V699)</f>
        <v>3661</v>
      </c>
      <c r="W15" s="28">
        <f>SUM(Daily!W48,Daily!W265,Daily!W482,Daily!W699)</f>
        <v>6563</v>
      </c>
      <c r="X15" s="3">
        <f>SUM(Daily!X48,Daily!X265,Daily!X482,Daily!X699)</f>
        <v>3713</v>
      </c>
      <c r="Y15" s="28">
        <f>SUM(Daily!Y48,Daily!Y265,Daily!Y482,Daily!Y699)</f>
        <v>1892</v>
      </c>
      <c r="Z15" s="3">
        <f>SUM(Daily!Z48,Daily!Z265,Daily!Z482,Daily!Z699)</f>
        <v>10786</v>
      </c>
      <c r="AA15" s="28">
        <f>SUM(Daily!AA48,Daily!AA265,Daily!AA482,Daily!AA699)</f>
        <v>8964</v>
      </c>
      <c r="AB15" s="10">
        <f t="shared" si="0"/>
        <v>62450</v>
      </c>
      <c r="AC15" s="7">
        <f t="shared" si="0"/>
        <v>58257</v>
      </c>
    </row>
    <row r="16" spans="1:29" x14ac:dyDescent="0.2">
      <c r="A16" s="86" t="s">
        <v>31</v>
      </c>
      <c r="B16" s="3">
        <f>SUM(Daily!B49,Daily!B266,Daily!B483,Daily!B700)</f>
        <v>12121</v>
      </c>
      <c r="C16" s="28">
        <f>SUM(Daily!C49,Daily!C266,Daily!C483,Daily!C700)</f>
        <v>7741</v>
      </c>
      <c r="D16" s="3">
        <f>SUM(Daily!D49,Daily!D266,Daily!D483,Daily!D700)</f>
        <v>5184</v>
      </c>
      <c r="E16" s="28">
        <f>SUM(Daily!E49,Daily!E266,Daily!E483,Daily!E700)</f>
        <v>3177</v>
      </c>
      <c r="F16" s="3">
        <f>SUM(Daily!F49,Daily!F266,Daily!F483,Daily!F700)</f>
        <v>2592</v>
      </c>
      <c r="G16" s="28">
        <f>SUM(Daily!G49,Daily!G266,Daily!G483,Daily!G700)</f>
        <v>1210</v>
      </c>
      <c r="H16" s="3">
        <f>SUM(Daily!H49,Daily!H266,Daily!H483,Daily!H700)</f>
        <v>8206</v>
      </c>
      <c r="I16" s="28">
        <f>SUM(Daily!I49,Daily!I266,Daily!I483,Daily!I700)</f>
        <v>9796</v>
      </c>
      <c r="J16" s="3">
        <f>SUM(Daily!J49,Daily!J266,Daily!J483,Daily!J700)</f>
        <v>1175</v>
      </c>
      <c r="K16" s="28">
        <f>SUM(Daily!K49,Daily!K266,Daily!K483,Daily!K700)</f>
        <v>1389</v>
      </c>
      <c r="L16" s="3">
        <f>SUM(Daily!L49,Daily!L266,Daily!L483,Daily!L700)</f>
        <v>2051</v>
      </c>
      <c r="M16" s="28">
        <f>SUM(Daily!M49,Daily!M266,Daily!M483,Daily!M700)</f>
        <v>5307</v>
      </c>
      <c r="N16" s="3">
        <f>SUM(Daily!N49,Daily!N266,Daily!N483,Daily!N700)</f>
        <v>5766</v>
      </c>
      <c r="O16" s="28">
        <f>SUM(Daily!O49,Daily!O266,Daily!O483,Daily!O700)</f>
        <v>8634</v>
      </c>
      <c r="P16" s="3">
        <f>SUM(Daily!P49,Daily!P266,Daily!P483,Daily!P700)</f>
        <v>3718</v>
      </c>
      <c r="Q16" s="28">
        <f>SUM(Daily!Q49,Daily!Q266,Daily!Q483,Daily!Q700)</f>
        <v>3220</v>
      </c>
      <c r="R16" s="3">
        <f>SUM(Daily!R49,Daily!R266,Daily!R483,Daily!R700)</f>
        <v>5927</v>
      </c>
      <c r="S16" s="28">
        <f>SUM(Daily!S49,Daily!S266,Daily!S483,Daily!S700)</f>
        <v>4436</v>
      </c>
      <c r="T16" s="3">
        <f>SUM(Daily!T49,Daily!T266,Daily!T483,Daily!T700)</f>
        <v>1572</v>
      </c>
      <c r="U16" s="28">
        <f>SUM(Daily!U49,Daily!U266,Daily!U483,Daily!U700)</f>
        <v>1205</v>
      </c>
      <c r="V16" s="3">
        <f>SUM(Daily!V49,Daily!V266,Daily!V483,Daily!V700)</f>
        <v>4439</v>
      </c>
      <c r="W16" s="28">
        <f>SUM(Daily!W49,Daily!W266,Daily!W483,Daily!W700)</f>
        <v>6843</v>
      </c>
      <c r="X16" s="3">
        <f>SUM(Daily!X49,Daily!X266,Daily!X483,Daily!X700)</f>
        <v>4679</v>
      </c>
      <c r="Y16" s="28">
        <f>SUM(Daily!Y49,Daily!Y266,Daily!Y483,Daily!Y700)</f>
        <v>2259</v>
      </c>
      <c r="Z16" s="3">
        <f>SUM(Daily!Z49,Daily!Z266,Daily!Z483,Daily!Z700)</f>
        <v>11883</v>
      </c>
      <c r="AA16" s="28">
        <f>SUM(Daily!AA49,Daily!AA266,Daily!AA483,Daily!AA700)</f>
        <v>11279</v>
      </c>
      <c r="AB16" s="10">
        <f t="shared" si="0"/>
        <v>69313</v>
      </c>
      <c r="AC16" s="7">
        <f t="shared" si="0"/>
        <v>66496</v>
      </c>
    </row>
    <row r="17" spans="1:29" x14ac:dyDescent="0.2">
      <c r="A17" s="87" t="s">
        <v>33</v>
      </c>
      <c r="B17" s="3">
        <f>SUM(Daily!B50,Daily!B267,Daily!B484,Daily!B701)</f>
        <v>10199</v>
      </c>
      <c r="C17" s="28">
        <f>SUM(Daily!C50,Daily!C267,Daily!C484,Daily!C701)</f>
        <v>7668</v>
      </c>
      <c r="D17" s="3">
        <f>SUM(Daily!D50,Daily!D267,Daily!D484,Daily!D701)</f>
        <v>4236</v>
      </c>
      <c r="E17" s="28">
        <f>SUM(Daily!E50,Daily!E267,Daily!E484,Daily!E701)</f>
        <v>3757</v>
      </c>
      <c r="F17" s="3">
        <f>SUM(Daily!F50,Daily!F267,Daily!F484,Daily!F701)</f>
        <v>2106</v>
      </c>
      <c r="G17" s="28">
        <f>SUM(Daily!G50,Daily!G267,Daily!G484,Daily!G701)</f>
        <v>1302</v>
      </c>
      <c r="H17" s="3">
        <f>SUM(Daily!H50,Daily!H267,Daily!H484,Daily!H701)</f>
        <v>8158</v>
      </c>
      <c r="I17" s="28">
        <f>SUM(Daily!I50,Daily!I267,Daily!I484,Daily!I701)</f>
        <v>11008</v>
      </c>
      <c r="J17" s="3">
        <f>SUM(Daily!J50,Daily!J267,Daily!J484,Daily!J701)</f>
        <v>935</v>
      </c>
      <c r="K17" s="28">
        <f>SUM(Daily!K50,Daily!K267,Daily!K484,Daily!K701)</f>
        <v>1289</v>
      </c>
      <c r="L17" s="3">
        <f>SUM(Daily!L50,Daily!L267,Daily!L484,Daily!L701)</f>
        <v>2004</v>
      </c>
      <c r="M17" s="28">
        <f>SUM(Daily!M50,Daily!M267,Daily!M484,Daily!M701)</f>
        <v>4957</v>
      </c>
      <c r="N17" s="3">
        <f>SUM(Daily!N50,Daily!N267,Daily!N484,Daily!N701)</f>
        <v>5679</v>
      </c>
      <c r="O17" s="28">
        <f>SUM(Daily!O50,Daily!O267,Daily!O484,Daily!O701)</f>
        <v>7941</v>
      </c>
      <c r="P17" s="3">
        <f>SUM(Daily!P50,Daily!P267,Daily!P484,Daily!P701)</f>
        <v>3603</v>
      </c>
      <c r="Q17" s="28">
        <f>SUM(Daily!Q50,Daily!Q267,Daily!Q484,Daily!Q701)</f>
        <v>3114</v>
      </c>
      <c r="R17" s="3">
        <f>SUM(Daily!R50,Daily!R267,Daily!R484,Daily!R701)</f>
        <v>5935</v>
      </c>
      <c r="S17" s="28">
        <f>SUM(Daily!S50,Daily!S267,Daily!S484,Daily!S701)</f>
        <v>4514</v>
      </c>
      <c r="T17" s="3">
        <f>SUM(Daily!T50,Daily!T267,Daily!T484,Daily!T701)</f>
        <v>1533</v>
      </c>
      <c r="U17" s="28">
        <f>SUM(Daily!U50,Daily!U267,Daily!U484,Daily!U701)</f>
        <v>1246</v>
      </c>
      <c r="V17" s="3">
        <f>SUM(Daily!V50,Daily!V267,Daily!V484,Daily!V701)</f>
        <v>4933</v>
      </c>
      <c r="W17" s="28">
        <f>SUM(Daily!W50,Daily!W267,Daily!W484,Daily!W701)</f>
        <v>6246</v>
      </c>
      <c r="X17" s="3">
        <f>SUM(Daily!X50,Daily!X267,Daily!X484,Daily!X701)</f>
        <v>4483</v>
      </c>
      <c r="Y17" s="28">
        <f>SUM(Daily!Y50,Daily!Y267,Daily!Y484,Daily!Y701)</f>
        <v>2208</v>
      </c>
      <c r="Z17" s="3">
        <f>SUM(Daily!Z50,Daily!Z267,Daily!Z484,Daily!Z701)</f>
        <v>11232</v>
      </c>
      <c r="AA17" s="28">
        <f>SUM(Daily!AA50,Daily!AA267,Daily!AA484,Daily!AA701)</f>
        <v>10820</v>
      </c>
      <c r="AB17" s="10">
        <f t="shared" si="0"/>
        <v>65036</v>
      </c>
      <c r="AC17" s="7">
        <f t="shared" si="0"/>
        <v>66070</v>
      </c>
    </row>
    <row r="18" spans="1:29" x14ac:dyDescent="0.2">
      <c r="A18" s="86" t="s">
        <v>35</v>
      </c>
      <c r="B18" s="3">
        <f>SUM(Daily!B51,Daily!B268,Daily!B485,Daily!B702)</f>
        <v>9050</v>
      </c>
      <c r="C18" s="28">
        <f>SUM(Daily!C51,Daily!C268,Daily!C485,Daily!C702)</f>
        <v>8644</v>
      </c>
      <c r="D18" s="3">
        <f>SUM(Daily!D51,Daily!D268,Daily!D485,Daily!D702)</f>
        <v>3937</v>
      </c>
      <c r="E18" s="28">
        <f>SUM(Daily!E51,Daily!E268,Daily!E485,Daily!E702)</f>
        <v>3699</v>
      </c>
      <c r="F18" s="3">
        <f>SUM(Daily!F51,Daily!F268,Daily!F485,Daily!F702)</f>
        <v>2077</v>
      </c>
      <c r="G18" s="28">
        <f>SUM(Daily!G51,Daily!G268,Daily!G485,Daily!G702)</f>
        <v>1366</v>
      </c>
      <c r="H18" s="3">
        <f>SUM(Daily!H51,Daily!H268,Daily!H485,Daily!H702)</f>
        <v>8223</v>
      </c>
      <c r="I18" s="28">
        <f>SUM(Daily!I51,Daily!I268,Daily!I485,Daily!I702)</f>
        <v>10431</v>
      </c>
      <c r="J18" s="3">
        <f>SUM(Daily!J51,Daily!J268,Daily!J485,Daily!J702)</f>
        <v>1125</v>
      </c>
      <c r="K18" s="28">
        <f>SUM(Daily!K51,Daily!K268,Daily!K485,Daily!K702)</f>
        <v>1222</v>
      </c>
      <c r="L18" s="3">
        <f>SUM(Daily!L51,Daily!L268,Daily!L485,Daily!L702)</f>
        <v>2100</v>
      </c>
      <c r="M18" s="28">
        <f>SUM(Daily!M51,Daily!M268,Daily!M485,Daily!M702)</f>
        <v>3899</v>
      </c>
      <c r="N18" s="3">
        <f>SUM(Daily!N51,Daily!N268,Daily!N485,Daily!N702)</f>
        <v>6095</v>
      </c>
      <c r="O18" s="28">
        <f>SUM(Daily!O51,Daily!O268,Daily!O485,Daily!O702)</f>
        <v>6995</v>
      </c>
      <c r="P18" s="3">
        <f>SUM(Daily!P51,Daily!P268,Daily!P485,Daily!P702)</f>
        <v>3608</v>
      </c>
      <c r="Q18" s="28">
        <f>SUM(Daily!Q51,Daily!Q268,Daily!Q485,Daily!Q702)</f>
        <v>3071</v>
      </c>
      <c r="R18" s="3">
        <f>SUM(Daily!R51,Daily!R268,Daily!R485,Daily!R702)</f>
        <v>5325</v>
      </c>
      <c r="S18" s="28">
        <f>SUM(Daily!S51,Daily!S268,Daily!S485,Daily!S702)</f>
        <v>4564</v>
      </c>
      <c r="T18" s="3">
        <f>SUM(Daily!T51,Daily!T268,Daily!T485,Daily!T702)</f>
        <v>1688</v>
      </c>
      <c r="U18" s="28">
        <f>SUM(Daily!U51,Daily!U268,Daily!U485,Daily!U702)</f>
        <v>1110</v>
      </c>
      <c r="V18" s="3">
        <f>SUM(Daily!V51,Daily!V268,Daily!V485,Daily!V702)</f>
        <v>5451</v>
      </c>
      <c r="W18" s="28">
        <f>SUM(Daily!W51,Daily!W268,Daily!W485,Daily!W702)</f>
        <v>5389</v>
      </c>
      <c r="X18" s="3">
        <f>SUM(Daily!X51,Daily!X268,Daily!X485,Daily!X702)</f>
        <v>4711</v>
      </c>
      <c r="Y18" s="28">
        <f>SUM(Daily!Y51,Daily!Y268,Daily!Y485,Daily!Y702)</f>
        <v>2002</v>
      </c>
      <c r="Z18" s="3">
        <f>SUM(Daily!Z51,Daily!Z268,Daily!Z485,Daily!Z702)</f>
        <v>11719</v>
      </c>
      <c r="AA18" s="28">
        <f>SUM(Daily!AA51,Daily!AA268,Daily!AA485,Daily!AA702)</f>
        <v>11674</v>
      </c>
      <c r="AB18" s="10">
        <f t="shared" si="0"/>
        <v>65109</v>
      </c>
      <c r="AC18" s="7">
        <f t="shared" si="0"/>
        <v>64066</v>
      </c>
    </row>
    <row r="19" spans="1:29" x14ac:dyDescent="0.2">
      <c r="A19" s="87" t="s">
        <v>36</v>
      </c>
      <c r="B19" s="3">
        <f>SUM(Daily!B52,Daily!B269,Daily!B486,Daily!B703)</f>
        <v>9102</v>
      </c>
      <c r="C19" s="28">
        <f>SUM(Daily!C52,Daily!C269,Daily!C486,Daily!C703)</f>
        <v>10099</v>
      </c>
      <c r="D19" s="3">
        <f>SUM(Daily!D52,Daily!D269,Daily!D486,Daily!D703)</f>
        <v>4462</v>
      </c>
      <c r="E19" s="28">
        <f>SUM(Daily!E52,Daily!E269,Daily!E486,Daily!E703)</f>
        <v>4359</v>
      </c>
      <c r="F19" s="3">
        <f>SUM(Daily!F52,Daily!F269,Daily!F486,Daily!F703)</f>
        <v>2419</v>
      </c>
      <c r="G19" s="28">
        <f>SUM(Daily!G52,Daily!G269,Daily!G486,Daily!G703)</f>
        <v>1504</v>
      </c>
      <c r="H19" s="3">
        <f>SUM(Daily!H52,Daily!H269,Daily!H486,Daily!H703)</f>
        <v>8414</v>
      </c>
      <c r="I19" s="28">
        <f>SUM(Daily!I52,Daily!I269,Daily!I486,Daily!I703)</f>
        <v>12170</v>
      </c>
      <c r="J19" s="3">
        <f>SUM(Daily!J52,Daily!J269,Daily!J486,Daily!J703)</f>
        <v>1281</v>
      </c>
      <c r="K19" s="28">
        <f>SUM(Daily!K52,Daily!K269,Daily!K486,Daily!K703)</f>
        <v>1045</v>
      </c>
      <c r="L19" s="3">
        <f>SUM(Daily!L52,Daily!L269,Daily!L486,Daily!L703)</f>
        <v>2724</v>
      </c>
      <c r="M19" s="28">
        <f>SUM(Daily!M52,Daily!M269,Daily!M486,Daily!M703)</f>
        <v>3788</v>
      </c>
      <c r="N19" s="3">
        <f>SUM(Daily!N52,Daily!N269,Daily!N486,Daily!N703)</f>
        <v>6597</v>
      </c>
      <c r="O19" s="28">
        <f>SUM(Daily!O52,Daily!O269,Daily!O486,Daily!O703)</f>
        <v>6829</v>
      </c>
      <c r="P19" s="3">
        <f>SUM(Daily!P52,Daily!P269,Daily!P486,Daily!P703)</f>
        <v>3837</v>
      </c>
      <c r="Q19" s="28">
        <f>SUM(Daily!Q52,Daily!Q269,Daily!Q486,Daily!Q703)</f>
        <v>3186</v>
      </c>
      <c r="R19" s="3">
        <f>SUM(Daily!R52,Daily!R269,Daily!R486,Daily!R703)</f>
        <v>5574</v>
      </c>
      <c r="S19" s="28">
        <f>SUM(Daily!S52,Daily!S269,Daily!S486,Daily!S703)</f>
        <v>5097</v>
      </c>
      <c r="T19" s="3">
        <f>SUM(Daily!T52,Daily!T269,Daily!T486,Daily!T703)</f>
        <v>2062</v>
      </c>
      <c r="U19" s="28">
        <f>SUM(Daily!U52,Daily!U269,Daily!U486,Daily!U703)</f>
        <v>938</v>
      </c>
      <c r="V19" s="3">
        <f>SUM(Daily!V52,Daily!V269,Daily!V486,Daily!V703)</f>
        <v>6795</v>
      </c>
      <c r="W19" s="28">
        <f>SUM(Daily!W52,Daily!W269,Daily!W486,Daily!W703)</f>
        <v>5023</v>
      </c>
      <c r="X19" s="3">
        <f>SUM(Daily!X52,Daily!X269,Daily!X486,Daily!X703)</f>
        <v>5862</v>
      </c>
      <c r="Y19" s="28">
        <f>SUM(Daily!Y52,Daily!Y269,Daily!Y486,Daily!Y703)</f>
        <v>1978</v>
      </c>
      <c r="Z19" s="3">
        <f>SUM(Daily!Z52,Daily!Z269,Daily!Z486,Daily!Z703)</f>
        <v>12604</v>
      </c>
      <c r="AA19" s="28">
        <f>SUM(Daily!AA52,Daily!AA269,Daily!AA486,Daily!AA703)</f>
        <v>12130</v>
      </c>
      <c r="AB19" s="10">
        <f t="shared" si="0"/>
        <v>71733</v>
      </c>
      <c r="AC19" s="7">
        <f t="shared" si="0"/>
        <v>68146</v>
      </c>
    </row>
    <row r="20" spans="1:29" x14ac:dyDescent="0.2">
      <c r="A20" s="86" t="s">
        <v>37</v>
      </c>
      <c r="B20" s="3">
        <f>SUM(Daily!B53,Daily!B270,Daily!B487,Daily!B704)</f>
        <v>9360</v>
      </c>
      <c r="C20" s="28">
        <f>SUM(Daily!C53,Daily!C270,Daily!C487,Daily!C704)</f>
        <v>10517</v>
      </c>
      <c r="D20" s="3">
        <f>SUM(Daily!D53,Daily!D270,Daily!D487,Daily!D704)</f>
        <v>4930</v>
      </c>
      <c r="E20" s="28">
        <f>SUM(Daily!E53,Daily!E270,Daily!E487,Daily!E704)</f>
        <v>4950</v>
      </c>
      <c r="F20" s="3">
        <f>SUM(Daily!F53,Daily!F270,Daily!F487,Daily!F704)</f>
        <v>2904</v>
      </c>
      <c r="G20" s="28">
        <f>SUM(Daily!G53,Daily!G270,Daily!G487,Daily!G704)</f>
        <v>1865</v>
      </c>
      <c r="H20" s="3">
        <f>SUM(Daily!H53,Daily!H270,Daily!H487,Daily!H704)</f>
        <v>8848</v>
      </c>
      <c r="I20" s="28">
        <f>SUM(Daily!I53,Daily!I270,Daily!I487,Daily!I704)</f>
        <v>14515</v>
      </c>
      <c r="J20" s="3">
        <f>SUM(Daily!J53,Daily!J270,Daily!J487,Daily!J704)</f>
        <v>1522</v>
      </c>
      <c r="K20" s="28">
        <f>SUM(Daily!K53,Daily!K270,Daily!K487,Daily!K704)</f>
        <v>1064</v>
      </c>
      <c r="L20" s="3">
        <f>SUM(Daily!L53,Daily!L270,Daily!L487,Daily!L704)</f>
        <v>3241</v>
      </c>
      <c r="M20" s="28">
        <f>SUM(Daily!M53,Daily!M270,Daily!M487,Daily!M704)</f>
        <v>3350</v>
      </c>
      <c r="N20" s="3">
        <f>SUM(Daily!N53,Daily!N270,Daily!N487,Daily!N704)</f>
        <v>7313</v>
      </c>
      <c r="O20" s="28">
        <f>SUM(Daily!O53,Daily!O270,Daily!O487,Daily!O704)</f>
        <v>7333</v>
      </c>
      <c r="P20" s="3">
        <f>SUM(Daily!P53,Daily!P270,Daily!P487,Daily!P704)</f>
        <v>3907</v>
      </c>
      <c r="Q20" s="28">
        <f>SUM(Daily!Q53,Daily!Q270,Daily!Q487,Daily!Q704)</f>
        <v>3434</v>
      </c>
      <c r="R20" s="3">
        <f>SUM(Daily!R53,Daily!R270,Daily!R487,Daily!R704)</f>
        <v>5902</v>
      </c>
      <c r="S20" s="28">
        <f>SUM(Daily!S53,Daily!S270,Daily!S487,Daily!S704)</f>
        <v>5702</v>
      </c>
      <c r="T20" s="3">
        <f>SUM(Daily!T53,Daily!T270,Daily!T487,Daily!T704)</f>
        <v>2590</v>
      </c>
      <c r="U20" s="28">
        <f>SUM(Daily!U53,Daily!U270,Daily!U487,Daily!U704)</f>
        <v>970</v>
      </c>
      <c r="V20" s="3">
        <f>SUM(Daily!V53,Daily!V270,Daily!V487,Daily!V704)</f>
        <v>7788</v>
      </c>
      <c r="W20" s="28">
        <f>SUM(Daily!W53,Daily!W270,Daily!W487,Daily!W704)</f>
        <v>4788</v>
      </c>
      <c r="X20" s="3">
        <f>SUM(Daily!X53,Daily!X270,Daily!X487,Daily!X704)</f>
        <v>6818</v>
      </c>
      <c r="Y20" s="28">
        <f>SUM(Daily!Y53,Daily!Y270,Daily!Y487,Daily!Y704)</f>
        <v>1989</v>
      </c>
      <c r="Z20" s="3">
        <f>SUM(Daily!Z53,Daily!Z270,Daily!Z487,Daily!Z704)</f>
        <v>15069</v>
      </c>
      <c r="AA20" s="28">
        <f>SUM(Daily!AA53,Daily!AA270,Daily!AA487,Daily!AA704)</f>
        <v>13142</v>
      </c>
      <c r="AB20" s="10">
        <f t="shared" si="0"/>
        <v>80192</v>
      </c>
      <c r="AC20" s="7">
        <f t="shared" si="0"/>
        <v>73619</v>
      </c>
    </row>
    <row r="21" spans="1:29" x14ac:dyDescent="0.2">
      <c r="A21" s="87" t="s">
        <v>30</v>
      </c>
      <c r="B21" s="3">
        <f>SUM(Daily!B54,Daily!B271,Daily!B488,Daily!B705)</f>
        <v>9539</v>
      </c>
      <c r="C21" s="28">
        <f>SUM(Daily!C54,Daily!C271,Daily!C488,Daily!C705)</f>
        <v>11351</v>
      </c>
      <c r="D21" s="3">
        <f>SUM(Daily!D54,Daily!D271,Daily!D488,Daily!D705)</f>
        <v>4911</v>
      </c>
      <c r="E21" s="28">
        <f>SUM(Daily!E54,Daily!E271,Daily!E488,Daily!E705)</f>
        <v>5254</v>
      </c>
      <c r="F21" s="3">
        <f>SUM(Daily!F54,Daily!F271,Daily!F488,Daily!F705)</f>
        <v>3003</v>
      </c>
      <c r="G21" s="28">
        <f>SUM(Daily!G54,Daily!G271,Daily!G488,Daily!G705)</f>
        <v>1960</v>
      </c>
      <c r="H21" s="3">
        <f>SUM(Daily!H54,Daily!H271,Daily!H488,Daily!H705)</f>
        <v>9603</v>
      </c>
      <c r="I21" s="28">
        <f>SUM(Daily!I54,Daily!I271,Daily!I488,Daily!I705)</f>
        <v>13345</v>
      </c>
      <c r="J21" s="3">
        <f>SUM(Daily!J54,Daily!J271,Daily!J488,Daily!J705)</f>
        <v>1604</v>
      </c>
      <c r="K21" s="28">
        <f>SUM(Daily!K54,Daily!K271,Daily!K488,Daily!K705)</f>
        <v>1035</v>
      </c>
      <c r="L21" s="3">
        <f>SUM(Daily!L54,Daily!L271,Daily!L488,Daily!L705)</f>
        <v>3283</v>
      </c>
      <c r="M21" s="28">
        <f>SUM(Daily!M54,Daily!M271,Daily!M488,Daily!M705)</f>
        <v>3341</v>
      </c>
      <c r="N21" s="3">
        <f>SUM(Daily!N54,Daily!N271,Daily!N488,Daily!N705)</f>
        <v>7469</v>
      </c>
      <c r="O21" s="28">
        <f>SUM(Daily!O54,Daily!O271,Daily!O488,Daily!O705)</f>
        <v>7230</v>
      </c>
      <c r="P21" s="3">
        <f>SUM(Daily!P54,Daily!P271,Daily!P488,Daily!P705)</f>
        <v>3720</v>
      </c>
      <c r="Q21" s="28">
        <f>SUM(Daily!Q54,Daily!Q271,Daily!Q488,Daily!Q705)</f>
        <v>3618</v>
      </c>
      <c r="R21" s="3">
        <f>SUM(Daily!R54,Daily!R271,Daily!R488,Daily!R705)</f>
        <v>5095</v>
      </c>
      <c r="S21" s="28">
        <f>SUM(Daily!S54,Daily!S271,Daily!S488,Daily!S705)</f>
        <v>5928</v>
      </c>
      <c r="T21" s="3">
        <f>SUM(Daily!T54,Daily!T271,Daily!T488,Daily!T705)</f>
        <v>2001</v>
      </c>
      <c r="U21" s="28">
        <f>SUM(Daily!U54,Daily!U271,Daily!U488,Daily!U705)</f>
        <v>1069</v>
      </c>
      <c r="V21" s="3">
        <f>SUM(Daily!V54,Daily!V271,Daily!V488,Daily!V705)</f>
        <v>6559</v>
      </c>
      <c r="W21" s="28">
        <f>SUM(Daily!W54,Daily!W271,Daily!W488,Daily!W705)</f>
        <v>4720</v>
      </c>
      <c r="X21" s="3">
        <f>SUM(Daily!X54,Daily!X271,Daily!X488,Daily!X705)</f>
        <v>6597</v>
      </c>
      <c r="Y21" s="28">
        <f>SUM(Daily!Y54,Daily!Y271,Daily!Y488,Daily!Y705)</f>
        <v>2148</v>
      </c>
      <c r="Z21" s="3">
        <f>SUM(Daily!Z54,Daily!Z271,Daily!Z488,Daily!Z705)</f>
        <v>14083</v>
      </c>
      <c r="AA21" s="28">
        <f>SUM(Daily!AA54,Daily!AA271,Daily!AA488,Daily!AA705)</f>
        <v>13970</v>
      </c>
      <c r="AB21" s="10">
        <f t="shared" si="0"/>
        <v>77467</v>
      </c>
      <c r="AC21" s="7">
        <f t="shared" si="0"/>
        <v>74969</v>
      </c>
    </row>
    <row r="22" spans="1:29" x14ac:dyDescent="0.2">
      <c r="A22" s="86" t="s">
        <v>32</v>
      </c>
      <c r="B22" s="3">
        <f>SUM(Daily!B55,Daily!B272,Daily!B489,Daily!B706)</f>
        <v>9092</v>
      </c>
      <c r="C22" s="28">
        <f>SUM(Daily!C55,Daily!C272,Daily!C489,Daily!C706)</f>
        <v>11769</v>
      </c>
      <c r="D22" s="3">
        <f>SUM(Daily!D55,Daily!D272,Daily!D489,Daily!D706)</f>
        <v>3799</v>
      </c>
      <c r="E22" s="28">
        <f>SUM(Daily!E55,Daily!E272,Daily!E489,Daily!E706)</f>
        <v>5365</v>
      </c>
      <c r="F22" s="3">
        <f>SUM(Daily!F55,Daily!F272,Daily!F489,Daily!F706)</f>
        <v>2393</v>
      </c>
      <c r="G22" s="28">
        <f>SUM(Daily!G55,Daily!G272,Daily!G489,Daily!G706)</f>
        <v>1872</v>
      </c>
      <c r="H22" s="3">
        <f>SUM(Daily!H55,Daily!H272,Daily!H489,Daily!H706)</f>
        <v>8730</v>
      </c>
      <c r="I22" s="28">
        <f>SUM(Daily!I55,Daily!I272,Daily!I489,Daily!I706)</f>
        <v>13832</v>
      </c>
      <c r="J22" s="3">
        <f>SUM(Daily!J55,Daily!J272,Daily!J489,Daily!J706)</f>
        <v>1283</v>
      </c>
      <c r="K22" s="28">
        <f>SUM(Daily!K55,Daily!K272,Daily!K489,Daily!K706)</f>
        <v>806</v>
      </c>
      <c r="L22" s="3">
        <f>SUM(Daily!L55,Daily!L272,Daily!L489,Daily!L706)</f>
        <v>2741</v>
      </c>
      <c r="M22" s="28">
        <f>SUM(Daily!M55,Daily!M272,Daily!M489,Daily!M706)</f>
        <v>3126</v>
      </c>
      <c r="N22" s="3">
        <f>SUM(Daily!N55,Daily!N272,Daily!N489,Daily!N706)</f>
        <v>6732</v>
      </c>
      <c r="O22" s="28">
        <f>SUM(Daily!O55,Daily!O272,Daily!O489,Daily!O706)</f>
        <v>7112</v>
      </c>
      <c r="P22" s="3">
        <f>SUM(Daily!P55,Daily!P272,Daily!P489,Daily!P706)</f>
        <v>3141</v>
      </c>
      <c r="Q22" s="28">
        <f>SUM(Daily!Q55,Daily!Q272,Daily!Q489,Daily!Q706)</f>
        <v>4059</v>
      </c>
      <c r="R22" s="3">
        <f>SUM(Daily!R55,Daily!R272,Daily!R489,Daily!R706)</f>
        <v>4875</v>
      </c>
      <c r="S22" s="28">
        <f>SUM(Daily!S55,Daily!S272,Daily!S489,Daily!S706)</f>
        <v>6552</v>
      </c>
      <c r="T22" s="3">
        <f>SUM(Daily!T55,Daily!T272,Daily!T489,Daily!T706)</f>
        <v>1455</v>
      </c>
      <c r="U22" s="28">
        <f>SUM(Daily!U55,Daily!U272,Daily!U489,Daily!U706)</f>
        <v>1017</v>
      </c>
      <c r="V22" s="3">
        <f>SUM(Daily!V55,Daily!V272,Daily!V489,Daily!V706)</f>
        <v>6300</v>
      </c>
      <c r="W22" s="28">
        <f>SUM(Daily!W55,Daily!W272,Daily!W489,Daily!W706)</f>
        <v>4578</v>
      </c>
      <c r="X22" s="3">
        <f>SUM(Daily!X55,Daily!X272,Daily!X489,Daily!X706)</f>
        <v>5252</v>
      </c>
      <c r="Y22" s="28">
        <f>SUM(Daily!Y55,Daily!Y272,Daily!Y489,Daily!Y706)</f>
        <v>2410</v>
      </c>
      <c r="Z22" s="3">
        <f>SUM(Daily!Z55,Daily!Z272,Daily!Z489,Daily!Z706)</f>
        <v>12373</v>
      </c>
      <c r="AA22" s="28">
        <f>SUM(Daily!AA55,Daily!AA272,Daily!AA489,Daily!AA706)</f>
        <v>14559</v>
      </c>
      <c r="AB22" s="10">
        <f t="shared" si="0"/>
        <v>68166</v>
      </c>
      <c r="AC22" s="7">
        <f t="shared" si="0"/>
        <v>77057</v>
      </c>
    </row>
    <row r="23" spans="1:29" x14ac:dyDescent="0.2">
      <c r="A23" s="87" t="s">
        <v>34</v>
      </c>
      <c r="B23" s="3">
        <f>SUM(Daily!B56,Daily!B273,Daily!B490,Daily!B707)</f>
        <v>8317</v>
      </c>
      <c r="C23" s="28">
        <f>SUM(Daily!C56,Daily!C273,Daily!C490,Daily!C707)</f>
        <v>9893</v>
      </c>
      <c r="D23" s="3">
        <f>SUM(Daily!D56,Daily!D273,Daily!D490,Daily!D707)</f>
        <v>2994</v>
      </c>
      <c r="E23" s="28">
        <f>SUM(Daily!E56,Daily!E273,Daily!E490,Daily!E707)</f>
        <v>4752</v>
      </c>
      <c r="F23" s="3">
        <f>SUM(Daily!F56,Daily!F273,Daily!F490,Daily!F707)</f>
        <v>1789</v>
      </c>
      <c r="G23" s="28">
        <f>SUM(Daily!G56,Daily!G273,Daily!G490,Daily!G707)</f>
        <v>1695</v>
      </c>
      <c r="H23" s="3">
        <f>SUM(Daily!H56,Daily!H273,Daily!H490,Daily!H707)</f>
        <v>7001</v>
      </c>
      <c r="I23" s="28">
        <f>SUM(Daily!I56,Daily!I273,Daily!I490,Daily!I707)</f>
        <v>12251</v>
      </c>
      <c r="J23" s="3">
        <f>SUM(Daily!J56,Daily!J273,Daily!J490,Daily!J707)</f>
        <v>1023</v>
      </c>
      <c r="K23" s="28">
        <f>SUM(Daily!K56,Daily!K273,Daily!K490,Daily!K707)</f>
        <v>708</v>
      </c>
      <c r="L23" s="3">
        <f>SUM(Daily!L56,Daily!L273,Daily!L490,Daily!L707)</f>
        <v>1989</v>
      </c>
      <c r="M23" s="28">
        <f>SUM(Daily!M56,Daily!M273,Daily!M490,Daily!M707)</f>
        <v>2495</v>
      </c>
      <c r="N23" s="3">
        <f>SUM(Daily!N56,Daily!N273,Daily!N490,Daily!N707)</f>
        <v>5415</v>
      </c>
      <c r="O23" s="28">
        <f>SUM(Daily!O56,Daily!O273,Daily!O490,Daily!O707)</f>
        <v>6117</v>
      </c>
      <c r="P23" s="3">
        <f>SUM(Daily!P56,Daily!P273,Daily!P490,Daily!P707)</f>
        <v>2391</v>
      </c>
      <c r="Q23" s="28">
        <f>SUM(Daily!Q56,Daily!Q273,Daily!Q490,Daily!Q707)</f>
        <v>3630</v>
      </c>
      <c r="R23" s="3">
        <f>SUM(Daily!R56,Daily!R273,Daily!R490,Daily!R707)</f>
        <v>3625</v>
      </c>
      <c r="S23" s="28">
        <f>SUM(Daily!S56,Daily!S273,Daily!S490,Daily!S707)</f>
        <v>5443</v>
      </c>
      <c r="T23" s="3">
        <f>SUM(Daily!T56,Daily!T273,Daily!T490,Daily!T707)</f>
        <v>921</v>
      </c>
      <c r="U23" s="28">
        <f>SUM(Daily!U56,Daily!U273,Daily!U490,Daily!U707)</f>
        <v>980</v>
      </c>
      <c r="V23" s="3">
        <f>SUM(Daily!V56,Daily!V273,Daily!V490,Daily!V707)</f>
        <v>5927</v>
      </c>
      <c r="W23" s="28">
        <f>SUM(Daily!W56,Daily!W273,Daily!W490,Daily!W707)</f>
        <v>3636</v>
      </c>
      <c r="X23" s="3">
        <f>SUM(Daily!X56,Daily!X273,Daily!X490,Daily!X707)</f>
        <v>4275</v>
      </c>
      <c r="Y23" s="28">
        <f>SUM(Daily!Y56,Daily!Y273,Daily!Y490,Daily!Y707)</f>
        <v>1863</v>
      </c>
      <c r="Z23" s="3">
        <f>SUM(Daily!Z56,Daily!Z273,Daily!Z490,Daily!Z707)</f>
        <v>9947</v>
      </c>
      <c r="AA23" s="28">
        <f>SUM(Daily!AA56,Daily!AA273,Daily!AA490,Daily!AA707)</f>
        <v>12199</v>
      </c>
      <c r="AB23" s="10">
        <f t="shared" si="0"/>
        <v>55614</v>
      </c>
      <c r="AC23" s="7">
        <f t="shared" si="0"/>
        <v>65662</v>
      </c>
    </row>
    <row r="24" spans="1:29" x14ac:dyDescent="0.2">
      <c r="A24" s="86" t="s">
        <v>38</v>
      </c>
      <c r="B24" s="3">
        <f>SUM(Daily!B57,Daily!B274,Daily!B491,Daily!B708)</f>
        <v>5912</v>
      </c>
      <c r="C24" s="28">
        <f>SUM(Daily!C57,Daily!C274,Daily!C491,Daily!C708)</f>
        <v>7356</v>
      </c>
      <c r="D24" s="3">
        <f>SUM(Daily!D57,Daily!D274,Daily!D491,Daily!D708)</f>
        <v>1984</v>
      </c>
      <c r="E24" s="28">
        <f>SUM(Daily!E57,Daily!E274,Daily!E491,Daily!E708)</f>
        <v>3049</v>
      </c>
      <c r="F24" s="3">
        <f>SUM(Daily!F57,Daily!F274,Daily!F491,Daily!F708)</f>
        <v>1386</v>
      </c>
      <c r="G24" s="28">
        <f>SUM(Daily!G57,Daily!G274,Daily!G491,Daily!G708)</f>
        <v>1145</v>
      </c>
      <c r="H24" s="3">
        <f>SUM(Daily!H57,Daily!H274,Daily!H491,Daily!H708)</f>
        <v>4637</v>
      </c>
      <c r="I24" s="28">
        <f>SUM(Daily!I57,Daily!I274,Daily!I491,Daily!I708)</f>
        <v>8553</v>
      </c>
      <c r="J24" s="3">
        <f>SUM(Daily!J57,Daily!J274,Daily!J491,Daily!J708)</f>
        <v>616</v>
      </c>
      <c r="K24" s="28">
        <f>SUM(Daily!K57,Daily!K274,Daily!K491,Daily!K708)</f>
        <v>452</v>
      </c>
      <c r="L24" s="3">
        <f>SUM(Daily!L57,Daily!L274,Daily!L491,Daily!L708)</f>
        <v>1448</v>
      </c>
      <c r="M24" s="28">
        <f>SUM(Daily!M57,Daily!M274,Daily!M491,Daily!M708)</f>
        <v>1781</v>
      </c>
      <c r="N24" s="3">
        <f>SUM(Daily!N57,Daily!N274,Daily!N491,Daily!N708)</f>
        <v>4019</v>
      </c>
      <c r="O24" s="28">
        <f>SUM(Daily!O57,Daily!O274,Daily!O491,Daily!O708)</f>
        <v>4313</v>
      </c>
      <c r="P24" s="3">
        <f>SUM(Daily!P57,Daily!P274,Daily!P491,Daily!P708)</f>
        <v>1745</v>
      </c>
      <c r="Q24" s="28">
        <f>SUM(Daily!Q57,Daily!Q274,Daily!Q491,Daily!Q708)</f>
        <v>2869</v>
      </c>
      <c r="R24" s="3">
        <f>SUM(Daily!R57,Daily!R274,Daily!R491,Daily!R708)</f>
        <v>2634</v>
      </c>
      <c r="S24" s="28">
        <f>SUM(Daily!S57,Daily!S274,Daily!S491,Daily!S708)</f>
        <v>4306</v>
      </c>
      <c r="T24" s="3">
        <f>SUM(Daily!T57,Daily!T274,Daily!T491,Daily!T708)</f>
        <v>702</v>
      </c>
      <c r="U24" s="28">
        <f>SUM(Daily!U57,Daily!U274,Daily!U491,Daily!U708)</f>
        <v>795</v>
      </c>
      <c r="V24" s="3">
        <f>SUM(Daily!V57,Daily!V274,Daily!V491,Daily!V708)</f>
        <v>4855</v>
      </c>
      <c r="W24" s="28">
        <f>SUM(Daily!W57,Daily!W274,Daily!W491,Daily!W708)</f>
        <v>2886</v>
      </c>
      <c r="X24" s="3">
        <f>SUM(Daily!X57,Daily!X274,Daily!X491,Daily!X708)</f>
        <v>2924</v>
      </c>
      <c r="Y24" s="28">
        <f>SUM(Daily!Y57,Daily!Y274,Daily!Y491,Daily!Y708)</f>
        <v>1680</v>
      </c>
      <c r="Z24" s="3">
        <f>SUM(Daily!Z57,Daily!Z274,Daily!Z491,Daily!Z708)</f>
        <v>7654</v>
      </c>
      <c r="AA24" s="28">
        <f>SUM(Daily!AA57,Daily!AA274,Daily!AA491,Daily!AA708)</f>
        <v>9184</v>
      </c>
      <c r="AB24" s="10">
        <f t="shared" si="0"/>
        <v>40516</v>
      </c>
      <c r="AC24" s="7">
        <f t="shared" si="0"/>
        <v>48369</v>
      </c>
    </row>
    <row r="25" spans="1:29" x14ac:dyDescent="0.2">
      <c r="A25" s="87" t="s">
        <v>39</v>
      </c>
      <c r="B25" s="3">
        <f>SUM(Daily!B58,Daily!B275,Daily!B492,Daily!B709)</f>
        <v>970</v>
      </c>
      <c r="C25" s="28">
        <f>SUM(Daily!C58,Daily!C275,Daily!C492,Daily!C709)</f>
        <v>4862</v>
      </c>
      <c r="D25" s="3">
        <f>SUM(Daily!D58,Daily!D275,Daily!D492,Daily!D709)</f>
        <v>420</v>
      </c>
      <c r="E25" s="28">
        <f>SUM(Daily!E58,Daily!E275,Daily!E492,Daily!E709)</f>
        <v>2322</v>
      </c>
      <c r="F25" s="3">
        <f>SUM(Daily!F58,Daily!F275,Daily!F492,Daily!F709)</f>
        <v>314</v>
      </c>
      <c r="G25" s="28">
        <f>SUM(Daily!G58,Daily!G275,Daily!G492,Daily!G709)</f>
        <v>940</v>
      </c>
      <c r="H25" s="3">
        <f>SUM(Daily!H58,Daily!H275,Daily!H492,Daily!H709)</f>
        <v>1265</v>
      </c>
      <c r="I25" s="28">
        <f>SUM(Daily!I58,Daily!I275,Daily!I492,Daily!I709)</f>
        <v>5772</v>
      </c>
      <c r="J25" s="3">
        <f>SUM(Daily!J58,Daily!J275,Daily!J492,Daily!J709)</f>
        <v>345</v>
      </c>
      <c r="K25" s="28">
        <f>SUM(Daily!K58,Daily!K275,Daily!K492,Daily!K709)</f>
        <v>302</v>
      </c>
      <c r="L25" s="3">
        <f>SUM(Daily!L58,Daily!L275,Daily!L492,Daily!L709)</f>
        <v>761</v>
      </c>
      <c r="M25" s="28">
        <f>SUM(Daily!M58,Daily!M275,Daily!M492,Daily!M709)</f>
        <v>809</v>
      </c>
      <c r="N25" s="3">
        <f>SUM(Daily!N58,Daily!N275,Daily!N492,Daily!N709)</f>
        <v>1974</v>
      </c>
      <c r="O25" s="28">
        <f>SUM(Daily!O58,Daily!O275,Daily!O492,Daily!O709)</f>
        <v>2707</v>
      </c>
      <c r="P25" s="3">
        <f>SUM(Daily!P58,Daily!P275,Daily!P492,Daily!P709)</f>
        <v>1057</v>
      </c>
      <c r="Q25" s="28">
        <f>SUM(Daily!Q58,Daily!Q275,Daily!Q492,Daily!Q709)</f>
        <v>1810</v>
      </c>
      <c r="R25" s="3">
        <f>SUM(Daily!R58,Daily!R275,Daily!R492,Daily!R709)</f>
        <v>1431</v>
      </c>
      <c r="S25" s="28">
        <f>SUM(Daily!S58,Daily!S275,Daily!S492,Daily!S709)</f>
        <v>2214</v>
      </c>
      <c r="T25" s="3">
        <f>SUM(Daily!T58,Daily!T275,Daily!T492,Daily!T709)</f>
        <v>466</v>
      </c>
      <c r="U25" s="28">
        <f>SUM(Daily!U58,Daily!U275,Daily!U492,Daily!U709)</f>
        <v>464</v>
      </c>
      <c r="V25" s="3">
        <f>SUM(Daily!V58,Daily!V275,Daily!V492,Daily!V709)</f>
        <v>3596</v>
      </c>
      <c r="W25" s="28">
        <f>SUM(Daily!W58,Daily!W275,Daily!W492,Daily!W709)</f>
        <v>1612</v>
      </c>
      <c r="X25" s="3">
        <f>SUM(Daily!X58,Daily!X275,Daily!X492,Daily!X709)</f>
        <v>1595</v>
      </c>
      <c r="Y25" s="28">
        <f>SUM(Daily!Y58,Daily!Y275,Daily!Y492,Daily!Y709)</f>
        <v>1087</v>
      </c>
      <c r="Z25" s="3">
        <f>SUM(Daily!Z58,Daily!Z275,Daily!Z492,Daily!Z709)</f>
        <v>4286</v>
      </c>
      <c r="AA25" s="28">
        <f>SUM(Daily!AA58,Daily!AA275,Daily!AA492,Daily!AA709)</f>
        <v>5828</v>
      </c>
      <c r="AB25" s="10">
        <f t="shared" si="0"/>
        <v>18480</v>
      </c>
      <c r="AC25" s="7">
        <f t="shared" si="0"/>
        <v>30729</v>
      </c>
    </row>
    <row r="26" spans="1:29" x14ac:dyDescent="0.2">
      <c r="A26" s="86" t="s">
        <v>40</v>
      </c>
      <c r="B26" s="3">
        <f>SUM(Daily!B59,Daily!B276,Daily!B493,Daily!B710)</f>
        <v>0</v>
      </c>
      <c r="C26" s="28">
        <f>SUM(Daily!C59,Daily!C276,Daily!C493,Daily!C710)</f>
        <v>2568</v>
      </c>
      <c r="D26" s="3">
        <f>SUM(Daily!D59,Daily!D276,Daily!D493,Daily!D710)</f>
        <v>16</v>
      </c>
      <c r="E26" s="28">
        <f>SUM(Daily!E59,Daily!E276,Daily!E493,Daily!E710)</f>
        <v>1051</v>
      </c>
      <c r="F26" s="3">
        <f>SUM(Daily!F59,Daily!F276,Daily!F493,Daily!F710)</f>
        <v>7</v>
      </c>
      <c r="G26" s="28">
        <f>SUM(Daily!G59,Daily!G276,Daily!G493,Daily!G710)</f>
        <v>342</v>
      </c>
      <c r="H26" s="3">
        <f>SUM(Daily!H59,Daily!H276,Daily!H493,Daily!H710)</f>
        <v>66</v>
      </c>
      <c r="I26" s="28">
        <f>SUM(Daily!I59,Daily!I276,Daily!I493,Daily!I710)</f>
        <v>2181</v>
      </c>
      <c r="J26" s="3">
        <f>SUM(Daily!J59,Daily!J276,Daily!J493,Daily!J710)</f>
        <v>109</v>
      </c>
      <c r="K26" s="28">
        <f>SUM(Daily!K59,Daily!K276,Daily!K493,Daily!K710)</f>
        <v>129</v>
      </c>
      <c r="L26" s="3">
        <f>SUM(Daily!L59,Daily!L276,Daily!L493,Daily!L710)</f>
        <v>129</v>
      </c>
      <c r="M26" s="28">
        <f>SUM(Daily!M59,Daily!M276,Daily!M493,Daily!M710)</f>
        <v>119</v>
      </c>
      <c r="N26" s="3">
        <f>SUM(Daily!N59,Daily!N276,Daily!N493,Daily!N710)</f>
        <v>413</v>
      </c>
      <c r="O26" s="28">
        <f>SUM(Daily!O59,Daily!O276,Daily!O493,Daily!O710)</f>
        <v>492</v>
      </c>
      <c r="P26" s="3">
        <f>SUM(Daily!P59,Daily!P276,Daily!P493,Daily!P710)</f>
        <v>189</v>
      </c>
      <c r="Q26" s="28">
        <f>SUM(Daily!Q59,Daily!Q276,Daily!Q493,Daily!Q710)</f>
        <v>244</v>
      </c>
      <c r="R26" s="3">
        <f>SUM(Daily!R59,Daily!R276,Daily!R493,Daily!R710)</f>
        <v>203</v>
      </c>
      <c r="S26" s="28">
        <f>SUM(Daily!S59,Daily!S276,Daily!S493,Daily!S710)</f>
        <v>208</v>
      </c>
      <c r="T26" s="3">
        <f>SUM(Daily!T59,Daily!T276,Daily!T493,Daily!T710)</f>
        <v>52</v>
      </c>
      <c r="U26" s="28">
        <f>SUM(Daily!U59,Daily!U276,Daily!U493,Daily!U710)</f>
        <v>14</v>
      </c>
      <c r="V26" s="3">
        <f>SUM(Daily!V59,Daily!V276,Daily!V493,Daily!V710)</f>
        <v>354</v>
      </c>
      <c r="W26" s="28">
        <f>SUM(Daily!W59,Daily!W276,Daily!W493,Daily!W710)</f>
        <v>41</v>
      </c>
      <c r="X26" s="3">
        <f>SUM(Daily!X59,Daily!X276,Daily!X493,Daily!X710)</f>
        <v>125</v>
      </c>
      <c r="Y26" s="28">
        <f>SUM(Daily!Y59,Daily!Y276,Daily!Y493,Daily!Y710)</f>
        <v>22</v>
      </c>
      <c r="Z26" s="3">
        <f>SUM(Daily!Z59,Daily!Z276,Daily!Z493,Daily!Z710)</f>
        <v>7</v>
      </c>
      <c r="AA26" s="28">
        <f>SUM(Daily!AA59,Daily!AA276,Daily!AA493,Daily!AA710)</f>
        <v>106</v>
      </c>
      <c r="AB26" s="10">
        <f t="shared" si="0"/>
        <v>1670</v>
      </c>
      <c r="AC26" s="7">
        <f t="shared" si="0"/>
        <v>7517</v>
      </c>
    </row>
    <row r="27" spans="1:29" x14ac:dyDescent="0.2">
      <c r="A27" s="87" t="s">
        <v>41</v>
      </c>
      <c r="B27" s="3">
        <f>SUM(Daily!B60,Daily!B277,Daily!B494,Daily!B711)</f>
        <v>0</v>
      </c>
      <c r="C27" s="28">
        <f>SUM(Daily!C60,Daily!C277,Daily!C494,Daily!C711)</f>
        <v>0</v>
      </c>
      <c r="D27" s="3">
        <f>SUM(Daily!D60,Daily!D277,Daily!D494,Daily!D711)</f>
        <v>0</v>
      </c>
      <c r="E27" s="28">
        <f>SUM(Daily!E60,Daily!E277,Daily!E494,Daily!E711)</f>
        <v>0</v>
      </c>
      <c r="F27" s="3">
        <f>SUM(Daily!F60,Daily!F277,Daily!F494,Daily!F711)</f>
        <v>0</v>
      </c>
      <c r="G27" s="28">
        <f>SUM(Daily!G60,Daily!G277,Daily!G494,Daily!G711)</f>
        <v>0</v>
      </c>
      <c r="H27" s="3">
        <f>SUM(Daily!H60,Daily!H277,Daily!H494,Daily!H711)</f>
        <v>0</v>
      </c>
      <c r="I27" s="28">
        <f>SUM(Daily!I60,Daily!I277,Daily!I494,Daily!I711)</f>
        <v>0</v>
      </c>
      <c r="J27" s="3">
        <f>SUM(Daily!J60,Daily!J277,Daily!J494,Daily!J711)</f>
        <v>0</v>
      </c>
      <c r="K27" s="28">
        <f>SUM(Daily!K60,Daily!K277,Daily!K494,Daily!K711)</f>
        <v>0</v>
      </c>
      <c r="L27" s="3">
        <f>SUM(Daily!L60,Daily!L277,Daily!L494,Daily!L711)</f>
        <v>0</v>
      </c>
      <c r="M27" s="28">
        <f>SUM(Daily!M60,Daily!M277,Daily!M494,Daily!M711)</f>
        <v>0</v>
      </c>
      <c r="N27" s="3">
        <f>SUM(Daily!N60,Daily!N277,Daily!N494,Daily!N711)</f>
        <v>0</v>
      </c>
      <c r="O27" s="28">
        <f>SUM(Daily!O60,Daily!O277,Daily!O494,Daily!O711)</f>
        <v>0</v>
      </c>
      <c r="P27" s="3">
        <f>SUM(Daily!P60,Daily!P277,Daily!P494,Daily!P711)</f>
        <v>0</v>
      </c>
      <c r="Q27" s="28">
        <f>SUM(Daily!Q60,Daily!Q277,Daily!Q494,Daily!Q711)</f>
        <v>0</v>
      </c>
      <c r="R27" s="3">
        <f>SUM(Daily!R60,Daily!R277,Daily!R494,Daily!R711)</f>
        <v>0</v>
      </c>
      <c r="S27" s="28">
        <f>SUM(Daily!S60,Daily!S277,Daily!S494,Daily!S711)</f>
        <v>0</v>
      </c>
      <c r="T27" s="3">
        <f>SUM(Daily!T60,Daily!T277,Daily!T494,Daily!T711)</f>
        <v>0</v>
      </c>
      <c r="U27" s="28">
        <f>SUM(Daily!U60,Daily!U277,Daily!U494,Daily!U711)</f>
        <v>0</v>
      </c>
      <c r="V27" s="3">
        <f>SUM(Daily!V60,Daily!V277,Daily!V494,Daily!V711)</f>
        <v>0</v>
      </c>
      <c r="W27" s="28">
        <f>SUM(Daily!W60,Daily!W277,Daily!W494,Daily!W711)</f>
        <v>0</v>
      </c>
      <c r="X27" s="3">
        <f>SUM(Daily!X60,Daily!X277,Daily!X494,Daily!X711)</f>
        <v>0</v>
      </c>
      <c r="Y27" s="28">
        <f>SUM(Daily!Y60,Daily!Y277,Daily!Y494,Daily!Y711)</f>
        <v>0</v>
      </c>
      <c r="Z27" s="3">
        <f>SUM(Daily!Z60,Daily!Z277,Daily!Z494,Daily!Z711)</f>
        <v>0</v>
      </c>
      <c r="AA27" s="28">
        <f>SUM(Daily!AA60,Daily!AA277,Daily!AA494,Daily!AA711)</f>
        <v>0</v>
      </c>
      <c r="AB27" s="10">
        <f t="shared" si="0"/>
        <v>0</v>
      </c>
      <c r="AC27" s="7">
        <f t="shared" si="0"/>
        <v>0</v>
      </c>
    </row>
    <row r="28" spans="1:29" x14ac:dyDescent="0.2">
      <c r="A28" s="86" t="s">
        <v>42</v>
      </c>
      <c r="B28" s="3">
        <f>SUM(Daily!B61,Daily!B278,Daily!B495,Daily!B712)</f>
        <v>0</v>
      </c>
      <c r="C28" s="28">
        <f>SUM(Daily!C61,Daily!C278,Daily!C495,Daily!C712)</f>
        <v>0</v>
      </c>
      <c r="D28" s="3">
        <f>SUM(Daily!D61,Daily!D278,Daily!D495,Daily!D712)</f>
        <v>0</v>
      </c>
      <c r="E28" s="28">
        <f>SUM(Daily!E61,Daily!E278,Daily!E495,Daily!E712)</f>
        <v>0</v>
      </c>
      <c r="F28" s="3">
        <f>SUM(Daily!F61,Daily!F278,Daily!F495,Daily!F712)</f>
        <v>0</v>
      </c>
      <c r="G28" s="28">
        <f>SUM(Daily!G61,Daily!G278,Daily!G495,Daily!G712)</f>
        <v>0</v>
      </c>
      <c r="H28" s="3">
        <f>SUM(Daily!H61,Daily!H278,Daily!H495,Daily!H712)</f>
        <v>0</v>
      </c>
      <c r="I28" s="28">
        <f>SUM(Daily!I61,Daily!I278,Daily!I495,Daily!I712)</f>
        <v>0</v>
      </c>
      <c r="J28" s="3">
        <f>SUM(Daily!J61,Daily!J278,Daily!J495,Daily!J712)</f>
        <v>0</v>
      </c>
      <c r="K28" s="28">
        <f>SUM(Daily!K61,Daily!K278,Daily!K495,Daily!K712)</f>
        <v>0</v>
      </c>
      <c r="L28" s="3">
        <f>SUM(Daily!L61,Daily!L278,Daily!L495,Daily!L712)</f>
        <v>0</v>
      </c>
      <c r="M28" s="28">
        <f>SUM(Daily!M61,Daily!M278,Daily!M495,Daily!M712)</f>
        <v>0</v>
      </c>
      <c r="N28" s="3">
        <f>SUM(Daily!N61,Daily!N278,Daily!N495,Daily!N712)</f>
        <v>0</v>
      </c>
      <c r="O28" s="28">
        <f>SUM(Daily!O61,Daily!O278,Daily!O495,Daily!O712)</f>
        <v>0</v>
      </c>
      <c r="P28" s="3">
        <f>SUM(Daily!P61,Daily!P278,Daily!P495,Daily!P712)</f>
        <v>0</v>
      </c>
      <c r="Q28" s="28">
        <f>SUM(Daily!Q61,Daily!Q278,Daily!Q495,Daily!Q712)</f>
        <v>0</v>
      </c>
      <c r="R28" s="3">
        <f>SUM(Daily!R61,Daily!R278,Daily!R495,Daily!R712)</f>
        <v>0</v>
      </c>
      <c r="S28" s="28">
        <f>SUM(Daily!S61,Daily!S278,Daily!S495,Daily!S712)</f>
        <v>0</v>
      </c>
      <c r="T28" s="3">
        <f>SUM(Daily!T61,Daily!T278,Daily!T495,Daily!T712)</f>
        <v>0</v>
      </c>
      <c r="U28" s="28">
        <f>SUM(Daily!U61,Daily!U278,Daily!U495,Daily!U712)</f>
        <v>0</v>
      </c>
      <c r="V28" s="3">
        <f>SUM(Daily!V61,Daily!V278,Daily!V495,Daily!V712)</f>
        <v>0</v>
      </c>
      <c r="W28" s="28">
        <f>SUM(Daily!W61,Daily!W278,Daily!W495,Daily!W712)</f>
        <v>0</v>
      </c>
      <c r="X28" s="3">
        <f>SUM(Daily!X61,Daily!X278,Daily!X495,Daily!X712)</f>
        <v>0</v>
      </c>
      <c r="Y28" s="28">
        <f>SUM(Daily!Y61,Daily!Y278,Daily!Y495,Daily!Y712)</f>
        <v>0</v>
      </c>
      <c r="Z28" s="3">
        <f>SUM(Daily!Z61,Daily!Z278,Daily!Z495,Daily!Z712)</f>
        <v>0</v>
      </c>
      <c r="AA28" s="28">
        <f>SUM(Daily!AA61,Daily!AA278,Daily!AA495,Daily!AA712)</f>
        <v>0</v>
      </c>
      <c r="AB28" s="10">
        <f t="shared" si="0"/>
        <v>0</v>
      </c>
      <c r="AC28" s="7">
        <f t="shared" si="0"/>
        <v>0</v>
      </c>
    </row>
    <row r="29" spans="1:29" x14ac:dyDescent="0.2">
      <c r="A29" s="87" t="s">
        <v>43</v>
      </c>
      <c r="B29" s="3">
        <f>SUM(Daily!B62,Daily!B279,Daily!B496,Daily!B713)</f>
        <v>0</v>
      </c>
      <c r="C29" s="28">
        <f>SUM(Daily!C62,Daily!C279,Daily!C496,Daily!C713)</f>
        <v>0</v>
      </c>
      <c r="D29" s="3">
        <f>SUM(Daily!D62,Daily!D279,Daily!D496,Daily!D713)</f>
        <v>0</v>
      </c>
      <c r="E29" s="28">
        <f>SUM(Daily!E62,Daily!E279,Daily!E496,Daily!E713)</f>
        <v>0</v>
      </c>
      <c r="F29" s="3">
        <f>SUM(Daily!F62,Daily!F279,Daily!F496,Daily!F713)</f>
        <v>0</v>
      </c>
      <c r="G29" s="28">
        <f>SUM(Daily!G62,Daily!G279,Daily!G496,Daily!G713)</f>
        <v>0</v>
      </c>
      <c r="H29" s="3">
        <f>SUM(Daily!H62,Daily!H279,Daily!H496,Daily!H713)</f>
        <v>0</v>
      </c>
      <c r="I29" s="28">
        <f>SUM(Daily!I62,Daily!I279,Daily!I496,Daily!I713)</f>
        <v>0</v>
      </c>
      <c r="J29" s="3">
        <f>SUM(Daily!J62,Daily!J279,Daily!J496,Daily!J713)</f>
        <v>0</v>
      </c>
      <c r="K29" s="28">
        <f>SUM(Daily!K62,Daily!K279,Daily!K496,Daily!K713)</f>
        <v>0</v>
      </c>
      <c r="L29" s="3">
        <f>SUM(Daily!L62,Daily!L279,Daily!L496,Daily!L713)</f>
        <v>0</v>
      </c>
      <c r="M29" s="28">
        <f>SUM(Daily!M62,Daily!M279,Daily!M496,Daily!M713)</f>
        <v>0</v>
      </c>
      <c r="N29" s="3">
        <f>SUM(Daily!N62,Daily!N279,Daily!N496,Daily!N713)</f>
        <v>0</v>
      </c>
      <c r="O29" s="28">
        <f>SUM(Daily!O62,Daily!O279,Daily!O496,Daily!O713)</f>
        <v>0</v>
      </c>
      <c r="P29" s="3">
        <f>SUM(Daily!P62,Daily!P279,Daily!P496,Daily!P713)</f>
        <v>0</v>
      </c>
      <c r="Q29" s="28">
        <f>SUM(Daily!Q62,Daily!Q279,Daily!Q496,Daily!Q713)</f>
        <v>0</v>
      </c>
      <c r="R29" s="3">
        <f>SUM(Daily!R62,Daily!R279,Daily!R496,Daily!R713)</f>
        <v>0</v>
      </c>
      <c r="S29" s="28">
        <f>SUM(Daily!S62,Daily!S279,Daily!S496,Daily!S713)</f>
        <v>0</v>
      </c>
      <c r="T29" s="3">
        <f>SUM(Daily!T62,Daily!T279,Daily!T496,Daily!T713)</f>
        <v>0</v>
      </c>
      <c r="U29" s="28">
        <f>SUM(Daily!U62,Daily!U279,Daily!U496,Daily!U713)</f>
        <v>0</v>
      </c>
      <c r="V29" s="3">
        <f>SUM(Daily!V62,Daily!V279,Daily!V496,Daily!V713)</f>
        <v>0</v>
      </c>
      <c r="W29" s="28">
        <f>SUM(Daily!W62,Daily!W279,Daily!W496,Daily!W713)</f>
        <v>0</v>
      </c>
      <c r="X29" s="3">
        <f>SUM(Daily!X62,Daily!X279,Daily!X496,Daily!X713)</f>
        <v>0</v>
      </c>
      <c r="Y29" s="28">
        <f>SUM(Daily!Y62,Daily!Y279,Daily!Y496,Daily!Y713)</f>
        <v>0</v>
      </c>
      <c r="Z29" s="3">
        <f>SUM(Daily!Z62,Daily!Z279,Daily!Z496,Daily!Z713)</f>
        <v>0</v>
      </c>
      <c r="AA29" s="28">
        <f>SUM(Daily!AA62,Daily!AA279,Daily!AA496,Daily!AA713)</f>
        <v>0</v>
      </c>
      <c r="AB29" s="10">
        <f t="shared" si="0"/>
        <v>0</v>
      </c>
      <c r="AC29" s="7">
        <f t="shared" si="0"/>
        <v>0</v>
      </c>
    </row>
    <row r="30" spans="1:29" ht="13.5" thickBot="1" x14ac:dyDescent="0.25">
      <c r="A30" s="82" t="s">
        <v>44</v>
      </c>
      <c r="B30" s="15">
        <f>SUM(Daily!B63,Daily!B280,Daily!B497,Daily!B714)</f>
        <v>0</v>
      </c>
      <c r="C30" s="39">
        <f>SUM(Daily!C63,Daily!C280,Daily!C497,Daily!C714)</f>
        <v>0</v>
      </c>
      <c r="D30" s="15">
        <f>SUM(Daily!D63,Daily!D280,Daily!D497,Daily!D714)</f>
        <v>0</v>
      </c>
      <c r="E30" s="39">
        <f>SUM(Daily!E63,Daily!E280,Daily!E497,Daily!E714)</f>
        <v>0</v>
      </c>
      <c r="F30" s="15">
        <f>SUM(Daily!F63,Daily!F280,Daily!F497,Daily!F714)</f>
        <v>0</v>
      </c>
      <c r="G30" s="39">
        <f>SUM(Daily!G63,Daily!G280,Daily!G497,Daily!G714)</f>
        <v>0</v>
      </c>
      <c r="H30" s="15">
        <f>SUM(Daily!H63,Daily!H280,Daily!H497,Daily!H714)</f>
        <v>0</v>
      </c>
      <c r="I30" s="39">
        <f>SUM(Daily!I63,Daily!I280,Daily!I497,Daily!I714)</f>
        <v>0</v>
      </c>
      <c r="J30" s="15">
        <f>SUM(Daily!J63,Daily!J280,Daily!J497,Daily!J714)</f>
        <v>0</v>
      </c>
      <c r="K30" s="39">
        <f>SUM(Daily!K63,Daily!K280,Daily!K497,Daily!K714)</f>
        <v>0</v>
      </c>
      <c r="L30" s="15">
        <f>SUM(Daily!L63,Daily!L280,Daily!L497,Daily!L714)</f>
        <v>0</v>
      </c>
      <c r="M30" s="39">
        <f>SUM(Daily!M63,Daily!M280,Daily!M497,Daily!M714)</f>
        <v>0</v>
      </c>
      <c r="N30" s="15">
        <f>SUM(Daily!N63,Daily!N280,Daily!N497,Daily!N714)</f>
        <v>0</v>
      </c>
      <c r="O30" s="39">
        <f>SUM(Daily!O63,Daily!O280,Daily!O497,Daily!O714)</f>
        <v>0</v>
      </c>
      <c r="P30" s="15">
        <f>SUM(Daily!P63,Daily!P280,Daily!P497,Daily!P714)</f>
        <v>0</v>
      </c>
      <c r="Q30" s="39">
        <f>SUM(Daily!Q63,Daily!Q280,Daily!Q497,Daily!Q714)</f>
        <v>0</v>
      </c>
      <c r="R30" s="15">
        <f>SUM(Daily!R63,Daily!R280,Daily!R497,Daily!R714)</f>
        <v>0</v>
      </c>
      <c r="S30" s="39">
        <f>SUM(Daily!S63,Daily!S280,Daily!S497,Daily!S714)</f>
        <v>0</v>
      </c>
      <c r="T30" s="15">
        <f>SUM(Daily!T63,Daily!T280,Daily!T497,Daily!T714)</f>
        <v>0</v>
      </c>
      <c r="U30" s="39">
        <f>SUM(Daily!U63,Daily!U280,Daily!U497,Daily!U714)</f>
        <v>0</v>
      </c>
      <c r="V30" s="15">
        <f>SUM(Daily!V63,Daily!V280,Daily!V497,Daily!V714)</f>
        <v>0</v>
      </c>
      <c r="W30" s="39">
        <f>SUM(Daily!W63,Daily!W280,Daily!W497,Daily!W714)</f>
        <v>0</v>
      </c>
      <c r="X30" s="15">
        <f>SUM(Daily!X63,Daily!X280,Daily!X497,Daily!X714)</f>
        <v>0</v>
      </c>
      <c r="Y30" s="39">
        <f>SUM(Daily!Y63,Daily!Y280,Daily!Y497,Daily!Y714)</f>
        <v>0</v>
      </c>
      <c r="Z30" s="15">
        <f>SUM(Daily!Z63,Daily!Z280,Daily!Z497,Daily!Z714)</f>
        <v>0</v>
      </c>
      <c r="AA30" s="39">
        <f>SUM(Daily!AA63,Daily!AA280,Daily!AA497,Daily!AA714)</f>
        <v>0</v>
      </c>
      <c r="AB30" s="11">
        <f t="shared" si="0"/>
        <v>0</v>
      </c>
      <c r="AC30" s="12">
        <f t="shared" si="0"/>
        <v>0</v>
      </c>
    </row>
    <row r="31" spans="1:29" ht="14.25" thickTop="1" thickBot="1" x14ac:dyDescent="0.25">
      <c r="A31" s="52" t="s">
        <v>26</v>
      </c>
      <c r="B31" s="53">
        <f>SUM(B7:B30)</f>
        <v>165987</v>
      </c>
      <c r="C31" s="53">
        <f t="shared" ref="C31:AA31" si="1">SUM(C7:C30)</f>
        <v>122469</v>
      </c>
      <c r="D31" s="53">
        <f t="shared" si="1"/>
        <v>68203</v>
      </c>
      <c r="E31" s="53">
        <f t="shared" si="1"/>
        <v>59464</v>
      </c>
      <c r="F31" s="53">
        <f t="shared" si="1"/>
        <v>35840</v>
      </c>
      <c r="G31" s="53">
        <f t="shared" si="1"/>
        <v>22603</v>
      </c>
      <c r="H31" s="53">
        <f t="shared" si="1"/>
        <v>113403</v>
      </c>
      <c r="I31" s="53">
        <f t="shared" si="1"/>
        <v>157731</v>
      </c>
      <c r="J31" s="53">
        <f t="shared" si="1"/>
        <v>15257</v>
      </c>
      <c r="K31" s="53">
        <f t="shared" si="1"/>
        <v>20020</v>
      </c>
      <c r="L31" s="53">
        <f t="shared" si="1"/>
        <v>28795</v>
      </c>
      <c r="M31" s="53">
        <f t="shared" si="1"/>
        <v>60173</v>
      </c>
      <c r="N31" s="53">
        <f t="shared" si="1"/>
        <v>86592</v>
      </c>
      <c r="O31" s="53">
        <f t="shared" si="1"/>
        <v>110130</v>
      </c>
      <c r="P31" s="53">
        <f t="shared" si="1"/>
        <v>51010</v>
      </c>
      <c r="Q31" s="53">
        <f t="shared" si="1"/>
        <v>51043</v>
      </c>
      <c r="R31" s="53">
        <f t="shared" si="1"/>
        <v>79309</v>
      </c>
      <c r="S31" s="53">
        <f t="shared" si="1"/>
        <v>73432</v>
      </c>
      <c r="T31" s="53">
        <f t="shared" si="1"/>
        <v>21138</v>
      </c>
      <c r="U31" s="53">
        <f t="shared" si="1"/>
        <v>20957</v>
      </c>
      <c r="V31" s="53">
        <f t="shared" si="1"/>
        <v>77027</v>
      </c>
      <c r="W31" s="53">
        <f t="shared" si="1"/>
        <v>82247</v>
      </c>
      <c r="X31" s="53">
        <f t="shared" si="1"/>
        <v>70680</v>
      </c>
      <c r="Y31" s="53">
        <f t="shared" si="1"/>
        <v>37421</v>
      </c>
      <c r="Z31" s="53">
        <f t="shared" si="1"/>
        <v>174521</v>
      </c>
      <c r="AA31" s="53">
        <f t="shared" si="1"/>
        <v>168185</v>
      </c>
      <c r="AB31" s="53">
        <f>SUM(AB7:AB30)</f>
        <v>987762</v>
      </c>
      <c r="AC31" s="1">
        <f>SUM(AC7:AC30)</f>
        <v>985875</v>
      </c>
    </row>
    <row r="32" spans="1:29" ht="15.75" thickTop="1" x14ac:dyDescent="0.2">
      <c r="AB32" s="122" t="str">
        <f>IF(AB31='Daily Total'!D46,"Correct","Wrong")</f>
        <v>Correct</v>
      </c>
      <c r="AC32" s="122" t="str">
        <f>IF(AC31='Daily Total'!E46,"Correct","Wrong")</f>
        <v>Correct</v>
      </c>
    </row>
    <row r="35" spans="1:29" x14ac:dyDescent="0.2">
      <c r="A35" s="43" t="s">
        <v>52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157" t="s">
        <v>2</v>
      </c>
      <c r="B37" s="152" t="s">
        <v>3</v>
      </c>
      <c r="C37" s="153"/>
      <c r="D37" s="152" t="s">
        <v>4</v>
      </c>
      <c r="E37" s="153"/>
      <c r="F37" s="152" t="s">
        <v>5</v>
      </c>
      <c r="G37" s="153"/>
      <c r="H37" s="152" t="s">
        <v>6</v>
      </c>
      <c r="I37" s="153"/>
      <c r="J37" s="152" t="s">
        <v>7</v>
      </c>
      <c r="K37" s="153"/>
      <c r="L37" s="152" t="s">
        <v>8</v>
      </c>
      <c r="M37" s="153"/>
      <c r="N37" s="152" t="s">
        <v>9</v>
      </c>
      <c r="O37" s="153"/>
      <c r="P37" s="152" t="s">
        <v>10</v>
      </c>
      <c r="Q37" s="153"/>
      <c r="R37" s="152" t="s">
        <v>11</v>
      </c>
      <c r="S37" s="153"/>
      <c r="T37" s="152" t="s">
        <v>12</v>
      </c>
      <c r="U37" s="153"/>
      <c r="V37" s="152" t="s">
        <v>13</v>
      </c>
      <c r="W37" s="153"/>
      <c r="X37" s="152" t="s">
        <v>14</v>
      </c>
      <c r="Y37" s="153"/>
      <c r="Z37" s="152" t="s">
        <v>15</v>
      </c>
      <c r="AA37" s="153"/>
      <c r="AB37" s="152" t="s">
        <v>47</v>
      </c>
      <c r="AC37" s="153"/>
    </row>
    <row r="38" spans="1:29" ht="15" thickTop="1" thickBot="1" x14ac:dyDescent="0.3">
      <c r="A38" s="158"/>
      <c r="B38" s="22" t="s">
        <v>17</v>
      </c>
      <c r="C38" s="23" t="s">
        <v>18</v>
      </c>
      <c r="D38" s="24" t="s">
        <v>17</v>
      </c>
      <c r="E38" s="25" t="s">
        <v>18</v>
      </c>
      <c r="F38" s="26" t="s">
        <v>17</v>
      </c>
      <c r="G38" s="23" t="s">
        <v>18</v>
      </c>
      <c r="H38" s="24" t="s">
        <v>17</v>
      </c>
      <c r="I38" s="25" t="s">
        <v>18</v>
      </c>
      <c r="J38" s="26" t="s">
        <v>17</v>
      </c>
      <c r="K38" s="23" t="s">
        <v>18</v>
      </c>
      <c r="L38" s="24" t="s">
        <v>17</v>
      </c>
      <c r="M38" s="26" t="s">
        <v>18</v>
      </c>
      <c r="N38" s="22" t="s">
        <v>17</v>
      </c>
      <c r="O38" s="27" t="s">
        <v>18</v>
      </c>
      <c r="P38" s="26" t="s">
        <v>17</v>
      </c>
      <c r="Q38" s="23" t="s">
        <v>18</v>
      </c>
      <c r="R38" s="24" t="s">
        <v>17</v>
      </c>
      <c r="S38" s="25" t="s">
        <v>18</v>
      </c>
      <c r="T38" s="26" t="s">
        <v>17</v>
      </c>
      <c r="U38" s="23" t="s">
        <v>18</v>
      </c>
      <c r="V38" s="24" t="s">
        <v>17</v>
      </c>
      <c r="W38" s="25" t="s">
        <v>18</v>
      </c>
      <c r="X38" s="26" t="s">
        <v>17</v>
      </c>
      <c r="Y38" s="23" t="s">
        <v>18</v>
      </c>
      <c r="Z38" s="24" t="s">
        <v>17</v>
      </c>
      <c r="AA38" s="26" t="s">
        <v>18</v>
      </c>
      <c r="AB38" s="22" t="s">
        <v>17</v>
      </c>
      <c r="AC38" s="27" t="s">
        <v>18</v>
      </c>
    </row>
    <row r="39" spans="1:29" ht="13.5" thickTop="1" x14ac:dyDescent="0.2">
      <c r="A39" s="81" t="s">
        <v>19</v>
      </c>
      <c r="B39" s="31">
        <f>+B7/$B$65</f>
        <v>62.75</v>
      </c>
      <c r="C39" s="38">
        <f t="shared" ref="C39:AA39" si="2">+C7/$B$65</f>
        <v>0</v>
      </c>
      <c r="D39" s="31">
        <f t="shared" si="2"/>
        <v>22.25</v>
      </c>
      <c r="E39" s="38">
        <f t="shared" si="2"/>
        <v>0</v>
      </c>
      <c r="F39" s="31">
        <f t="shared" si="2"/>
        <v>13</v>
      </c>
      <c r="G39" s="38">
        <f t="shared" si="2"/>
        <v>0</v>
      </c>
      <c r="H39" s="31">
        <f t="shared" si="2"/>
        <v>37</v>
      </c>
      <c r="I39" s="38">
        <f t="shared" si="2"/>
        <v>2.25</v>
      </c>
      <c r="J39" s="31">
        <f t="shared" si="2"/>
        <v>1</v>
      </c>
      <c r="K39" s="38">
        <f t="shared" si="2"/>
        <v>0.25</v>
      </c>
      <c r="L39" s="31">
        <f t="shared" si="2"/>
        <v>1</v>
      </c>
      <c r="M39" s="38">
        <f t="shared" si="2"/>
        <v>1.25</v>
      </c>
      <c r="N39" s="31">
        <f t="shared" si="2"/>
        <v>5.25</v>
      </c>
      <c r="O39" s="38">
        <f t="shared" si="2"/>
        <v>1.25</v>
      </c>
      <c r="P39" s="31">
        <f t="shared" si="2"/>
        <v>2</v>
      </c>
      <c r="Q39" s="38">
        <f t="shared" si="2"/>
        <v>0.75</v>
      </c>
      <c r="R39" s="31">
        <f t="shared" si="2"/>
        <v>2</v>
      </c>
      <c r="S39" s="38">
        <f t="shared" si="2"/>
        <v>3.25</v>
      </c>
      <c r="T39" s="31">
        <f t="shared" si="2"/>
        <v>0.25</v>
      </c>
      <c r="U39" s="38">
        <f t="shared" si="2"/>
        <v>0</v>
      </c>
      <c r="V39" s="31">
        <f t="shared" si="2"/>
        <v>0</v>
      </c>
      <c r="W39" s="38">
        <f t="shared" si="2"/>
        <v>0</v>
      </c>
      <c r="X39" s="31">
        <f t="shared" si="2"/>
        <v>0</v>
      </c>
      <c r="Y39" s="38">
        <f t="shared" si="2"/>
        <v>0</v>
      </c>
      <c r="Z39" s="31">
        <f t="shared" si="2"/>
        <v>0</v>
      </c>
      <c r="AA39" s="38">
        <f t="shared" si="2"/>
        <v>0</v>
      </c>
      <c r="AB39" s="92">
        <f>B39+D39+F39+H39+J39+L39+N39+P39+R39+T39+V39+X39+Z39</f>
        <v>146.5</v>
      </c>
      <c r="AC39" s="100">
        <f>C39+E39+G39+I39+K39+M39+O39+Q39+S39+U39+W39+Y39+AA39</f>
        <v>9</v>
      </c>
    </row>
    <row r="40" spans="1:29" x14ac:dyDescent="0.2">
      <c r="A40" s="82" t="s">
        <v>21</v>
      </c>
      <c r="B40" s="3">
        <f t="shared" ref="B40:AA49" si="3">+B8/$B$65</f>
        <v>587.5</v>
      </c>
      <c r="C40" s="28">
        <f t="shared" si="3"/>
        <v>0</v>
      </c>
      <c r="D40" s="3">
        <f t="shared" si="3"/>
        <v>228.5</v>
      </c>
      <c r="E40" s="28">
        <f t="shared" si="3"/>
        <v>11.75</v>
      </c>
      <c r="F40" s="3">
        <f t="shared" si="3"/>
        <v>93.25</v>
      </c>
      <c r="G40" s="28">
        <f t="shared" si="3"/>
        <v>5</v>
      </c>
      <c r="H40" s="3">
        <f t="shared" si="3"/>
        <v>314.5</v>
      </c>
      <c r="I40" s="28">
        <f t="shared" si="3"/>
        <v>37.25</v>
      </c>
      <c r="J40" s="3">
        <f t="shared" si="3"/>
        <v>13.5</v>
      </c>
      <c r="K40" s="28">
        <f t="shared" si="3"/>
        <v>9.5</v>
      </c>
      <c r="L40" s="3">
        <f t="shared" si="3"/>
        <v>13.75</v>
      </c>
      <c r="M40" s="28">
        <f t="shared" si="3"/>
        <v>32.5</v>
      </c>
      <c r="N40" s="3">
        <f t="shared" si="3"/>
        <v>93.25</v>
      </c>
      <c r="O40" s="28">
        <f t="shared" si="3"/>
        <v>64</v>
      </c>
      <c r="P40" s="3">
        <f t="shared" si="3"/>
        <v>53.75</v>
      </c>
      <c r="Q40" s="28">
        <f t="shared" si="3"/>
        <v>56</v>
      </c>
      <c r="R40" s="3">
        <f t="shared" si="3"/>
        <v>77.75</v>
      </c>
      <c r="S40" s="28">
        <f t="shared" si="3"/>
        <v>55.75</v>
      </c>
      <c r="T40" s="3">
        <f t="shared" si="3"/>
        <v>12.5</v>
      </c>
      <c r="U40" s="28">
        <f t="shared" si="3"/>
        <v>17.25</v>
      </c>
      <c r="V40" s="3">
        <f t="shared" si="3"/>
        <v>51.25</v>
      </c>
      <c r="W40" s="28">
        <f t="shared" si="3"/>
        <v>29</v>
      </c>
      <c r="X40" s="3">
        <f t="shared" si="3"/>
        <v>57</v>
      </c>
      <c r="Y40" s="28">
        <f t="shared" si="3"/>
        <v>18.5</v>
      </c>
      <c r="Z40" s="3">
        <f t="shared" si="3"/>
        <v>178</v>
      </c>
      <c r="AA40" s="28">
        <f t="shared" si="3"/>
        <v>32.25</v>
      </c>
      <c r="AB40" s="10">
        <f>B40+D40+F40+H40+J40+L40+N40+P40+R40+T40+V40+X40+Z40</f>
        <v>1774.5</v>
      </c>
      <c r="AC40" s="14">
        <f t="shared" ref="AC40:AC62" si="4">C40+E40+G40+I40+K40+M40+O40+Q40+S40+U40+W40+Y40+AA40</f>
        <v>368.75</v>
      </c>
    </row>
    <row r="41" spans="1:29" x14ac:dyDescent="0.2">
      <c r="A41" s="83" t="s">
        <v>23</v>
      </c>
      <c r="B41" s="3">
        <f t="shared" si="3"/>
        <v>1837.25</v>
      </c>
      <c r="C41" s="28">
        <f t="shared" si="3"/>
        <v>105.25</v>
      </c>
      <c r="D41" s="3">
        <f t="shared" si="3"/>
        <v>692.25</v>
      </c>
      <c r="E41" s="28">
        <f t="shared" si="3"/>
        <v>131</v>
      </c>
      <c r="F41" s="3">
        <f t="shared" si="3"/>
        <v>297</v>
      </c>
      <c r="G41" s="28">
        <f t="shared" si="3"/>
        <v>46</v>
      </c>
      <c r="H41" s="3">
        <f t="shared" si="3"/>
        <v>875.25</v>
      </c>
      <c r="I41" s="28">
        <f t="shared" si="3"/>
        <v>377.5</v>
      </c>
      <c r="J41" s="3">
        <f t="shared" si="3"/>
        <v>47.75</v>
      </c>
      <c r="K41" s="28">
        <f t="shared" si="3"/>
        <v>82</v>
      </c>
      <c r="L41" s="3">
        <f t="shared" si="3"/>
        <v>71.5</v>
      </c>
      <c r="M41" s="28">
        <f t="shared" si="3"/>
        <v>291.25</v>
      </c>
      <c r="N41" s="3">
        <f t="shared" si="3"/>
        <v>426</v>
      </c>
      <c r="O41" s="28">
        <f t="shared" si="3"/>
        <v>484.5</v>
      </c>
      <c r="P41" s="3">
        <f t="shared" si="3"/>
        <v>294.25</v>
      </c>
      <c r="Q41" s="28">
        <f t="shared" si="3"/>
        <v>264</v>
      </c>
      <c r="R41" s="3">
        <f t="shared" si="3"/>
        <v>438.75</v>
      </c>
      <c r="S41" s="28">
        <f t="shared" si="3"/>
        <v>402.5</v>
      </c>
      <c r="T41" s="3">
        <f t="shared" si="3"/>
        <v>88</v>
      </c>
      <c r="U41" s="28">
        <f t="shared" si="3"/>
        <v>236.25</v>
      </c>
      <c r="V41" s="3">
        <f t="shared" si="3"/>
        <v>275.75</v>
      </c>
      <c r="W41" s="28">
        <f t="shared" si="3"/>
        <v>464.75</v>
      </c>
      <c r="X41" s="3">
        <f t="shared" si="3"/>
        <v>395</v>
      </c>
      <c r="Y41" s="28">
        <f t="shared" si="3"/>
        <v>353.25</v>
      </c>
      <c r="Z41" s="3">
        <f t="shared" si="3"/>
        <v>1021</v>
      </c>
      <c r="AA41" s="28">
        <f t="shared" si="3"/>
        <v>802.5</v>
      </c>
      <c r="AB41" s="10">
        <f t="shared" ref="AB41:AB62" si="5">B41+D41+F41+H41+J41+L41+N41+P41+R41+T41+V41+X41+Z41</f>
        <v>6759.75</v>
      </c>
      <c r="AC41" s="14">
        <f t="shared" si="4"/>
        <v>4040.75</v>
      </c>
    </row>
    <row r="42" spans="1:29" x14ac:dyDescent="0.2">
      <c r="A42" s="82" t="s">
        <v>25</v>
      </c>
      <c r="B42" s="3">
        <f t="shared" si="3"/>
        <v>2718</v>
      </c>
      <c r="C42" s="28">
        <f t="shared" si="3"/>
        <v>599.25</v>
      </c>
      <c r="D42" s="3">
        <f t="shared" si="3"/>
        <v>1017</v>
      </c>
      <c r="E42" s="28">
        <f t="shared" si="3"/>
        <v>460.75</v>
      </c>
      <c r="F42" s="3">
        <f t="shared" si="3"/>
        <v>482.5</v>
      </c>
      <c r="G42" s="28">
        <f t="shared" si="3"/>
        <v>221.25</v>
      </c>
      <c r="H42" s="3">
        <f t="shared" si="3"/>
        <v>1047.5</v>
      </c>
      <c r="I42" s="28">
        <f t="shared" si="3"/>
        <v>964</v>
      </c>
      <c r="J42" s="3">
        <f t="shared" si="3"/>
        <v>97.75</v>
      </c>
      <c r="K42" s="28">
        <f t="shared" si="3"/>
        <v>242.5</v>
      </c>
      <c r="L42" s="3">
        <f t="shared" si="3"/>
        <v>178.5</v>
      </c>
      <c r="M42" s="28">
        <f t="shared" si="3"/>
        <v>697.25</v>
      </c>
      <c r="N42" s="3">
        <f t="shared" si="3"/>
        <v>845.75</v>
      </c>
      <c r="O42" s="28">
        <f t="shared" si="3"/>
        <v>1215.25</v>
      </c>
      <c r="P42" s="3">
        <f t="shared" si="3"/>
        <v>649.5</v>
      </c>
      <c r="Q42" s="28">
        <f t="shared" si="3"/>
        <v>610.5</v>
      </c>
      <c r="R42" s="3">
        <f t="shared" si="3"/>
        <v>955.25</v>
      </c>
      <c r="S42" s="28">
        <f t="shared" si="3"/>
        <v>835.5</v>
      </c>
      <c r="T42" s="3">
        <f t="shared" si="3"/>
        <v>209.5</v>
      </c>
      <c r="U42" s="28">
        <f t="shared" si="3"/>
        <v>434.25</v>
      </c>
      <c r="V42" s="3">
        <f t="shared" si="3"/>
        <v>643.5</v>
      </c>
      <c r="W42" s="28">
        <f t="shared" si="3"/>
        <v>1055.5</v>
      </c>
      <c r="X42" s="3">
        <f t="shared" si="3"/>
        <v>816</v>
      </c>
      <c r="Y42" s="28">
        <f t="shared" si="3"/>
        <v>595</v>
      </c>
      <c r="Z42" s="3">
        <f t="shared" si="3"/>
        <v>1936</v>
      </c>
      <c r="AA42" s="28">
        <f t="shared" si="3"/>
        <v>1588</v>
      </c>
      <c r="AB42" s="10">
        <f t="shared" si="5"/>
        <v>11596.75</v>
      </c>
      <c r="AC42" s="14">
        <f t="shared" si="4"/>
        <v>9519</v>
      </c>
    </row>
    <row r="43" spans="1:29" x14ac:dyDescent="0.2">
      <c r="A43" s="83" t="s">
        <v>20</v>
      </c>
      <c r="B43" s="3">
        <f t="shared" si="3"/>
        <v>3186</v>
      </c>
      <c r="C43" s="28">
        <f t="shared" si="3"/>
        <v>938</v>
      </c>
      <c r="D43" s="3">
        <f t="shared" si="3"/>
        <v>1154</v>
      </c>
      <c r="E43" s="28">
        <f t="shared" si="3"/>
        <v>797.25</v>
      </c>
      <c r="F43" s="3">
        <f t="shared" si="3"/>
        <v>562.75</v>
      </c>
      <c r="G43" s="28">
        <f t="shared" si="3"/>
        <v>366.25</v>
      </c>
      <c r="H43" s="3">
        <f t="shared" si="3"/>
        <v>1258</v>
      </c>
      <c r="I43" s="28">
        <f t="shared" si="3"/>
        <v>1863.5</v>
      </c>
      <c r="J43" s="3">
        <f t="shared" si="3"/>
        <v>162.25</v>
      </c>
      <c r="K43" s="28">
        <f t="shared" si="3"/>
        <v>475.5</v>
      </c>
      <c r="L43" s="3">
        <f t="shared" si="3"/>
        <v>254</v>
      </c>
      <c r="M43" s="28">
        <f t="shared" si="3"/>
        <v>1049.5</v>
      </c>
      <c r="N43" s="3">
        <f t="shared" si="3"/>
        <v>1205.5</v>
      </c>
      <c r="O43" s="28">
        <f t="shared" si="3"/>
        <v>1725.5</v>
      </c>
      <c r="P43" s="3">
        <f t="shared" si="3"/>
        <v>807</v>
      </c>
      <c r="Q43" s="28">
        <f t="shared" si="3"/>
        <v>795</v>
      </c>
      <c r="R43" s="3">
        <f t="shared" si="3"/>
        <v>1263</v>
      </c>
      <c r="S43" s="28">
        <f t="shared" si="3"/>
        <v>953.75</v>
      </c>
      <c r="T43" s="3">
        <f t="shared" si="3"/>
        <v>240.5</v>
      </c>
      <c r="U43" s="28">
        <f t="shared" si="3"/>
        <v>570</v>
      </c>
      <c r="V43" s="3">
        <f t="shared" si="3"/>
        <v>829.25</v>
      </c>
      <c r="W43" s="28">
        <f t="shared" si="3"/>
        <v>1191</v>
      </c>
      <c r="X43" s="3">
        <f t="shared" si="3"/>
        <v>959.5</v>
      </c>
      <c r="Y43" s="28">
        <f t="shared" si="3"/>
        <v>817.25</v>
      </c>
      <c r="Z43" s="3">
        <f t="shared" si="3"/>
        <v>2544</v>
      </c>
      <c r="AA43" s="28">
        <f t="shared" si="3"/>
        <v>2093.75</v>
      </c>
      <c r="AB43" s="10">
        <f t="shared" si="5"/>
        <v>14425.75</v>
      </c>
      <c r="AC43" s="14">
        <f t="shared" si="4"/>
        <v>13636.25</v>
      </c>
    </row>
    <row r="44" spans="1:29" x14ac:dyDescent="0.2">
      <c r="A44" s="82" t="s">
        <v>22</v>
      </c>
      <c r="B44" s="3">
        <f t="shared" si="3"/>
        <v>3301</v>
      </c>
      <c r="C44" s="28">
        <f t="shared" si="3"/>
        <v>1222.25</v>
      </c>
      <c r="D44" s="3">
        <f t="shared" si="3"/>
        <v>1243.25</v>
      </c>
      <c r="E44" s="28">
        <f t="shared" si="3"/>
        <v>895</v>
      </c>
      <c r="F44" s="3">
        <f t="shared" si="3"/>
        <v>575</v>
      </c>
      <c r="G44" s="28">
        <f t="shared" si="3"/>
        <v>336.75</v>
      </c>
      <c r="H44" s="3">
        <f t="shared" si="3"/>
        <v>1440.75</v>
      </c>
      <c r="I44" s="28">
        <f t="shared" si="3"/>
        <v>1761.75</v>
      </c>
      <c r="J44" s="3">
        <f t="shared" si="3"/>
        <v>158.5</v>
      </c>
      <c r="K44" s="28">
        <f t="shared" si="3"/>
        <v>516.75</v>
      </c>
      <c r="L44" s="3">
        <f t="shared" si="3"/>
        <v>230</v>
      </c>
      <c r="M44" s="28">
        <f t="shared" si="3"/>
        <v>1214</v>
      </c>
      <c r="N44" s="3">
        <f t="shared" si="3"/>
        <v>1214.5</v>
      </c>
      <c r="O44" s="28">
        <f t="shared" si="3"/>
        <v>1933.25</v>
      </c>
      <c r="P44" s="3">
        <f t="shared" si="3"/>
        <v>786.75</v>
      </c>
      <c r="Q44" s="28">
        <f t="shared" si="3"/>
        <v>868.5</v>
      </c>
      <c r="R44" s="3">
        <f t="shared" si="3"/>
        <v>1363.5</v>
      </c>
      <c r="S44" s="28">
        <f t="shared" si="3"/>
        <v>1016.25</v>
      </c>
      <c r="T44" s="3">
        <f t="shared" si="3"/>
        <v>225.5</v>
      </c>
      <c r="U44" s="28">
        <f t="shared" si="3"/>
        <v>520.75</v>
      </c>
      <c r="V44" s="3">
        <f t="shared" si="3"/>
        <v>759.25</v>
      </c>
      <c r="W44" s="28">
        <f t="shared" si="3"/>
        <v>1518.25</v>
      </c>
      <c r="X44" s="3">
        <f t="shared" si="3"/>
        <v>907</v>
      </c>
      <c r="Y44" s="28">
        <f t="shared" si="3"/>
        <v>894.25</v>
      </c>
      <c r="Z44" s="3">
        <f t="shared" si="3"/>
        <v>2642.25</v>
      </c>
      <c r="AA44" s="28">
        <f t="shared" si="3"/>
        <v>2092.25</v>
      </c>
      <c r="AB44" s="10">
        <f t="shared" si="5"/>
        <v>14847.25</v>
      </c>
      <c r="AC44" s="14">
        <f t="shared" si="4"/>
        <v>14790</v>
      </c>
    </row>
    <row r="45" spans="1:29" x14ac:dyDescent="0.2">
      <c r="A45" s="83" t="s">
        <v>24</v>
      </c>
      <c r="B45" s="3">
        <f t="shared" si="3"/>
        <v>3128.25</v>
      </c>
      <c r="C45" s="28">
        <f t="shared" si="3"/>
        <v>1385</v>
      </c>
      <c r="D45" s="3">
        <f t="shared" si="3"/>
        <v>1141.75</v>
      </c>
      <c r="E45" s="28">
        <f t="shared" si="3"/>
        <v>713.5</v>
      </c>
      <c r="F45" s="3">
        <f t="shared" si="3"/>
        <v>571</v>
      </c>
      <c r="G45" s="28">
        <f t="shared" si="3"/>
        <v>321.5</v>
      </c>
      <c r="H45" s="3">
        <f t="shared" si="3"/>
        <v>1531.5</v>
      </c>
      <c r="I45" s="28">
        <f t="shared" si="3"/>
        <v>2053.75</v>
      </c>
      <c r="J45" s="3">
        <f t="shared" si="3"/>
        <v>183.75</v>
      </c>
      <c r="K45" s="28">
        <f t="shared" si="3"/>
        <v>522.75</v>
      </c>
      <c r="L45" s="3">
        <f t="shared" si="3"/>
        <v>247</v>
      </c>
      <c r="M45" s="28">
        <f t="shared" si="3"/>
        <v>1209.75</v>
      </c>
      <c r="N45" s="3">
        <f t="shared" si="3"/>
        <v>1105.5</v>
      </c>
      <c r="O45" s="28">
        <f t="shared" si="3"/>
        <v>2038.75</v>
      </c>
      <c r="P45" s="3">
        <f t="shared" si="3"/>
        <v>773.75</v>
      </c>
      <c r="Q45" s="28">
        <f t="shared" si="3"/>
        <v>735.25</v>
      </c>
      <c r="R45" s="3">
        <f t="shared" si="3"/>
        <v>1338.25</v>
      </c>
      <c r="S45" s="28">
        <f t="shared" si="3"/>
        <v>967.75</v>
      </c>
      <c r="T45" s="3">
        <f t="shared" si="3"/>
        <v>231.5</v>
      </c>
      <c r="U45" s="28">
        <f t="shared" si="3"/>
        <v>406.25</v>
      </c>
      <c r="V45" s="3">
        <f t="shared" si="3"/>
        <v>733.75</v>
      </c>
      <c r="W45" s="28">
        <f t="shared" si="3"/>
        <v>1609.5</v>
      </c>
      <c r="X45" s="3">
        <f t="shared" si="3"/>
        <v>900</v>
      </c>
      <c r="Y45" s="28">
        <f t="shared" si="3"/>
        <v>689</v>
      </c>
      <c r="Z45" s="3">
        <f t="shared" si="3"/>
        <v>2453.25</v>
      </c>
      <c r="AA45" s="28">
        <f t="shared" si="3"/>
        <v>2183</v>
      </c>
      <c r="AB45" s="10">
        <f t="shared" si="5"/>
        <v>14339.25</v>
      </c>
      <c r="AC45" s="14">
        <f t="shared" si="4"/>
        <v>14835.75</v>
      </c>
    </row>
    <row r="46" spans="1:29" x14ac:dyDescent="0.2">
      <c r="A46" s="82" t="s">
        <v>28</v>
      </c>
      <c r="B46" s="3">
        <f t="shared" si="3"/>
        <v>2754.25</v>
      </c>
      <c r="C46" s="28">
        <f t="shared" si="3"/>
        <v>1503</v>
      </c>
      <c r="D46" s="3">
        <f t="shared" si="3"/>
        <v>1090</v>
      </c>
      <c r="E46" s="28">
        <f t="shared" si="3"/>
        <v>713.75</v>
      </c>
      <c r="F46" s="3">
        <f t="shared" si="3"/>
        <v>537</v>
      </c>
      <c r="G46" s="28">
        <f t="shared" si="3"/>
        <v>284.75</v>
      </c>
      <c r="H46" s="3">
        <f t="shared" si="3"/>
        <v>1666</v>
      </c>
      <c r="I46" s="28">
        <f t="shared" si="3"/>
        <v>1836</v>
      </c>
      <c r="J46" s="3">
        <f t="shared" si="3"/>
        <v>177</v>
      </c>
      <c r="K46" s="28">
        <f t="shared" si="3"/>
        <v>422.5</v>
      </c>
      <c r="L46" s="3">
        <f t="shared" si="3"/>
        <v>248.5</v>
      </c>
      <c r="M46" s="28">
        <f t="shared" si="3"/>
        <v>1100.5</v>
      </c>
      <c r="N46" s="3">
        <f t="shared" si="3"/>
        <v>1135.25</v>
      </c>
      <c r="O46" s="28">
        <f t="shared" si="3"/>
        <v>1815.5</v>
      </c>
      <c r="P46" s="3">
        <f t="shared" si="3"/>
        <v>808.25</v>
      </c>
      <c r="Q46" s="28">
        <f t="shared" si="3"/>
        <v>663.25</v>
      </c>
      <c r="R46" s="3">
        <f t="shared" si="3"/>
        <v>1340</v>
      </c>
      <c r="S46" s="28">
        <f t="shared" si="3"/>
        <v>876.5</v>
      </c>
      <c r="T46" s="3">
        <f t="shared" si="3"/>
        <v>236.5</v>
      </c>
      <c r="U46" s="28">
        <f t="shared" si="3"/>
        <v>307.5</v>
      </c>
      <c r="V46" s="3">
        <f t="shared" si="3"/>
        <v>799.5</v>
      </c>
      <c r="W46" s="28">
        <f t="shared" si="3"/>
        <v>1612.5</v>
      </c>
      <c r="X46" s="3">
        <f t="shared" si="3"/>
        <v>877</v>
      </c>
      <c r="Y46" s="28">
        <f t="shared" si="3"/>
        <v>603.5</v>
      </c>
      <c r="Z46" s="3">
        <f t="shared" si="3"/>
        <v>2445</v>
      </c>
      <c r="AA46" s="28">
        <f t="shared" si="3"/>
        <v>2290.75</v>
      </c>
      <c r="AB46" s="10">
        <f t="shared" si="5"/>
        <v>14114.25</v>
      </c>
      <c r="AC46" s="14">
        <f t="shared" si="4"/>
        <v>14030</v>
      </c>
    </row>
    <row r="47" spans="1:29" x14ac:dyDescent="0.2">
      <c r="A47" s="83" t="s">
        <v>29</v>
      </c>
      <c r="B47" s="3">
        <f t="shared" si="3"/>
        <v>3006.25</v>
      </c>
      <c r="C47" s="28">
        <f t="shared" si="3"/>
        <v>1747.5</v>
      </c>
      <c r="D47" s="3">
        <f t="shared" si="3"/>
        <v>1243.5</v>
      </c>
      <c r="E47" s="28">
        <f t="shared" si="3"/>
        <v>709.25</v>
      </c>
      <c r="F47" s="3">
        <f t="shared" si="3"/>
        <v>581</v>
      </c>
      <c r="G47" s="28">
        <f t="shared" si="3"/>
        <v>269</v>
      </c>
      <c r="H47" s="3">
        <f t="shared" si="3"/>
        <v>1892.5</v>
      </c>
      <c r="I47" s="28">
        <f t="shared" si="3"/>
        <v>2073.25</v>
      </c>
      <c r="J47" s="3">
        <f t="shared" si="3"/>
        <v>218.25</v>
      </c>
      <c r="K47" s="28">
        <f t="shared" si="3"/>
        <v>373</v>
      </c>
      <c r="L47" s="3">
        <f t="shared" si="3"/>
        <v>336.75</v>
      </c>
      <c r="M47" s="28">
        <f t="shared" si="3"/>
        <v>1204.25</v>
      </c>
      <c r="N47" s="3">
        <f t="shared" si="3"/>
        <v>1249</v>
      </c>
      <c r="O47" s="28">
        <f t="shared" si="3"/>
        <v>1828.75</v>
      </c>
      <c r="P47" s="3">
        <f t="shared" si="3"/>
        <v>848.25</v>
      </c>
      <c r="Q47" s="28">
        <f t="shared" si="3"/>
        <v>703.75</v>
      </c>
      <c r="R47" s="3">
        <f t="shared" si="3"/>
        <v>1417.25</v>
      </c>
      <c r="S47" s="28">
        <f t="shared" si="3"/>
        <v>1005.75</v>
      </c>
      <c r="T47" s="3">
        <f t="shared" si="3"/>
        <v>279.75</v>
      </c>
      <c r="U47" s="28">
        <f t="shared" si="3"/>
        <v>295</v>
      </c>
      <c r="V47" s="3">
        <f t="shared" si="3"/>
        <v>915.25</v>
      </c>
      <c r="W47" s="28">
        <f t="shared" si="3"/>
        <v>1640.75</v>
      </c>
      <c r="X47" s="3">
        <f t="shared" si="3"/>
        <v>928.25</v>
      </c>
      <c r="Y47" s="28">
        <f t="shared" si="3"/>
        <v>473</v>
      </c>
      <c r="Z47" s="3">
        <f t="shared" si="3"/>
        <v>2696.5</v>
      </c>
      <c r="AA47" s="28">
        <f t="shared" si="3"/>
        <v>2241</v>
      </c>
      <c r="AB47" s="10">
        <f t="shared" si="5"/>
        <v>15612.5</v>
      </c>
      <c r="AC47" s="14">
        <f t="shared" si="4"/>
        <v>14564.25</v>
      </c>
    </row>
    <row r="48" spans="1:29" x14ac:dyDescent="0.2">
      <c r="A48" s="82" t="s">
        <v>31</v>
      </c>
      <c r="B48" s="3">
        <f t="shared" si="3"/>
        <v>3030.25</v>
      </c>
      <c r="C48" s="28">
        <f t="shared" si="3"/>
        <v>1935.25</v>
      </c>
      <c r="D48" s="3">
        <f t="shared" si="3"/>
        <v>1296</v>
      </c>
      <c r="E48" s="28">
        <f t="shared" si="3"/>
        <v>794.25</v>
      </c>
      <c r="F48" s="3">
        <f t="shared" si="3"/>
        <v>648</v>
      </c>
      <c r="G48" s="28">
        <f t="shared" si="3"/>
        <v>302.5</v>
      </c>
      <c r="H48" s="3">
        <f t="shared" si="3"/>
        <v>2051.5</v>
      </c>
      <c r="I48" s="28">
        <f t="shared" si="3"/>
        <v>2449</v>
      </c>
      <c r="J48" s="3">
        <f t="shared" si="3"/>
        <v>293.75</v>
      </c>
      <c r="K48" s="28">
        <f t="shared" si="3"/>
        <v>347.25</v>
      </c>
      <c r="L48" s="3">
        <f t="shared" si="3"/>
        <v>512.75</v>
      </c>
      <c r="M48" s="28">
        <f t="shared" si="3"/>
        <v>1326.75</v>
      </c>
      <c r="N48" s="3">
        <f t="shared" si="3"/>
        <v>1441.5</v>
      </c>
      <c r="O48" s="28">
        <f t="shared" si="3"/>
        <v>2158.5</v>
      </c>
      <c r="P48" s="3">
        <f t="shared" si="3"/>
        <v>929.5</v>
      </c>
      <c r="Q48" s="28">
        <f t="shared" si="3"/>
        <v>805</v>
      </c>
      <c r="R48" s="3">
        <f t="shared" si="3"/>
        <v>1481.75</v>
      </c>
      <c r="S48" s="28">
        <f t="shared" si="3"/>
        <v>1109</v>
      </c>
      <c r="T48" s="3">
        <f t="shared" si="3"/>
        <v>393</v>
      </c>
      <c r="U48" s="28">
        <f t="shared" si="3"/>
        <v>301.25</v>
      </c>
      <c r="V48" s="3">
        <f t="shared" si="3"/>
        <v>1109.75</v>
      </c>
      <c r="W48" s="28">
        <f t="shared" si="3"/>
        <v>1710.75</v>
      </c>
      <c r="X48" s="3">
        <f t="shared" si="3"/>
        <v>1169.75</v>
      </c>
      <c r="Y48" s="28">
        <f t="shared" si="3"/>
        <v>564.75</v>
      </c>
      <c r="Z48" s="3">
        <f t="shared" si="3"/>
        <v>2970.75</v>
      </c>
      <c r="AA48" s="28">
        <f t="shared" si="3"/>
        <v>2819.75</v>
      </c>
      <c r="AB48" s="10">
        <f t="shared" si="5"/>
        <v>17328.25</v>
      </c>
      <c r="AC48" s="14">
        <f t="shared" si="4"/>
        <v>16624</v>
      </c>
    </row>
    <row r="49" spans="1:29" x14ac:dyDescent="0.2">
      <c r="A49" s="83" t="s">
        <v>33</v>
      </c>
      <c r="B49" s="3">
        <f t="shared" si="3"/>
        <v>2549.75</v>
      </c>
      <c r="C49" s="28">
        <f t="shared" si="3"/>
        <v>1917</v>
      </c>
      <c r="D49" s="3">
        <f t="shared" si="3"/>
        <v>1059</v>
      </c>
      <c r="E49" s="28">
        <f t="shared" si="3"/>
        <v>939.25</v>
      </c>
      <c r="F49" s="3">
        <f t="shared" si="3"/>
        <v>526.5</v>
      </c>
      <c r="G49" s="28">
        <f t="shared" si="3"/>
        <v>325.5</v>
      </c>
      <c r="H49" s="3">
        <f t="shared" si="3"/>
        <v>2039.5</v>
      </c>
      <c r="I49" s="28">
        <f t="shared" si="3"/>
        <v>2752</v>
      </c>
      <c r="J49" s="3">
        <f t="shared" si="3"/>
        <v>233.75</v>
      </c>
      <c r="K49" s="28">
        <f t="shared" si="3"/>
        <v>322.25</v>
      </c>
      <c r="L49" s="3">
        <f t="shared" si="3"/>
        <v>501</v>
      </c>
      <c r="M49" s="28">
        <f t="shared" si="3"/>
        <v>1239.25</v>
      </c>
      <c r="N49" s="3">
        <f t="shared" si="3"/>
        <v>1419.75</v>
      </c>
      <c r="O49" s="28">
        <f t="shared" si="3"/>
        <v>1985.25</v>
      </c>
      <c r="P49" s="3">
        <f t="shared" si="3"/>
        <v>900.75</v>
      </c>
      <c r="Q49" s="28">
        <f t="shared" si="3"/>
        <v>778.5</v>
      </c>
      <c r="R49" s="3">
        <f t="shared" si="3"/>
        <v>1483.75</v>
      </c>
      <c r="S49" s="28">
        <f t="shared" si="3"/>
        <v>1128.5</v>
      </c>
      <c r="T49" s="3">
        <f t="shared" si="3"/>
        <v>383.25</v>
      </c>
      <c r="U49" s="28">
        <f t="shared" si="3"/>
        <v>311.5</v>
      </c>
      <c r="V49" s="3">
        <f t="shared" si="3"/>
        <v>1233.25</v>
      </c>
      <c r="W49" s="28">
        <f>+W17/$B$65</f>
        <v>1561.5</v>
      </c>
      <c r="X49" s="3">
        <f>+X17/$B$65</f>
        <v>1120.75</v>
      </c>
      <c r="Y49" s="28">
        <f>+Y17/$B$65</f>
        <v>552</v>
      </c>
      <c r="Z49" s="3">
        <f>+Z17/$B$65</f>
        <v>2808</v>
      </c>
      <c r="AA49" s="28">
        <f>+AA17/$B$65</f>
        <v>2705</v>
      </c>
      <c r="AB49" s="10">
        <f t="shared" si="5"/>
        <v>16259</v>
      </c>
      <c r="AC49" s="14">
        <f t="shared" si="4"/>
        <v>16517.5</v>
      </c>
    </row>
    <row r="50" spans="1:29" x14ac:dyDescent="0.2">
      <c r="A50" s="82" t="s">
        <v>35</v>
      </c>
      <c r="B50" s="3">
        <f t="shared" ref="B50:AA59" si="6">+B18/$B$65</f>
        <v>2262.5</v>
      </c>
      <c r="C50" s="28">
        <f t="shared" si="6"/>
        <v>2161</v>
      </c>
      <c r="D50" s="3">
        <f t="shared" si="6"/>
        <v>984.25</v>
      </c>
      <c r="E50" s="28">
        <f t="shared" si="6"/>
        <v>924.75</v>
      </c>
      <c r="F50" s="3">
        <f t="shared" si="6"/>
        <v>519.25</v>
      </c>
      <c r="G50" s="28">
        <f t="shared" si="6"/>
        <v>341.5</v>
      </c>
      <c r="H50" s="3">
        <f t="shared" si="6"/>
        <v>2055.75</v>
      </c>
      <c r="I50" s="28">
        <f t="shared" si="6"/>
        <v>2607.75</v>
      </c>
      <c r="J50" s="3">
        <f t="shared" si="6"/>
        <v>281.25</v>
      </c>
      <c r="K50" s="28">
        <f t="shared" si="6"/>
        <v>305.5</v>
      </c>
      <c r="L50" s="3">
        <f t="shared" si="6"/>
        <v>525</v>
      </c>
      <c r="M50" s="28">
        <f t="shared" si="6"/>
        <v>974.75</v>
      </c>
      <c r="N50" s="3">
        <f t="shared" si="6"/>
        <v>1523.75</v>
      </c>
      <c r="O50" s="28">
        <f t="shared" si="6"/>
        <v>1748.75</v>
      </c>
      <c r="P50" s="3">
        <f t="shared" si="6"/>
        <v>902</v>
      </c>
      <c r="Q50" s="28">
        <f t="shared" si="6"/>
        <v>767.75</v>
      </c>
      <c r="R50" s="3">
        <f t="shared" si="6"/>
        <v>1331.25</v>
      </c>
      <c r="S50" s="28">
        <f t="shared" si="6"/>
        <v>1141</v>
      </c>
      <c r="T50" s="3">
        <f t="shared" si="6"/>
        <v>422</v>
      </c>
      <c r="U50" s="28">
        <f t="shared" si="6"/>
        <v>277.5</v>
      </c>
      <c r="V50" s="3">
        <f t="shared" si="6"/>
        <v>1362.75</v>
      </c>
      <c r="W50" s="28">
        <f t="shared" si="6"/>
        <v>1347.25</v>
      </c>
      <c r="X50" s="3">
        <f t="shared" si="6"/>
        <v>1177.75</v>
      </c>
      <c r="Y50" s="28">
        <f t="shared" si="6"/>
        <v>500.5</v>
      </c>
      <c r="Z50" s="3">
        <f t="shared" si="6"/>
        <v>2929.75</v>
      </c>
      <c r="AA50" s="28">
        <f t="shared" si="6"/>
        <v>2918.5</v>
      </c>
      <c r="AB50" s="10">
        <f t="shared" si="5"/>
        <v>16277.25</v>
      </c>
      <c r="AC50" s="14">
        <f t="shared" si="4"/>
        <v>16016.5</v>
      </c>
    </row>
    <row r="51" spans="1:29" x14ac:dyDescent="0.2">
      <c r="A51" s="83" t="s">
        <v>36</v>
      </c>
      <c r="B51" s="3">
        <f t="shared" si="6"/>
        <v>2275.5</v>
      </c>
      <c r="C51" s="28">
        <f t="shared" si="6"/>
        <v>2524.75</v>
      </c>
      <c r="D51" s="3">
        <f t="shared" si="6"/>
        <v>1115.5</v>
      </c>
      <c r="E51" s="28">
        <f t="shared" si="6"/>
        <v>1089.75</v>
      </c>
      <c r="F51" s="3">
        <f t="shared" si="6"/>
        <v>604.75</v>
      </c>
      <c r="G51" s="28">
        <f t="shared" si="6"/>
        <v>376</v>
      </c>
      <c r="H51" s="3">
        <f t="shared" si="6"/>
        <v>2103.5</v>
      </c>
      <c r="I51" s="28">
        <f t="shared" si="6"/>
        <v>3042.5</v>
      </c>
      <c r="J51" s="3">
        <f t="shared" si="6"/>
        <v>320.25</v>
      </c>
      <c r="K51" s="28">
        <f t="shared" si="6"/>
        <v>261.25</v>
      </c>
      <c r="L51" s="3">
        <f t="shared" si="6"/>
        <v>681</v>
      </c>
      <c r="M51" s="28">
        <f t="shared" si="6"/>
        <v>947</v>
      </c>
      <c r="N51" s="3">
        <f t="shared" si="6"/>
        <v>1649.25</v>
      </c>
      <c r="O51" s="28">
        <f t="shared" si="6"/>
        <v>1707.25</v>
      </c>
      <c r="P51" s="3">
        <f t="shared" si="6"/>
        <v>959.25</v>
      </c>
      <c r="Q51" s="28">
        <f t="shared" si="6"/>
        <v>796.5</v>
      </c>
      <c r="R51" s="3">
        <f t="shared" si="6"/>
        <v>1393.5</v>
      </c>
      <c r="S51" s="28">
        <f t="shared" si="6"/>
        <v>1274.25</v>
      </c>
      <c r="T51" s="3">
        <f t="shared" si="6"/>
        <v>515.5</v>
      </c>
      <c r="U51" s="28">
        <f t="shared" si="6"/>
        <v>234.5</v>
      </c>
      <c r="V51" s="3">
        <f t="shared" si="6"/>
        <v>1698.75</v>
      </c>
      <c r="W51" s="28">
        <f t="shared" si="6"/>
        <v>1255.75</v>
      </c>
      <c r="X51" s="3">
        <f t="shared" si="6"/>
        <v>1465.5</v>
      </c>
      <c r="Y51" s="28">
        <f t="shared" si="6"/>
        <v>494.5</v>
      </c>
      <c r="Z51" s="3">
        <f t="shared" si="6"/>
        <v>3151</v>
      </c>
      <c r="AA51" s="28">
        <f t="shared" si="6"/>
        <v>3032.5</v>
      </c>
      <c r="AB51" s="10">
        <f t="shared" si="5"/>
        <v>17933.25</v>
      </c>
      <c r="AC51" s="14">
        <f t="shared" si="4"/>
        <v>17036.5</v>
      </c>
    </row>
    <row r="52" spans="1:29" x14ac:dyDescent="0.2">
      <c r="A52" s="82" t="s">
        <v>37</v>
      </c>
      <c r="B52" s="3">
        <f t="shared" si="6"/>
        <v>2340</v>
      </c>
      <c r="C52" s="28">
        <f t="shared" si="6"/>
        <v>2629.25</v>
      </c>
      <c r="D52" s="3">
        <f t="shared" si="6"/>
        <v>1232.5</v>
      </c>
      <c r="E52" s="28">
        <f t="shared" si="6"/>
        <v>1237.5</v>
      </c>
      <c r="F52" s="3">
        <f t="shared" si="6"/>
        <v>726</v>
      </c>
      <c r="G52" s="28">
        <f t="shared" si="6"/>
        <v>466.25</v>
      </c>
      <c r="H52" s="3">
        <f t="shared" si="6"/>
        <v>2212</v>
      </c>
      <c r="I52" s="28">
        <f t="shared" si="6"/>
        <v>3628.75</v>
      </c>
      <c r="J52" s="3">
        <f t="shared" si="6"/>
        <v>380.5</v>
      </c>
      <c r="K52" s="28">
        <f t="shared" si="6"/>
        <v>266</v>
      </c>
      <c r="L52" s="3">
        <f t="shared" si="6"/>
        <v>810.25</v>
      </c>
      <c r="M52" s="28">
        <f t="shared" si="6"/>
        <v>837.5</v>
      </c>
      <c r="N52" s="3">
        <f t="shared" si="6"/>
        <v>1828.25</v>
      </c>
      <c r="O52" s="28">
        <f t="shared" si="6"/>
        <v>1833.25</v>
      </c>
      <c r="P52" s="3">
        <f t="shared" si="6"/>
        <v>976.75</v>
      </c>
      <c r="Q52" s="28">
        <f t="shared" si="6"/>
        <v>858.5</v>
      </c>
      <c r="R52" s="3">
        <f t="shared" si="6"/>
        <v>1475.5</v>
      </c>
      <c r="S52" s="28">
        <f t="shared" si="6"/>
        <v>1425.5</v>
      </c>
      <c r="T52" s="3">
        <f t="shared" si="6"/>
        <v>647.5</v>
      </c>
      <c r="U52" s="28">
        <f t="shared" si="6"/>
        <v>242.5</v>
      </c>
      <c r="V52" s="3">
        <f t="shared" si="6"/>
        <v>1947</v>
      </c>
      <c r="W52" s="28">
        <f t="shared" si="6"/>
        <v>1197</v>
      </c>
      <c r="X52" s="3">
        <f t="shared" si="6"/>
        <v>1704.5</v>
      </c>
      <c r="Y52" s="28">
        <f t="shared" si="6"/>
        <v>497.25</v>
      </c>
      <c r="Z52" s="3">
        <f t="shared" si="6"/>
        <v>3767.25</v>
      </c>
      <c r="AA52" s="28">
        <f t="shared" si="6"/>
        <v>3285.5</v>
      </c>
      <c r="AB52" s="10">
        <f t="shared" si="5"/>
        <v>20048</v>
      </c>
      <c r="AC52" s="14">
        <f t="shared" si="4"/>
        <v>18404.75</v>
      </c>
    </row>
    <row r="53" spans="1:29" x14ac:dyDescent="0.2">
      <c r="A53" s="83" t="s">
        <v>30</v>
      </c>
      <c r="B53" s="3">
        <f t="shared" si="6"/>
        <v>2384.75</v>
      </c>
      <c r="C53" s="28">
        <f t="shared" si="6"/>
        <v>2837.75</v>
      </c>
      <c r="D53" s="3">
        <f t="shared" si="6"/>
        <v>1227.75</v>
      </c>
      <c r="E53" s="28">
        <f t="shared" si="6"/>
        <v>1313.5</v>
      </c>
      <c r="F53" s="3">
        <f t="shared" si="6"/>
        <v>750.75</v>
      </c>
      <c r="G53" s="28">
        <f t="shared" si="6"/>
        <v>490</v>
      </c>
      <c r="H53" s="3">
        <f t="shared" si="6"/>
        <v>2400.75</v>
      </c>
      <c r="I53" s="28">
        <f t="shared" si="6"/>
        <v>3336.25</v>
      </c>
      <c r="J53" s="3">
        <f t="shared" si="6"/>
        <v>401</v>
      </c>
      <c r="K53" s="28">
        <f t="shared" si="6"/>
        <v>258.75</v>
      </c>
      <c r="L53" s="3">
        <f t="shared" si="6"/>
        <v>820.75</v>
      </c>
      <c r="M53" s="28">
        <f t="shared" si="6"/>
        <v>835.25</v>
      </c>
      <c r="N53" s="3">
        <f t="shared" si="6"/>
        <v>1867.25</v>
      </c>
      <c r="O53" s="28">
        <f t="shared" si="6"/>
        <v>1807.5</v>
      </c>
      <c r="P53" s="3">
        <f t="shared" si="6"/>
        <v>930</v>
      </c>
      <c r="Q53" s="28">
        <f t="shared" si="6"/>
        <v>904.5</v>
      </c>
      <c r="R53" s="3">
        <f t="shared" si="6"/>
        <v>1273.75</v>
      </c>
      <c r="S53" s="28">
        <f t="shared" si="6"/>
        <v>1482</v>
      </c>
      <c r="T53" s="3">
        <f t="shared" si="6"/>
        <v>500.25</v>
      </c>
      <c r="U53" s="28">
        <f t="shared" si="6"/>
        <v>267.25</v>
      </c>
      <c r="V53" s="3">
        <f t="shared" si="6"/>
        <v>1639.75</v>
      </c>
      <c r="W53" s="28">
        <f t="shared" si="6"/>
        <v>1180</v>
      </c>
      <c r="X53" s="3">
        <f t="shared" si="6"/>
        <v>1649.25</v>
      </c>
      <c r="Y53" s="28">
        <f t="shared" si="6"/>
        <v>537</v>
      </c>
      <c r="Z53" s="3">
        <f t="shared" si="6"/>
        <v>3520.75</v>
      </c>
      <c r="AA53" s="28">
        <f t="shared" si="6"/>
        <v>3492.5</v>
      </c>
      <c r="AB53" s="10">
        <f t="shared" si="5"/>
        <v>19366.75</v>
      </c>
      <c r="AC53" s="14">
        <f t="shared" si="4"/>
        <v>18742.25</v>
      </c>
    </row>
    <row r="54" spans="1:29" x14ac:dyDescent="0.2">
      <c r="A54" s="82" t="s">
        <v>32</v>
      </c>
      <c r="B54" s="3">
        <f t="shared" si="6"/>
        <v>2273</v>
      </c>
      <c r="C54" s="28">
        <f t="shared" si="6"/>
        <v>2942.25</v>
      </c>
      <c r="D54" s="3">
        <f t="shared" si="6"/>
        <v>949.75</v>
      </c>
      <c r="E54" s="28">
        <f t="shared" si="6"/>
        <v>1341.25</v>
      </c>
      <c r="F54" s="3">
        <f t="shared" si="6"/>
        <v>598.25</v>
      </c>
      <c r="G54" s="28">
        <f t="shared" si="6"/>
        <v>468</v>
      </c>
      <c r="H54" s="3">
        <f t="shared" si="6"/>
        <v>2182.5</v>
      </c>
      <c r="I54" s="28">
        <f t="shared" si="6"/>
        <v>3458</v>
      </c>
      <c r="J54" s="3">
        <f t="shared" si="6"/>
        <v>320.75</v>
      </c>
      <c r="K54" s="28">
        <f t="shared" si="6"/>
        <v>201.5</v>
      </c>
      <c r="L54" s="3">
        <f t="shared" si="6"/>
        <v>685.25</v>
      </c>
      <c r="M54" s="28">
        <f t="shared" si="6"/>
        <v>781.5</v>
      </c>
      <c r="N54" s="3">
        <f t="shared" si="6"/>
        <v>1683</v>
      </c>
      <c r="O54" s="28">
        <f t="shared" si="6"/>
        <v>1778</v>
      </c>
      <c r="P54" s="3">
        <f t="shared" si="6"/>
        <v>785.25</v>
      </c>
      <c r="Q54" s="28">
        <f t="shared" si="6"/>
        <v>1014.75</v>
      </c>
      <c r="R54" s="3">
        <f t="shared" si="6"/>
        <v>1218.75</v>
      </c>
      <c r="S54" s="28">
        <f t="shared" si="6"/>
        <v>1638</v>
      </c>
      <c r="T54" s="3">
        <f t="shared" si="6"/>
        <v>363.75</v>
      </c>
      <c r="U54" s="28">
        <f t="shared" si="6"/>
        <v>254.25</v>
      </c>
      <c r="V54" s="3">
        <f t="shared" si="6"/>
        <v>1575</v>
      </c>
      <c r="W54" s="28">
        <f t="shared" si="6"/>
        <v>1144.5</v>
      </c>
      <c r="X54" s="3">
        <f t="shared" si="6"/>
        <v>1313</v>
      </c>
      <c r="Y54" s="28">
        <f t="shared" si="6"/>
        <v>602.5</v>
      </c>
      <c r="Z54" s="3">
        <f t="shared" si="6"/>
        <v>3093.25</v>
      </c>
      <c r="AA54" s="28">
        <f t="shared" si="6"/>
        <v>3639.75</v>
      </c>
      <c r="AB54" s="10">
        <f t="shared" si="5"/>
        <v>17041.5</v>
      </c>
      <c r="AC54" s="14">
        <f t="shared" si="4"/>
        <v>19264.25</v>
      </c>
    </row>
    <row r="55" spans="1:29" x14ac:dyDescent="0.2">
      <c r="A55" s="83" t="s">
        <v>34</v>
      </c>
      <c r="B55" s="3">
        <f t="shared" si="6"/>
        <v>2079.25</v>
      </c>
      <c r="C55" s="28">
        <f t="shared" si="6"/>
        <v>2473.25</v>
      </c>
      <c r="D55" s="3">
        <f t="shared" si="6"/>
        <v>748.5</v>
      </c>
      <c r="E55" s="28">
        <f t="shared" si="6"/>
        <v>1188</v>
      </c>
      <c r="F55" s="3">
        <f t="shared" si="6"/>
        <v>447.25</v>
      </c>
      <c r="G55" s="28">
        <f t="shared" si="6"/>
        <v>423.75</v>
      </c>
      <c r="H55" s="3">
        <f t="shared" si="6"/>
        <v>1750.25</v>
      </c>
      <c r="I55" s="28">
        <f t="shared" si="6"/>
        <v>3062.75</v>
      </c>
      <c r="J55" s="3">
        <f t="shared" si="6"/>
        <v>255.75</v>
      </c>
      <c r="K55" s="28">
        <f t="shared" si="6"/>
        <v>177</v>
      </c>
      <c r="L55" s="3">
        <f t="shared" si="6"/>
        <v>497.25</v>
      </c>
      <c r="M55" s="28">
        <f t="shared" si="6"/>
        <v>623.75</v>
      </c>
      <c r="N55" s="3">
        <f t="shared" si="6"/>
        <v>1353.75</v>
      </c>
      <c r="O55" s="28">
        <f t="shared" si="6"/>
        <v>1529.25</v>
      </c>
      <c r="P55" s="3">
        <f t="shared" si="6"/>
        <v>597.75</v>
      </c>
      <c r="Q55" s="28">
        <f t="shared" si="6"/>
        <v>907.5</v>
      </c>
      <c r="R55" s="3">
        <f t="shared" si="6"/>
        <v>906.25</v>
      </c>
      <c r="S55" s="28">
        <f t="shared" si="6"/>
        <v>1360.75</v>
      </c>
      <c r="T55" s="3">
        <f t="shared" si="6"/>
        <v>230.25</v>
      </c>
      <c r="U55" s="28">
        <f t="shared" si="6"/>
        <v>245</v>
      </c>
      <c r="V55" s="3">
        <f t="shared" si="6"/>
        <v>1481.75</v>
      </c>
      <c r="W55" s="28">
        <f t="shared" si="6"/>
        <v>909</v>
      </c>
      <c r="X55" s="3">
        <f t="shared" si="6"/>
        <v>1068.75</v>
      </c>
      <c r="Y55" s="28">
        <f t="shared" si="6"/>
        <v>465.75</v>
      </c>
      <c r="Z55" s="3">
        <f t="shared" si="6"/>
        <v>2486.75</v>
      </c>
      <c r="AA55" s="28">
        <f t="shared" si="6"/>
        <v>3049.75</v>
      </c>
      <c r="AB55" s="10">
        <f t="shared" si="5"/>
        <v>13903.5</v>
      </c>
      <c r="AC55" s="14">
        <f t="shared" si="4"/>
        <v>16415.5</v>
      </c>
    </row>
    <row r="56" spans="1:29" x14ac:dyDescent="0.2">
      <c r="A56" s="82" t="s">
        <v>38</v>
      </c>
      <c r="B56" s="3">
        <f t="shared" si="6"/>
        <v>1478</v>
      </c>
      <c r="C56" s="28">
        <f t="shared" si="6"/>
        <v>1839</v>
      </c>
      <c r="D56" s="3">
        <f t="shared" si="6"/>
        <v>496</v>
      </c>
      <c r="E56" s="28">
        <f t="shared" si="6"/>
        <v>762.25</v>
      </c>
      <c r="F56" s="3">
        <f t="shared" si="6"/>
        <v>346.5</v>
      </c>
      <c r="G56" s="28">
        <f t="shared" si="6"/>
        <v>286.25</v>
      </c>
      <c r="H56" s="3">
        <f t="shared" si="6"/>
        <v>1159.25</v>
      </c>
      <c r="I56" s="28">
        <f t="shared" si="6"/>
        <v>2138.25</v>
      </c>
      <c r="J56" s="3">
        <f t="shared" si="6"/>
        <v>154</v>
      </c>
      <c r="K56" s="28">
        <f t="shared" si="6"/>
        <v>113</v>
      </c>
      <c r="L56" s="3">
        <f t="shared" si="6"/>
        <v>362</v>
      </c>
      <c r="M56" s="28">
        <f t="shared" si="6"/>
        <v>445.25</v>
      </c>
      <c r="N56" s="3">
        <f t="shared" si="6"/>
        <v>1004.75</v>
      </c>
      <c r="O56" s="28">
        <f t="shared" si="6"/>
        <v>1078.25</v>
      </c>
      <c r="P56" s="3">
        <f t="shared" si="6"/>
        <v>436.25</v>
      </c>
      <c r="Q56" s="28">
        <f t="shared" si="6"/>
        <v>717.25</v>
      </c>
      <c r="R56" s="3">
        <f t="shared" si="6"/>
        <v>658.5</v>
      </c>
      <c r="S56" s="28">
        <f t="shared" si="6"/>
        <v>1076.5</v>
      </c>
      <c r="T56" s="3">
        <f t="shared" si="6"/>
        <v>175.5</v>
      </c>
      <c r="U56" s="28">
        <f t="shared" si="6"/>
        <v>198.75</v>
      </c>
      <c r="V56" s="3">
        <f t="shared" si="6"/>
        <v>1213.75</v>
      </c>
      <c r="W56" s="28">
        <f t="shared" si="6"/>
        <v>721.5</v>
      </c>
      <c r="X56" s="3">
        <f t="shared" si="6"/>
        <v>731</v>
      </c>
      <c r="Y56" s="28">
        <f t="shared" si="6"/>
        <v>420</v>
      </c>
      <c r="Z56" s="3">
        <f t="shared" si="6"/>
        <v>1913.5</v>
      </c>
      <c r="AA56" s="28">
        <f t="shared" si="6"/>
        <v>2296</v>
      </c>
      <c r="AB56" s="10">
        <f t="shared" si="5"/>
        <v>10129</v>
      </c>
      <c r="AC56" s="14">
        <f t="shared" si="4"/>
        <v>12092.25</v>
      </c>
    </row>
    <row r="57" spans="1:29" x14ac:dyDescent="0.2">
      <c r="A57" s="83" t="s">
        <v>39</v>
      </c>
      <c r="B57" s="3">
        <f t="shared" si="6"/>
        <v>242.5</v>
      </c>
      <c r="C57" s="28">
        <f t="shared" si="6"/>
        <v>1215.5</v>
      </c>
      <c r="D57" s="3">
        <f t="shared" si="6"/>
        <v>105</v>
      </c>
      <c r="E57" s="28">
        <f t="shared" si="6"/>
        <v>580.5</v>
      </c>
      <c r="F57" s="3">
        <f t="shared" si="6"/>
        <v>78.5</v>
      </c>
      <c r="G57" s="28">
        <f t="shared" si="6"/>
        <v>235</v>
      </c>
      <c r="H57" s="3">
        <f t="shared" si="6"/>
        <v>316.25</v>
      </c>
      <c r="I57" s="28">
        <f t="shared" si="6"/>
        <v>1443</v>
      </c>
      <c r="J57" s="3">
        <f t="shared" si="6"/>
        <v>86.25</v>
      </c>
      <c r="K57" s="28">
        <f t="shared" si="6"/>
        <v>75.5</v>
      </c>
      <c r="L57" s="3">
        <f t="shared" si="6"/>
        <v>190.25</v>
      </c>
      <c r="M57" s="28">
        <f t="shared" si="6"/>
        <v>202.25</v>
      </c>
      <c r="N57" s="3">
        <f t="shared" si="6"/>
        <v>493.5</v>
      </c>
      <c r="O57" s="28">
        <f t="shared" si="6"/>
        <v>676.75</v>
      </c>
      <c r="P57" s="3">
        <f t="shared" si="6"/>
        <v>264.25</v>
      </c>
      <c r="Q57" s="28">
        <f t="shared" si="6"/>
        <v>452.5</v>
      </c>
      <c r="R57" s="3">
        <f t="shared" si="6"/>
        <v>357.75</v>
      </c>
      <c r="S57" s="28">
        <f t="shared" si="6"/>
        <v>553.5</v>
      </c>
      <c r="T57" s="3">
        <f t="shared" si="6"/>
        <v>116.5</v>
      </c>
      <c r="U57" s="28">
        <f t="shared" si="6"/>
        <v>116</v>
      </c>
      <c r="V57" s="3">
        <f t="shared" si="6"/>
        <v>899</v>
      </c>
      <c r="W57" s="28">
        <f t="shared" si="6"/>
        <v>403</v>
      </c>
      <c r="X57" s="3">
        <f t="shared" si="6"/>
        <v>398.75</v>
      </c>
      <c r="Y57" s="28">
        <f t="shared" si="6"/>
        <v>271.75</v>
      </c>
      <c r="Z57" s="3">
        <f t="shared" si="6"/>
        <v>1071.5</v>
      </c>
      <c r="AA57" s="28">
        <f t="shared" si="6"/>
        <v>1457</v>
      </c>
      <c r="AB57" s="10">
        <f t="shared" si="5"/>
        <v>4620</v>
      </c>
      <c r="AC57" s="14">
        <f t="shared" si="4"/>
        <v>7682.25</v>
      </c>
    </row>
    <row r="58" spans="1:29" x14ac:dyDescent="0.2">
      <c r="A58" s="82" t="s">
        <v>40</v>
      </c>
      <c r="B58" s="3">
        <f t="shared" si="6"/>
        <v>0</v>
      </c>
      <c r="C58" s="28">
        <f t="shared" si="6"/>
        <v>642</v>
      </c>
      <c r="D58" s="3">
        <f t="shared" si="6"/>
        <v>4</v>
      </c>
      <c r="E58" s="28">
        <f t="shared" si="6"/>
        <v>262.75</v>
      </c>
      <c r="F58" s="3">
        <f t="shared" si="6"/>
        <v>1.75</v>
      </c>
      <c r="G58" s="28">
        <f t="shared" si="6"/>
        <v>85.5</v>
      </c>
      <c r="H58" s="3">
        <f t="shared" si="6"/>
        <v>16.5</v>
      </c>
      <c r="I58" s="28">
        <f t="shared" si="6"/>
        <v>545.25</v>
      </c>
      <c r="J58" s="3">
        <f t="shared" si="6"/>
        <v>27.25</v>
      </c>
      <c r="K58" s="28">
        <f t="shared" si="6"/>
        <v>32.25</v>
      </c>
      <c r="L58" s="3">
        <f t="shared" si="6"/>
        <v>32.25</v>
      </c>
      <c r="M58" s="28">
        <f t="shared" si="6"/>
        <v>29.75</v>
      </c>
      <c r="N58" s="3">
        <f t="shared" si="6"/>
        <v>103.25</v>
      </c>
      <c r="O58" s="28">
        <f t="shared" si="6"/>
        <v>123</v>
      </c>
      <c r="P58" s="3">
        <f t="shared" si="6"/>
        <v>47.25</v>
      </c>
      <c r="Q58" s="28">
        <f t="shared" si="6"/>
        <v>61</v>
      </c>
      <c r="R58" s="3">
        <f t="shared" si="6"/>
        <v>50.75</v>
      </c>
      <c r="S58" s="28">
        <f t="shared" si="6"/>
        <v>52</v>
      </c>
      <c r="T58" s="3">
        <f t="shared" si="6"/>
        <v>13</v>
      </c>
      <c r="U58" s="28">
        <f t="shared" si="6"/>
        <v>3.5</v>
      </c>
      <c r="V58" s="3">
        <f t="shared" si="6"/>
        <v>88.5</v>
      </c>
      <c r="W58" s="28">
        <f t="shared" si="6"/>
        <v>10.25</v>
      </c>
      <c r="X58" s="3">
        <f t="shared" si="6"/>
        <v>31.25</v>
      </c>
      <c r="Y58" s="28">
        <f t="shared" si="6"/>
        <v>5.5</v>
      </c>
      <c r="Z58" s="3">
        <f t="shared" si="6"/>
        <v>1.75</v>
      </c>
      <c r="AA58" s="28">
        <f t="shared" si="6"/>
        <v>26.5</v>
      </c>
      <c r="AB58" s="10">
        <f t="shared" si="5"/>
        <v>417.5</v>
      </c>
      <c r="AC58" s="14">
        <f t="shared" si="4"/>
        <v>1879.25</v>
      </c>
    </row>
    <row r="59" spans="1:29" x14ac:dyDescent="0.2">
      <c r="A59" s="83" t="s">
        <v>41</v>
      </c>
      <c r="B59" s="3">
        <f t="shared" si="6"/>
        <v>0</v>
      </c>
      <c r="C59" s="28">
        <f t="shared" si="6"/>
        <v>0</v>
      </c>
      <c r="D59" s="3">
        <f t="shared" si="6"/>
        <v>0</v>
      </c>
      <c r="E59" s="28">
        <f t="shared" si="6"/>
        <v>0</v>
      </c>
      <c r="F59" s="3">
        <f t="shared" si="6"/>
        <v>0</v>
      </c>
      <c r="G59" s="28">
        <f t="shared" si="6"/>
        <v>0</v>
      </c>
      <c r="H59" s="3">
        <f t="shared" si="6"/>
        <v>0</v>
      </c>
      <c r="I59" s="28">
        <f t="shared" si="6"/>
        <v>0</v>
      </c>
      <c r="J59" s="3">
        <f t="shared" si="6"/>
        <v>0</v>
      </c>
      <c r="K59" s="28">
        <f t="shared" si="6"/>
        <v>0</v>
      </c>
      <c r="L59" s="3">
        <f t="shared" si="6"/>
        <v>0</v>
      </c>
      <c r="M59" s="28">
        <f t="shared" si="6"/>
        <v>0</v>
      </c>
      <c r="N59" s="3">
        <f t="shared" si="6"/>
        <v>0</v>
      </c>
      <c r="O59" s="28">
        <f t="shared" si="6"/>
        <v>0</v>
      </c>
      <c r="P59" s="3">
        <f t="shared" si="6"/>
        <v>0</v>
      </c>
      <c r="Q59" s="28">
        <f t="shared" si="6"/>
        <v>0</v>
      </c>
      <c r="R59" s="3">
        <f t="shared" si="6"/>
        <v>0</v>
      </c>
      <c r="S59" s="28">
        <f t="shared" si="6"/>
        <v>0</v>
      </c>
      <c r="T59" s="3">
        <f t="shared" si="6"/>
        <v>0</v>
      </c>
      <c r="U59" s="28">
        <f t="shared" si="6"/>
        <v>0</v>
      </c>
      <c r="V59" s="3">
        <f t="shared" si="6"/>
        <v>0</v>
      </c>
      <c r="W59" s="28">
        <f>+W27/$B$65</f>
        <v>0</v>
      </c>
      <c r="X59" s="3">
        <f>+X27/$B$65</f>
        <v>0</v>
      </c>
      <c r="Y59" s="28">
        <f>+Y27/$B$65</f>
        <v>0</v>
      </c>
      <c r="Z59" s="3">
        <f>+Z27/$B$65</f>
        <v>0</v>
      </c>
      <c r="AA59" s="28">
        <f>+AA27/$B$65</f>
        <v>0</v>
      </c>
      <c r="AB59" s="10">
        <f t="shared" si="5"/>
        <v>0</v>
      </c>
      <c r="AC59" s="14">
        <f t="shared" si="4"/>
        <v>0</v>
      </c>
    </row>
    <row r="60" spans="1:29" x14ac:dyDescent="0.2">
      <c r="A60" s="82" t="s">
        <v>42</v>
      </c>
      <c r="B60" s="3">
        <f t="shared" ref="B60:AA62" si="7">B28/5</f>
        <v>0</v>
      </c>
      <c r="C60" s="28">
        <f t="shared" si="7"/>
        <v>0</v>
      </c>
      <c r="D60" s="3">
        <f t="shared" si="7"/>
        <v>0</v>
      </c>
      <c r="E60" s="28">
        <f t="shared" si="7"/>
        <v>0</v>
      </c>
      <c r="F60" s="3">
        <f t="shared" si="7"/>
        <v>0</v>
      </c>
      <c r="G60" s="28">
        <f t="shared" si="7"/>
        <v>0</v>
      </c>
      <c r="H60" s="3">
        <f t="shared" si="7"/>
        <v>0</v>
      </c>
      <c r="I60" s="28">
        <f t="shared" si="7"/>
        <v>0</v>
      </c>
      <c r="J60" s="3">
        <f t="shared" si="7"/>
        <v>0</v>
      </c>
      <c r="K60" s="28">
        <f t="shared" si="7"/>
        <v>0</v>
      </c>
      <c r="L60" s="3">
        <f t="shared" si="7"/>
        <v>0</v>
      </c>
      <c r="M60" s="28">
        <f t="shared" si="7"/>
        <v>0</v>
      </c>
      <c r="N60" s="3">
        <f t="shared" si="7"/>
        <v>0</v>
      </c>
      <c r="O60" s="28">
        <f t="shared" si="7"/>
        <v>0</v>
      </c>
      <c r="P60" s="3">
        <f t="shared" si="7"/>
        <v>0</v>
      </c>
      <c r="Q60" s="28">
        <f t="shared" si="7"/>
        <v>0</v>
      </c>
      <c r="R60" s="3">
        <f t="shared" si="7"/>
        <v>0</v>
      </c>
      <c r="S60" s="28">
        <f t="shared" si="7"/>
        <v>0</v>
      </c>
      <c r="T60" s="3">
        <f t="shared" si="7"/>
        <v>0</v>
      </c>
      <c r="U60" s="28">
        <f t="shared" si="7"/>
        <v>0</v>
      </c>
      <c r="V60" s="3">
        <f t="shared" si="7"/>
        <v>0</v>
      </c>
      <c r="W60" s="28">
        <f t="shared" si="7"/>
        <v>0</v>
      </c>
      <c r="X60" s="3">
        <f t="shared" si="7"/>
        <v>0</v>
      </c>
      <c r="Y60" s="28">
        <f t="shared" si="7"/>
        <v>0</v>
      </c>
      <c r="Z60" s="3">
        <f t="shared" si="7"/>
        <v>0</v>
      </c>
      <c r="AA60" s="28">
        <f t="shared" si="7"/>
        <v>0</v>
      </c>
      <c r="AB60" s="10">
        <f t="shared" si="5"/>
        <v>0</v>
      </c>
      <c r="AC60" s="14">
        <f t="shared" si="4"/>
        <v>0</v>
      </c>
    </row>
    <row r="61" spans="1:29" x14ac:dyDescent="0.2">
      <c r="A61" s="83" t="s">
        <v>43</v>
      </c>
      <c r="B61" s="3">
        <f t="shared" si="7"/>
        <v>0</v>
      </c>
      <c r="C61" s="28">
        <f t="shared" si="7"/>
        <v>0</v>
      </c>
      <c r="D61" s="3">
        <f t="shared" si="7"/>
        <v>0</v>
      </c>
      <c r="E61" s="28">
        <f t="shared" si="7"/>
        <v>0</v>
      </c>
      <c r="F61" s="3">
        <f t="shared" si="7"/>
        <v>0</v>
      </c>
      <c r="G61" s="28">
        <f t="shared" si="7"/>
        <v>0</v>
      </c>
      <c r="H61" s="3">
        <f t="shared" si="7"/>
        <v>0</v>
      </c>
      <c r="I61" s="28">
        <f t="shared" si="7"/>
        <v>0</v>
      </c>
      <c r="J61" s="3">
        <f t="shared" si="7"/>
        <v>0</v>
      </c>
      <c r="K61" s="28">
        <f t="shared" si="7"/>
        <v>0</v>
      </c>
      <c r="L61" s="3">
        <f t="shared" si="7"/>
        <v>0</v>
      </c>
      <c r="M61" s="28">
        <f t="shared" si="7"/>
        <v>0</v>
      </c>
      <c r="N61" s="3">
        <f t="shared" si="7"/>
        <v>0</v>
      </c>
      <c r="O61" s="28">
        <f t="shared" si="7"/>
        <v>0</v>
      </c>
      <c r="P61" s="3">
        <f t="shared" si="7"/>
        <v>0</v>
      </c>
      <c r="Q61" s="28">
        <f t="shared" si="7"/>
        <v>0</v>
      </c>
      <c r="R61" s="3">
        <f t="shared" si="7"/>
        <v>0</v>
      </c>
      <c r="S61" s="28">
        <f t="shared" si="7"/>
        <v>0</v>
      </c>
      <c r="T61" s="3">
        <f t="shared" si="7"/>
        <v>0</v>
      </c>
      <c r="U61" s="28">
        <f t="shared" si="7"/>
        <v>0</v>
      </c>
      <c r="V61" s="3">
        <f t="shared" si="7"/>
        <v>0</v>
      </c>
      <c r="W61" s="28">
        <f t="shared" si="7"/>
        <v>0</v>
      </c>
      <c r="X61" s="3">
        <f t="shared" si="7"/>
        <v>0</v>
      </c>
      <c r="Y61" s="28">
        <f t="shared" si="7"/>
        <v>0</v>
      </c>
      <c r="Z61" s="3">
        <f t="shared" si="7"/>
        <v>0</v>
      </c>
      <c r="AA61" s="28">
        <f t="shared" si="7"/>
        <v>0</v>
      </c>
      <c r="AB61" s="10">
        <f t="shared" si="5"/>
        <v>0</v>
      </c>
      <c r="AC61" s="14">
        <f t="shared" si="4"/>
        <v>0</v>
      </c>
    </row>
    <row r="62" spans="1:29" ht="13.5" thickBot="1" x14ac:dyDescent="0.25">
      <c r="A62" s="82" t="s">
        <v>44</v>
      </c>
      <c r="B62" s="15">
        <f t="shared" si="7"/>
        <v>0</v>
      </c>
      <c r="C62" s="39">
        <f t="shared" si="7"/>
        <v>0</v>
      </c>
      <c r="D62" s="15">
        <f t="shared" si="7"/>
        <v>0</v>
      </c>
      <c r="E62" s="39">
        <f t="shared" si="7"/>
        <v>0</v>
      </c>
      <c r="F62" s="15">
        <f t="shared" si="7"/>
        <v>0</v>
      </c>
      <c r="G62" s="39">
        <f t="shared" si="7"/>
        <v>0</v>
      </c>
      <c r="H62" s="15">
        <f t="shared" si="7"/>
        <v>0</v>
      </c>
      <c r="I62" s="39">
        <f t="shared" si="7"/>
        <v>0</v>
      </c>
      <c r="J62" s="15">
        <f t="shared" si="7"/>
        <v>0</v>
      </c>
      <c r="K62" s="39">
        <f t="shared" si="7"/>
        <v>0</v>
      </c>
      <c r="L62" s="15">
        <f t="shared" si="7"/>
        <v>0</v>
      </c>
      <c r="M62" s="39">
        <f t="shared" si="7"/>
        <v>0</v>
      </c>
      <c r="N62" s="15">
        <f t="shared" si="7"/>
        <v>0</v>
      </c>
      <c r="O62" s="39">
        <f t="shared" si="7"/>
        <v>0</v>
      </c>
      <c r="P62" s="15">
        <f t="shared" si="7"/>
        <v>0</v>
      </c>
      <c r="Q62" s="39">
        <f t="shared" si="7"/>
        <v>0</v>
      </c>
      <c r="R62" s="15">
        <f t="shared" si="7"/>
        <v>0</v>
      </c>
      <c r="S62" s="39">
        <f t="shared" si="7"/>
        <v>0</v>
      </c>
      <c r="T62" s="15">
        <f t="shared" si="7"/>
        <v>0</v>
      </c>
      <c r="U62" s="39">
        <f t="shared" si="7"/>
        <v>0</v>
      </c>
      <c r="V62" s="15">
        <f t="shared" si="7"/>
        <v>0</v>
      </c>
      <c r="W62" s="39">
        <f t="shared" si="7"/>
        <v>0</v>
      </c>
      <c r="X62" s="15">
        <f t="shared" si="7"/>
        <v>0</v>
      </c>
      <c r="Y62" s="39">
        <f t="shared" si="7"/>
        <v>0</v>
      </c>
      <c r="Z62" s="15">
        <f t="shared" si="7"/>
        <v>0</v>
      </c>
      <c r="AA62" s="39">
        <f t="shared" si="7"/>
        <v>0</v>
      </c>
      <c r="AB62" s="11">
        <f t="shared" si="5"/>
        <v>0</v>
      </c>
      <c r="AC62" s="101">
        <f t="shared" si="4"/>
        <v>0</v>
      </c>
    </row>
    <row r="63" spans="1:29" s="84" customFormat="1" ht="14.25" thickTop="1" thickBot="1" x14ac:dyDescent="0.25">
      <c r="A63" s="9" t="s">
        <v>47</v>
      </c>
      <c r="B63" s="13">
        <f>SUM(B39:B62)</f>
        <v>41496.75</v>
      </c>
      <c r="C63" s="41">
        <f>SUM(C39:C62)</f>
        <v>30617.25</v>
      </c>
      <c r="D63" s="13">
        <f t="shared" ref="D63:AC63" si="8">SUM(D39:D62)</f>
        <v>17050.75</v>
      </c>
      <c r="E63" s="41">
        <f t="shared" si="8"/>
        <v>14866</v>
      </c>
      <c r="F63" s="13">
        <f t="shared" si="8"/>
        <v>8960</v>
      </c>
      <c r="G63" s="41">
        <f t="shared" si="8"/>
        <v>5650.75</v>
      </c>
      <c r="H63" s="13">
        <f t="shared" si="8"/>
        <v>28350.75</v>
      </c>
      <c r="I63" s="41">
        <f t="shared" si="8"/>
        <v>39432.75</v>
      </c>
      <c r="J63" s="13">
        <f t="shared" si="8"/>
        <v>3814.25</v>
      </c>
      <c r="K63" s="41">
        <f t="shared" si="8"/>
        <v>5005</v>
      </c>
      <c r="L63" s="13">
        <f t="shared" si="8"/>
        <v>7198.75</v>
      </c>
      <c r="M63" s="41">
        <f t="shared" si="8"/>
        <v>15043.25</v>
      </c>
      <c r="N63" s="13">
        <f t="shared" si="8"/>
        <v>21648</v>
      </c>
      <c r="O63" s="41">
        <f t="shared" si="8"/>
        <v>27532.5</v>
      </c>
      <c r="P63" s="13">
        <f t="shared" si="8"/>
        <v>12752.5</v>
      </c>
      <c r="Q63" s="41">
        <f t="shared" si="8"/>
        <v>12760.75</v>
      </c>
      <c r="R63" s="13">
        <f t="shared" si="8"/>
        <v>19827.25</v>
      </c>
      <c r="S63" s="41">
        <f t="shared" si="8"/>
        <v>18358</v>
      </c>
      <c r="T63" s="13">
        <f t="shared" si="8"/>
        <v>5284.5</v>
      </c>
      <c r="U63" s="41">
        <f t="shared" si="8"/>
        <v>5239.25</v>
      </c>
      <c r="V63" s="13">
        <f t="shared" si="8"/>
        <v>19256.75</v>
      </c>
      <c r="W63" s="41">
        <f t="shared" si="8"/>
        <v>20561.75</v>
      </c>
      <c r="X63" s="13">
        <f t="shared" si="8"/>
        <v>17670</v>
      </c>
      <c r="Y63" s="41">
        <f t="shared" si="8"/>
        <v>9355.25</v>
      </c>
      <c r="Z63" s="13">
        <f t="shared" si="8"/>
        <v>43630.25</v>
      </c>
      <c r="AA63" s="41">
        <f t="shared" si="8"/>
        <v>42046.25</v>
      </c>
      <c r="AB63" s="13">
        <f t="shared" si="8"/>
        <v>246940.5</v>
      </c>
      <c r="AC63" s="41">
        <f t="shared" si="8"/>
        <v>246468.75</v>
      </c>
    </row>
    <row r="64" spans="1:29" ht="15.75" thickTop="1" x14ac:dyDescent="0.2">
      <c r="AB64" s="122" t="str">
        <f>IF(AB63='Daily Total'!D47,"Correct","Wrong")</f>
        <v>Correct</v>
      </c>
      <c r="AC64" s="122" t="str">
        <f>IF(AC63='Daily Total'!E47,"Correct","Wrong")</f>
        <v>Correct</v>
      </c>
    </row>
    <row r="65" spans="1:31" x14ac:dyDescent="0.2">
      <c r="A65" t="s">
        <v>48</v>
      </c>
      <c r="B65">
        <f>COUNTIF('Daily Total'!$G$7:$G$36,2)</f>
        <v>4</v>
      </c>
    </row>
    <row r="67" spans="1:31" s="8" customFormat="1" x14ac:dyDescent="0.2">
      <c r="A67" s="43" t="s">
        <v>53</v>
      </c>
      <c r="B67" s="16"/>
      <c r="C67" s="16"/>
      <c r="AB67" s="43"/>
      <c r="AC67" s="43"/>
    </row>
    <row r="68" spans="1:31" s="8" customFormat="1" ht="13.5" thickBot="1" x14ac:dyDescent="0.25">
      <c r="A68" s="43"/>
      <c r="B68" s="16"/>
      <c r="C68" s="16"/>
      <c r="AB68" s="43"/>
      <c r="AC68" s="43"/>
    </row>
    <row r="69" spans="1:31" s="8" customFormat="1" ht="14.25" thickTop="1" thickBot="1" x14ac:dyDescent="0.25">
      <c r="A69" s="157" t="s">
        <v>2</v>
      </c>
      <c r="B69" s="152" t="s">
        <v>3</v>
      </c>
      <c r="C69" s="153"/>
      <c r="D69" s="152" t="s">
        <v>4</v>
      </c>
      <c r="E69" s="153"/>
      <c r="F69" s="152" t="s">
        <v>5</v>
      </c>
      <c r="G69" s="153"/>
      <c r="H69" s="152" t="s">
        <v>6</v>
      </c>
      <c r="I69" s="153"/>
      <c r="J69" s="152" t="s">
        <v>7</v>
      </c>
      <c r="K69" s="153"/>
      <c r="L69" s="152" t="s">
        <v>8</v>
      </c>
      <c r="M69" s="153"/>
      <c r="N69" s="152" t="s">
        <v>9</v>
      </c>
      <c r="O69" s="153"/>
      <c r="P69" s="152" t="s">
        <v>10</v>
      </c>
      <c r="Q69" s="153"/>
      <c r="R69" s="152" t="s">
        <v>11</v>
      </c>
      <c r="S69" s="153"/>
      <c r="T69" s="152" t="s">
        <v>12</v>
      </c>
      <c r="U69" s="153"/>
      <c r="V69" s="152" t="s">
        <v>13</v>
      </c>
      <c r="W69" s="153"/>
      <c r="X69" s="152" t="s">
        <v>14</v>
      </c>
      <c r="Y69" s="153"/>
      <c r="Z69" s="152" t="s">
        <v>15</v>
      </c>
      <c r="AA69" s="153"/>
      <c r="AB69" s="152" t="s">
        <v>50</v>
      </c>
      <c r="AC69" s="153"/>
    </row>
    <row r="70" spans="1:31" s="62" customFormat="1" ht="15" thickTop="1" thickBot="1" x14ac:dyDescent="0.3">
      <c r="A70" s="158"/>
      <c r="B70" s="56" t="s">
        <v>17</v>
      </c>
      <c r="C70" s="57" t="s">
        <v>18</v>
      </c>
      <c r="D70" s="58" t="s">
        <v>17</v>
      </c>
      <c r="E70" s="59" t="s">
        <v>18</v>
      </c>
      <c r="F70" s="60" t="s">
        <v>17</v>
      </c>
      <c r="G70" s="57" t="s">
        <v>18</v>
      </c>
      <c r="H70" s="58" t="s">
        <v>17</v>
      </c>
      <c r="I70" s="59" t="s">
        <v>18</v>
      </c>
      <c r="J70" s="60" t="s">
        <v>17</v>
      </c>
      <c r="K70" s="57" t="s">
        <v>18</v>
      </c>
      <c r="L70" s="58" t="s">
        <v>17</v>
      </c>
      <c r="M70" s="60" t="s">
        <v>18</v>
      </c>
      <c r="N70" s="56" t="s">
        <v>17</v>
      </c>
      <c r="O70" s="61" t="s">
        <v>18</v>
      </c>
      <c r="P70" s="60" t="s">
        <v>17</v>
      </c>
      <c r="Q70" s="57" t="s">
        <v>18</v>
      </c>
      <c r="R70" s="58" t="s">
        <v>17</v>
      </c>
      <c r="S70" s="59" t="s">
        <v>18</v>
      </c>
      <c r="T70" s="60" t="s">
        <v>17</v>
      </c>
      <c r="U70" s="57" t="s">
        <v>18</v>
      </c>
      <c r="V70" s="58" t="s">
        <v>17</v>
      </c>
      <c r="W70" s="59" t="s">
        <v>18</v>
      </c>
      <c r="X70" s="60" t="s">
        <v>17</v>
      </c>
      <c r="Y70" s="57" t="s">
        <v>18</v>
      </c>
      <c r="Z70" s="58" t="s">
        <v>17</v>
      </c>
      <c r="AA70" s="60" t="s">
        <v>18</v>
      </c>
      <c r="AB70" s="56" t="s">
        <v>17</v>
      </c>
      <c r="AC70" s="61" t="s">
        <v>18</v>
      </c>
    </row>
    <row r="71" spans="1:31" s="8" customFormat="1" ht="13.5" thickTop="1" x14ac:dyDescent="0.2">
      <c r="A71" s="81" t="s">
        <v>19</v>
      </c>
      <c r="B71" s="54">
        <f>B7/B31</f>
        <v>1.5121666154578372E-3</v>
      </c>
      <c r="C71" s="55">
        <f t="shared" ref="C71:AC71" si="9">C7/C31</f>
        <v>0</v>
      </c>
      <c r="D71" s="54">
        <f t="shared" si="9"/>
        <v>1.3049279357213025E-3</v>
      </c>
      <c r="E71" s="55">
        <f t="shared" si="9"/>
        <v>0</v>
      </c>
      <c r="F71" s="54">
        <f t="shared" si="9"/>
        <v>1.4508928571428572E-3</v>
      </c>
      <c r="G71" s="55">
        <f t="shared" si="9"/>
        <v>0</v>
      </c>
      <c r="H71" s="54">
        <f t="shared" si="9"/>
        <v>1.3050801125190691E-3</v>
      </c>
      <c r="I71" s="55">
        <f t="shared" si="9"/>
        <v>5.7059170359662972E-5</v>
      </c>
      <c r="J71" s="54">
        <f t="shared" si="9"/>
        <v>2.6217473946385267E-4</v>
      </c>
      <c r="K71" s="55">
        <f t="shared" si="9"/>
        <v>4.995004995004995E-5</v>
      </c>
      <c r="L71" s="54">
        <f t="shared" si="9"/>
        <v>1.3891300573016149E-4</v>
      </c>
      <c r="M71" s="55">
        <f t="shared" si="9"/>
        <v>8.3093746364648591E-5</v>
      </c>
      <c r="N71" s="54">
        <f t="shared" si="9"/>
        <v>2.4251662971175168E-4</v>
      </c>
      <c r="O71" s="55">
        <f t="shared" si="9"/>
        <v>4.5400889857441204E-5</v>
      </c>
      <c r="P71" s="54">
        <f t="shared" si="9"/>
        <v>1.5683199372672026E-4</v>
      </c>
      <c r="Q71" s="55">
        <f t="shared" si="9"/>
        <v>5.87739748839214E-5</v>
      </c>
      <c r="R71" s="54">
        <f t="shared" si="9"/>
        <v>1.0087127564336961E-4</v>
      </c>
      <c r="S71" s="55">
        <f t="shared" si="9"/>
        <v>1.7703453535243489E-4</v>
      </c>
      <c r="T71" s="54">
        <f t="shared" si="9"/>
        <v>4.7308165389346202E-5</v>
      </c>
      <c r="U71" s="55">
        <f t="shared" si="9"/>
        <v>0</v>
      </c>
      <c r="V71" s="54">
        <f t="shared" si="9"/>
        <v>0</v>
      </c>
      <c r="W71" s="55">
        <f t="shared" si="9"/>
        <v>0</v>
      </c>
      <c r="X71" s="54">
        <f t="shared" si="9"/>
        <v>0</v>
      </c>
      <c r="Y71" s="55">
        <f t="shared" si="9"/>
        <v>0</v>
      </c>
      <c r="Z71" s="54">
        <f t="shared" si="9"/>
        <v>0</v>
      </c>
      <c r="AA71" s="54">
        <f t="shared" si="9"/>
        <v>0</v>
      </c>
      <c r="AB71" s="94">
        <f t="shared" si="9"/>
        <v>5.9326031979363447E-4</v>
      </c>
      <c r="AC71" s="95">
        <f t="shared" si="9"/>
        <v>3.6515785469760365E-5</v>
      </c>
      <c r="AD71" s="16"/>
      <c r="AE71" s="16"/>
    </row>
    <row r="72" spans="1:31" s="8" customFormat="1" x14ac:dyDescent="0.2">
      <c r="A72" s="82" t="s">
        <v>21</v>
      </c>
      <c r="B72" s="77">
        <f>B8/B31</f>
        <v>1.4157735244326362E-2</v>
      </c>
      <c r="C72" s="78">
        <f t="shared" ref="C72:AC72" si="10">C8/C31</f>
        <v>0</v>
      </c>
      <c r="D72" s="77">
        <f t="shared" si="10"/>
        <v>1.3401170036508658E-2</v>
      </c>
      <c r="E72" s="78">
        <f t="shared" si="10"/>
        <v>7.9039418808018297E-4</v>
      </c>
      <c r="F72" s="77">
        <f t="shared" si="10"/>
        <v>1.0407366071428571E-2</v>
      </c>
      <c r="G72" s="78">
        <f t="shared" si="10"/>
        <v>8.8483829580144225E-4</v>
      </c>
      <c r="H72" s="77">
        <f t="shared" si="10"/>
        <v>1.1093180956412088E-2</v>
      </c>
      <c r="I72" s="78">
        <f t="shared" si="10"/>
        <v>9.4464626484330922E-4</v>
      </c>
      <c r="J72" s="77">
        <f t="shared" si="10"/>
        <v>3.5393589827620109E-3</v>
      </c>
      <c r="K72" s="78">
        <f t="shared" si="10"/>
        <v>1.8981018981018981E-3</v>
      </c>
      <c r="L72" s="77">
        <f t="shared" si="10"/>
        <v>1.9100538287897205E-3</v>
      </c>
      <c r="M72" s="78">
        <f t="shared" si="10"/>
        <v>2.1604374054808636E-3</v>
      </c>
      <c r="N72" s="77">
        <f t="shared" si="10"/>
        <v>4.3075572801182559E-3</v>
      </c>
      <c r="O72" s="78">
        <f t="shared" si="10"/>
        <v>2.3245255607009896E-3</v>
      </c>
      <c r="P72" s="77">
        <f t="shared" si="10"/>
        <v>4.2148598314056072E-3</v>
      </c>
      <c r="Q72" s="78">
        <f t="shared" si="10"/>
        <v>4.3884567913327977E-3</v>
      </c>
      <c r="R72" s="77">
        <f t="shared" si="10"/>
        <v>3.9213708406359935E-3</v>
      </c>
      <c r="S72" s="78">
        <f t="shared" si="10"/>
        <v>3.0368231833533066E-3</v>
      </c>
      <c r="T72" s="77">
        <f t="shared" si="10"/>
        <v>2.3654082694673098E-3</v>
      </c>
      <c r="U72" s="78">
        <f t="shared" si="10"/>
        <v>3.2924559812950328E-3</v>
      </c>
      <c r="V72" s="77">
        <f t="shared" si="10"/>
        <v>2.6614044425980503E-3</v>
      </c>
      <c r="W72" s="78">
        <f t="shared" si="10"/>
        <v>1.4103857891473244E-3</v>
      </c>
      <c r="X72" s="77">
        <f t="shared" si="10"/>
        <v>3.2258064516129032E-3</v>
      </c>
      <c r="Y72" s="78">
        <f t="shared" si="10"/>
        <v>1.9774992651185163E-3</v>
      </c>
      <c r="Z72" s="77">
        <f t="shared" si="10"/>
        <v>4.0797382549951008E-3</v>
      </c>
      <c r="AA72" s="77">
        <f t="shared" si="10"/>
        <v>7.6701251597942745E-4</v>
      </c>
      <c r="AB72" s="96">
        <f t="shared" si="10"/>
        <v>7.1859415527222147E-3</v>
      </c>
      <c r="AC72" s="97">
        <f t="shared" si="10"/>
        <v>1.496132876886015E-3</v>
      </c>
      <c r="AD72" s="16"/>
      <c r="AE72" s="16"/>
    </row>
    <row r="73" spans="1:31" s="8" customFormat="1" x14ac:dyDescent="0.2">
      <c r="A73" s="83" t="s">
        <v>23</v>
      </c>
      <c r="B73" s="77">
        <f>B9/B31</f>
        <v>4.4274551621512531E-2</v>
      </c>
      <c r="C73" s="78">
        <f t="shared" ref="C73:AC73" si="11">C9/C31</f>
        <v>3.4376046183115729E-3</v>
      </c>
      <c r="D73" s="77">
        <f t="shared" si="11"/>
        <v>4.0599387123733559E-2</v>
      </c>
      <c r="E73" s="78">
        <f t="shared" si="11"/>
        <v>8.8120543522131039E-3</v>
      </c>
      <c r="F73" s="77">
        <f t="shared" si="11"/>
        <v>3.3147321428571429E-2</v>
      </c>
      <c r="G73" s="78">
        <f t="shared" si="11"/>
        <v>8.1405123213732691E-3</v>
      </c>
      <c r="H73" s="77">
        <f t="shared" si="11"/>
        <v>3.0872199148170684E-2</v>
      </c>
      <c r="I73" s="78">
        <f t="shared" si="11"/>
        <v>9.5732608047878979E-3</v>
      </c>
      <c r="J73" s="77">
        <f t="shared" si="11"/>
        <v>1.2518843809398965E-2</v>
      </c>
      <c r="K73" s="78">
        <f t="shared" si="11"/>
        <v>1.6383616383616385E-2</v>
      </c>
      <c r="L73" s="77">
        <f t="shared" si="11"/>
        <v>9.9322799097065467E-3</v>
      </c>
      <c r="M73" s="78">
        <f t="shared" si="11"/>
        <v>1.9360842902963124E-2</v>
      </c>
      <c r="N73" s="77">
        <f t="shared" si="11"/>
        <v>1.9678492239467851E-2</v>
      </c>
      <c r="O73" s="78">
        <f t="shared" si="11"/>
        <v>1.7597384908744212E-2</v>
      </c>
      <c r="P73" s="77">
        <f t="shared" si="11"/>
        <v>2.3073907077043716E-2</v>
      </c>
      <c r="Q73" s="78">
        <f t="shared" si="11"/>
        <v>2.0688439159140332E-2</v>
      </c>
      <c r="R73" s="77">
        <f t="shared" si="11"/>
        <v>2.2128636094264208E-2</v>
      </c>
      <c r="S73" s="78">
        <f t="shared" si="11"/>
        <v>2.1925046301340016E-2</v>
      </c>
      <c r="T73" s="77">
        <f t="shared" si="11"/>
        <v>1.6652474217049861E-2</v>
      </c>
      <c r="U73" s="78">
        <f t="shared" si="11"/>
        <v>4.5092331917736317E-2</v>
      </c>
      <c r="V73" s="77">
        <f t="shared" si="11"/>
        <v>1.431965414724707E-2</v>
      </c>
      <c r="W73" s="78">
        <f t="shared" si="11"/>
        <v>2.2602648120904106E-2</v>
      </c>
      <c r="X73" s="77">
        <f t="shared" si="11"/>
        <v>2.2354272778720995E-2</v>
      </c>
      <c r="Y73" s="78">
        <f t="shared" si="11"/>
        <v>3.7759546778546808E-2</v>
      </c>
      <c r="Z73" s="77">
        <f t="shared" si="11"/>
        <v>2.3401195271629201E-2</v>
      </c>
      <c r="AA73" s="77">
        <f t="shared" si="11"/>
        <v>1.9086125397627614E-2</v>
      </c>
      <c r="AB73" s="96">
        <f t="shared" si="11"/>
        <v>2.7374003049317547E-2</v>
      </c>
      <c r="AC73" s="97">
        <f t="shared" si="11"/>
        <v>1.6394573348548245E-2</v>
      </c>
      <c r="AD73" s="16"/>
      <c r="AE73" s="16"/>
    </row>
    <row r="74" spans="1:31" s="8" customFormat="1" x14ac:dyDescent="0.2">
      <c r="A74" s="82" t="s">
        <v>25</v>
      </c>
      <c r="B74" s="77">
        <f>B10/B31</f>
        <v>6.5499105351623926E-2</v>
      </c>
      <c r="C74" s="78">
        <f t="shared" ref="C74:AC74" si="12">C10/C31</f>
        <v>1.9572299928961614E-2</v>
      </c>
      <c r="D74" s="77">
        <f t="shared" si="12"/>
        <v>5.9645470140609648E-2</v>
      </c>
      <c r="E74" s="78">
        <f t="shared" si="12"/>
        <v>3.0993542311314407E-2</v>
      </c>
      <c r="F74" s="77">
        <f t="shared" si="12"/>
        <v>5.3850446428571432E-2</v>
      </c>
      <c r="G74" s="78">
        <f t="shared" si="12"/>
        <v>3.9154094589213824E-2</v>
      </c>
      <c r="H74" s="77">
        <f t="shared" si="12"/>
        <v>3.6947876158479054E-2</v>
      </c>
      <c r="I74" s="78">
        <f t="shared" si="12"/>
        <v>2.4446684545206713E-2</v>
      </c>
      <c r="J74" s="77">
        <f t="shared" si="12"/>
        <v>2.5627580782591596E-2</v>
      </c>
      <c r="K74" s="78">
        <f t="shared" si="12"/>
        <v>4.8451548451548448E-2</v>
      </c>
      <c r="L74" s="77">
        <f t="shared" si="12"/>
        <v>2.4795971522833825E-2</v>
      </c>
      <c r="M74" s="78">
        <f t="shared" si="12"/>
        <v>4.6349691722200985E-2</v>
      </c>
      <c r="N74" s="77">
        <f t="shared" si="12"/>
        <v>3.9068274205469329E-2</v>
      </c>
      <c r="O74" s="78">
        <f t="shared" si="12"/>
        <v>4.4138745119404341E-2</v>
      </c>
      <c r="P74" s="77">
        <f t="shared" si="12"/>
        <v>5.09311899627524E-2</v>
      </c>
      <c r="Q74" s="78">
        <f t="shared" si="12"/>
        <v>4.784201555551202E-2</v>
      </c>
      <c r="R74" s="77">
        <f t="shared" si="12"/>
        <v>4.8178643029164407E-2</v>
      </c>
      <c r="S74" s="78">
        <f t="shared" si="12"/>
        <v>4.551149362675673E-2</v>
      </c>
      <c r="T74" s="77">
        <f t="shared" si="12"/>
        <v>3.9644242596272118E-2</v>
      </c>
      <c r="U74" s="78">
        <f t="shared" si="12"/>
        <v>8.2884000572601035E-2</v>
      </c>
      <c r="V74" s="77">
        <f t="shared" si="12"/>
        <v>3.3416853830475025E-2</v>
      </c>
      <c r="W74" s="78">
        <f t="shared" si="12"/>
        <v>5.133317932568969E-2</v>
      </c>
      <c r="X74" s="77">
        <f t="shared" si="12"/>
        <v>4.6179966044142616E-2</v>
      </c>
      <c r="Y74" s="78">
        <f t="shared" si="12"/>
        <v>6.3600652040298231E-2</v>
      </c>
      <c r="Z74" s="77">
        <f t="shared" si="12"/>
        <v>4.4372883492530983E-2</v>
      </c>
      <c r="AA74" s="77">
        <f t="shared" si="12"/>
        <v>3.7767934120165297E-2</v>
      </c>
      <c r="AB74" s="96">
        <f t="shared" si="12"/>
        <v>4.6961717498749701E-2</v>
      </c>
      <c r="AC74" s="97">
        <f t="shared" si="12"/>
        <v>3.8621529098516544E-2</v>
      </c>
      <c r="AD74" s="16"/>
      <c r="AE74" s="16"/>
    </row>
    <row r="75" spans="1:31" s="8" customFormat="1" x14ac:dyDescent="0.2">
      <c r="A75" s="83" t="s">
        <v>20</v>
      </c>
      <c r="B75" s="77">
        <f>B11/B31</f>
        <v>7.6777097001572411E-2</v>
      </c>
      <c r="C75" s="78">
        <f t="shared" ref="C75:AC75" si="13">C11/C31</f>
        <v>3.0636324294311214E-2</v>
      </c>
      <c r="D75" s="77">
        <f t="shared" si="13"/>
        <v>6.7680307317859914E-2</v>
      </c>
      <c r="E75" s="78">
        <f t="shared" si="13"/>
        <v>5.3629086506121353E-2</v>
      </c>
      <c r="F75" s="77">
        <f t="shared" si="13"/>
        <v>6.2806919642857145E-2</v>
      </c>
      <c r="G75" s="78">
        <f t="shared" si="13"/>
        <v>6.4814405167455652E-2</v>
      </c>
      <c r="H75" s="77">
        <f t="shared" si="13"/>
        <v>4.4372723825648351E-2</v>
      </c>
      <c r="I75" s="78">
        <f t="shared" si="13"/>
        <v>4.7257672873436421E-2</v>
      </c>
      <c r="J75" s="77">
        <f t="shared" si="13"/>
        <v>4.2537851478010091E-2</v>
      </c>
      <c r="K75" s="78">
        <f t="shared" si="13"/>
        <v>9.5004995004994999E-2</v>
      </c>
      <c r="L75" s="77">
        <f t="shared" si="13"/>
        <v>3.5283903455461015E-2</v>
      </c>
      <c r="M75" s="78">
        <f t="shared" si="13"/>
        <v>6.9765509447758958E-2</v>
      </c>
      <c r="N75" s="77">
        <f t="shared" si="13"/>
        <v>5.5686437546193644E-2</v>
      </c>
      <c r="O75" s="78">
        <f t="shared" si="13"/>
        <v>6.2671388359211835E-2</v>
      </c>
      <c r="P75" s="77">
        <f t="shared" si="13"/>
        <v>6.3281709468731615E-2</v>
      </c>
      <c r="Q75" s="78">
        <f t="shared" si="13"/>
        <v>6.2300413376956687E-2</v>
      </c>
      <c r="R75" s="77">
        <f t="shared" si="13"/>
        <v>6.3700210568787899E-2</v>
      </c>
      <c r="S75" s="78">
        <f t="shared" si="13"/>
        <v>5.1952827105349167E-2</v>
      </c>
      <c r="T75" s="77">
        <f t="shared" si="13"/>
        <v>4.5510455104551047E-2</v>
      </c>
      <c r="U75" s="78">
        <f t="shared" si="13"/>
        <v>0.10879419764279238</v>
      </c>
      <c r="V75" s="77">
        <f t="shared" si="13"/>
        <v>4.3062822127306007E-2</v>
      </c>
      <c r="W75" s="78">
        <f t="shared" si="13"/>
        <v>5.7923085340498739E-2</v>
      </c>
      <c r="X75" s="77">
        <f t="shared" si="13"/>
        <v>5.4301075268817202E-2</v>
      </c>
      <c r="Y75" s="78">
        <f t="shared" si="13"/>
        <v>8.7357366184762572E-2</v>
      </c>
      <c r="Z75" s="77">
        <f t="shared" si="13"/>
        <v>5.8308169217458072E-2</v>
      </c>
      <c r="AA75" s="77">
        <f t="shared" si="13"/>
        <v>4.9796355204090731E-2</v>
      </c>
      <c r="AB75" s="96">
        <f t="shared" si="13"/>
        <v>5.8417918486437015E-2</v>
      </c>
      <c r="AC75" s="97">
        <f t="shared" si="13"/>
        <v>5.5326486623557755E-2</v>
      </c>
      <c r="AD75" s="16"/>
      <c r="AE75" s="16"/>
    </row>
    <row r="76" spans="1:31" s="8" customFormat="1" x14ac:dyDescent="0.2">
      <c r="A76" s="82" t="s">
        <v>22</v>
      </c>
      <c r="B76" s="77">
        <f>B12/B31</f>
        <v>7.9548398368546935E-2</v>
      </c>
      <c r="C76" s="78">
        <f t="shared" ref="C76:AC76" si="14">C12/C31</f>
        <v>3.9920306363242945E-2</v>
      </c>
      <c r="D76" s="77">
        <f t="shared" si="14"/>
        <v>7.2914681172382451E-2</v>
      </c>
      <c r="E76" s="78">
        <f t="shared" si="14"/>
        <v>6.0204493475043724E-2</v>
      </c>
      <c r="F76" s="77">
        <f t="shared" si="14"/>
        <v>6.4174107142857137E-2</v>
      </c>
      <c r="G76" s="78">
        <f t="shared" si="14"/>
        <v>5.9593859222227138E-2</v>
      </c>
      <c r="H76" s="77">
        <f t="shared" si="14"/>
        <v>5.0818761408428351E-2</v>
      </c>
      <c r="I76" s="78">
        <f t="shared" si="14"/>
        <v>4.4677330391616109E-2</v>
      </c>
      <c r="J76" s="77">
        <f t="shared" si="14"/>
        <v>4.1554696205020648E-2</v>
      </c>
      <c r="K76" s="78">
        <f t="shared" si="14"/>
        <v>0.10324675324675325</v>
      </c>
      <c r="L76" s="77">
        <f t="shared" si="14"/>
        <v>3.1949991317937139E-2</v>
      </c>
      <c r="M76" s="78">
        <f t="shared" si="14"/>
        <v>8.0700646469346715E-2</v>
      </c>
      <c r="N76" s="77">
        <f t="shared" si="14"/>
        <v>5.6102180339985215E-2</v>
      </c>
      <c r="O76" s="78">
        <f t="shared" si="14"/>
        <v>7.0217016253518574E-2</v>
      </c>
      <c r="P76" s="77">
        <f t="shared" si="14"/>
        <v>6.169378553224858E-2</v>
      </c>
      <c r="Q76" s="78">
        <f t="shared" si="14"/>
        <v>6.8060262915580982E-2</v>
      </c>
      <c r="R76" s="77">
        <f t="shared" si="14"/>
        <v>6.8768992169867232E-2</v>
      </c>
      <c r="S76" s="78">
        <f t="shared" si="14"/>
        <v>5.5357337400588298E-2</v>
      </c>
      <c r="T76" s="77">
        <f t="shared" si="14"/>
        <v>4.267196518119027E-2</v>
      </c>
      <c r="U76" s="78">
        <f t="shared" si="14"/>
        <v>9.9393997232428311E-2</v>
      </c>
      <c r="V76" s="77">
        <f t="shared" si="14"/>
        <v>3.9427733132537938E-2</v>
      </c>
      <c r="W76" s="78">
        <f t="shared" si="14"/>
        <v>7.3838559461135364E-2</v>
      </c>
      <c r="X76" s="77">
        <f t="shared" si="14"/>
        <v>5.1329937747594791E-2</v>
      </c>
      <c r="Y76" s="78">
        <f t="shared" si="14"/>
        <v>9.5588038801742339E-2</v>
      </c>
      <c r="Z76" s="77">
        <f t="shared" si="14"/>
        <v>6.0560047214948343E-2</v>
      </c>
      <c r="AA76" s="77">
        <f t="shared" si="14"/>
        <v>4.9760680203347507E-2</v>
      </c>
      <c r="AB76" s="96">
        <f t="shared" si="14"/>
        <v>6.0124807392873993E-2</v>
      </c>
      <c r="AC76" s="97">
        <f t="shared" si="14"/>
        <v>6.00076074553062E-2</v>
      </c>
      <c r="AD76" s="16"/>
      <c r="AE76" s="16"/>
    </row>
    <row r="77" spans="1:31" s="8" customFormat="1" x14ac:dyDescent="0.2">
      <c r="A77" s="83" t="s">
        <v>24</v>
      </c>
      <c r="B77" s="77">
        <f>B13/B31</f>
        <v>7.538542174989607E-2</v>
      </c>
      <c r="C77" s="78">
        <f t="shared" ref="C77:AC77" si="15">C13/C31</f>
        <v>4.5235937257591716E-2</v>
      </c>
      <c r="D77" s="77">
        <f t="shared" si="15"/>
        <v>6.6961863847631337E-2</v>
      </c>
      <c r="E77" s="78">
        <f t="shared" si="15"/>
        <v>4.7995425803847705E-2</v>
      </c>
      <c r="F77" s="77">
        <f t="shared" si="15"/>
        <v>6.3727678571428567E-2</v>
      </c>
      <c r="G77" s="78">
        <f t="shared" si="15"/>
        <v>5.6895102420032741E-2</v>
      </c>
      <c r="H77" s="77">
        <f t="shared" si="15"/>
        <v>5.4019734927647417E-2</v>
      </c>
      <c r="I77" s="78">
        <f t="shared" si="15"/>
        <v>5.2082342722736812E-2</v>
      </c>
      <c r="J77" s="77">
        <f t="shared" si="15"/>
        <v>4.8174608376482929E-2</v>
      </c>
      <c r="K77" s="78">
        <f t="shared" si="15"/>
        <v>0.10444555444555445</v>
      </c>
      <c r="L77" s="77">
        <f t="shared" si="15"/>
        <v>3.4311512415349889E-2</v>
      </c>
      <c r="M77" s="78">
        <f t="shared" si="15"/>
        <v>8.0418127731706909E-2</v>
      </c>
      <c r="N77" s="77">
        <f t="shared" si="15"/>
        <v>5.1067073170731704E-2</v>
      </c>
      <c r="O77" s="78">
        <f t="shared" si="15"/>
        <v>7.4048851357486609E-2</v>
      </c>
      <c r="P77" s="77">
        <f t="shared" si="15"/>
        <v>6.06743775730249E-2</v>
      </c>
      <c r="Q77" s="78">
        <f t="shared" si="15"/>
        <v>5.7618086711204282E-2</v>
      </c>
      <c r="R77" s="77">
        <f t="shared" si="15"/>
        <v>6.749549231486969E-2</v>
      </c>
      <c r="S77" s="78">
        <f t="shared" si="15"/>
        <v>5.2715437411482734E-2</v>
      </c>
      <c r="T77" s="77">
        <f t="shared" si="15"/>
        <v>4.3807361150534581E-2</v>
      </c>
      <c r="U77" s="78">
        <f t="shared" si="15"/>
        <v>7.7539724197165621E-2</v>
      </c>
      <c r="V77" s="77">
        <f t="shared" si="15"/>
        <v>3.8103522141586715E-2</v>
      </c>
      <c r="W77" s="78">
        <f t="shared" si="15"/>
        <v>7.8276411297676513E-2</v>
      </c>
      <c r="X77" s="77">
        <f t="shared" si="15"/>
        <v>5.0933786078098474E-2</v>
      </c>
      <c r="Y77" s="78">
        <f t="shared" si="15"/>
        <v>7.3648486144143668E-2</v>
      </c>
      <c r="Z77" s="77">
        <f t="shared" si="15"/>
        <v>5.6228190303745679E-2</v>
      </c>
      <c r="AA77" s="77">
        <f t="shared" si="15"/>
        <v>5.1919017748312868E-2</v>
      </c>
      <c r="AB77" s="96">
        <f t="shared" si="15"/>
        <v>5.8067631676456476E-2</v>
      </c>
      <c r="AC77" s="97">
        <f t="shared" si="15"/>
        <v>6.019322936477748E-2</v>
      </c>
      <c r="AD77" s="16"/>
      <c r="AE77" s="16"/>
    </row>
    <row r="78" spans="1:31" s="8" customFormat="1" x14ac:dyDescent="0.2">
      <c r="A78" s="82" t="s">
        <v>28</v>
      </c>
      <c r="B78" s="77">
        <f>B14/B31</f>
        <v>6.6372667739039798E-2</v>
      </c>
      <c r="C78" s="78">
        <f t="shared" ref="C78:AC78" si="16">C14/C31</f>
        <v>4.9089973789285452E-2</v>
      </c>
      <c r="D78" s="77">
        <f t="shared" si="16"/>
        <v>6.3926806738706515E-2</v>
      </c>
      <c r="E78" s="78">
        <f t="shared" si="16"/>
        <v>4.801224270146643E-2</v>
      </c>
      <c r="F78" s="77">
        <f t="shared" si="16"/>
        <v>5.9933035714285716E-2</v>
      </c>
      <c r="G78" s="78">
        <f t="shared" si="16"/>
        <v>5.0391540945892141E-2</v>
      </c>
      <c r="H78" s="77">
        <f t="shared" si="16"/>
        <v>5.87638774988316E-2</v>
      </c>
      <c r="I78" s="78">
        <f t="shared" si="16"/>
        <v>4.6560283013484985E-2</v>
      </c>
      <c r="J78" s="77">
        <f t="shared" si="16"/>
        <v>4.640492888510192E-2</v>
      </c>
      <c r="K78" s="78">
        <f t="shared" si="16"/>
        <v>8.4415584415584416E-2</v>
      </c>
      <c r="L78" s="77">
        <f t="shared" si="16"/>
        <v>3.4519881923945131E-2</v>
      </c>
      <c r="M78" s="78">
        <f t="shared" si="16"/>
        <v>7.3155734299436628E-2</v>
      </c>
      <c r="N78" s="77">
        <f t="shared" si="16"/>
        <v>5.2441334072431636E-2</v>
      </c>
      <c r="O78" s="78">
        <f t="shared" si="16"/>
        <v>6.5940252428947604E-2</v>
      </c>
      <c r="P78" s="77">
        <f t="shared" si="16"/>
        <v>6.3379729464810824E-2</v>
      </c>
      <c r="Q78" s="78">
        <f t="shared" si="16"/>
        <v>5.1975785122347823E-2</v>
      </c>
      <c r="R78" s="77">
        <f t="shared" si="16"/>
        <v>6.7583754681057637E-2</v>
      </c>
      <c r="S78" s="78">
        <f t="shared" si="16"/>
        <v>4.7744852380433599E-2</v>
      </c>
      <c r="T78" s="77">
        <f t="shared" si="16"/>
        <v>4.4753524458321509E-2</v>
      </c>
      <c r="U78" s="78">
        <f t="shared" si="16"/>
        <v>5.8691606623085368E-2</v>
      </c>
      <c r="V78" s="77">
        <f t="shared" si="16"/>
        <v>4.1517909304529581E-2</v>
      </c>
      <c r="W78" s="78">
        <f t="shared" si="16"/>
        <v>7.8422313275864158E-2</v>
      </c>
      <c r="X78" s="77">
        <f t="shared" si="16"/>
        <v>4.9632144878324846E-2</v>
      </c>
      <c r="Y78" s="78">
        <f t="shared" si="16"/>
        <v>6.4509232783731066E-2</v>
      </c>
      <c r="Z78" s="77">
        <f t="shared" si="16"/>
        <v>5.6039101311590012E-2</v>
      </c>
      <c r="AA78" s="77">
        <f t="shared" si="16"/>
        <v>5.4481671968368166E-2</v>
      </c>
      <c r="AB78" s="96">
        <f t="shared" si="16"/>
        <v>5.7156481014657375E-2</v>
      </c>
      <c r="AC78" s="97">
        <f t="shared" si="16"/>
        <v>5.6924052237859769E-2</v>
      </c>
      <c r="AD78" s="16"/>
      <c r="AE78" s="16"/>
    </row>
    <row r="79" spans="1:31" s="8" customFormat="1" x14ac:dyDescent="0.2">
      <c r="A79" s="83" t="s">
        <v>29</v>
      </c>
      <c r="B79" s="77">
        <f>B15/B31</f>
        <v>7.2445432473627447E-2</v>
      </c>
      <c r="C79" s="78">
        <f t="shared" ref="C79:AC79" si="17">C15/C31</f>
        <v>5.707566812826103E-2</v>
      </c>
      <c r="D79" s="77">
        <f t="shared" si="17"/>
        <v>7.292934328401976E-2</v>
      </c>
      <c r="E79" s="78">
        <f t="shared" si="17"/>
        <v>4.7709538544329341E-2</v>
      </c>
      <c r="F79" s="77">
        <f t="shared" si="17"/>
        <v>6.4843750000000006E-2</v>
      </c>
      <c r="G79" s="78">
        <f t="shared" si="17"/>
        <v>4.7604300314117595E-2</v>
      </c>
      <c r="H79" s="77">
        <f t="shared" si="17"/>
        <v>6.6753084133576709E-2</v>
      </c>
      <c r="I79" s="78">
        <f t="shared" si="17"/>
        <v>5.2576855532520554E-2</v>
      </c>
      <c r="J79" s="77">
        <f t="shared" si="17"/>
        <v>5.7219636887985842E-2</v>
      </c>
      <c r="K79" s="78">
        <f t="shared" si="17"/>
        <v>7.4525474525474519E-2</v>
      </c>
      <c r="L79" s="77">
        <f t="shared" si="17"/>
        <v>4.6778954679631883E-2</v>
      </c>
      <c r="M79" s="78">
        <f t="shared" si="17"/>
        <v>8.005251524770246E-2</v>
      </c>
      <c r="N79" s="77">
        <f t="shared" si="17"/>
        <v>5.7695861049519584E-2</v>
      </c>
      <c r="O79" s="78">
        <f t="shared" si="17"/>
        <v>6.6421501861436485E-2</v>
      </c>
      <c r="P79" s="77">
        <f t="shared" si="17"/>
        <v>6.6516369339345224E-2</v>
      </c>
      <c r="Q79" s="78">
        <f t="shared" si="17"/>
        <v>5.5149579766079579E-2</v>
      </c>
      <c r="R79" s="77">
        <f t="shared" si="17"/>
        <v>7.1479907702782786E-2</v>
      </c>
      <c r="S79" s="78">
        <f t="shared" si="17"/>
        <v>5.4785379670988128E-2</v>
      </c>
      <c r="T79" s="77">
        <f t="shared" si="17"/>
        <v>5.2937837070678402E-2</v>
      </c>
      <c r="U79" s="78">
        <f t="shared" si="17"/>
        <v>5.630576895548027E-2</v>
      </c>
      <c r="V79" s="77">
        <f t="shared" si="17"/>
        <v>4.7528788606592494E-2</v>
      </c>
      <c r="W79" s="78">
        <f t="shared" si="17"/>
        <v>7.9796223570464578E-2</v>
      </c>
      <c r="X79" s="77">
        <f t="shared" si="17"/>
        <v>5.2532541029994342E-2</v>
      </c>
      <c r="Y79" s="78">
        <f t="shared" si="17"/>
        <v>5.0559846075732877E-2</v>
      </c>
      <c r="Z79" s="77">
        <f t="shared" si="17"/>
        <v>6.1803450587608368E-2</v>
      </c>
      <c r="AA79" s="77">
        <f t="shared" si="17"/>
        <v>5.32984511103844E-2</v>
      </c>
      <c r="AB79" s="96">
        <f t="shared" si="17"/>
        <v>6.3223732032615138E-2</v>
      </c>
      <c r="AC79" s="97">
        <f t="shared" si="17"/>
        <v>5.9091669836439709E-2</v>
      </c>
      <c r="AD79" s="16"/>
      <c r="AE79" s="16"/>
    </row>
    <row r="80" spans="1:31" s="8" customFormat="1" x14ac:dyDescent="0.2">
      <c r="A80" s="82" t="s">
        <v>31</v>
      </c>
      <c r="B80" s="77">
        <f>B16/B31</f>
        <v>7.3023791019778655E-2</v>
      </c>
      <c r="C80" s="78">
        <f t="shared" ref="C80:AC80" si="18">C16/C31</f>
        <v>6.3207832186104235E-2</v>
      </c>
      <c r="D80" s="77">
        <f t="shared" si="18"/>
        <v>7.600838672785655E-2</v>
      </c>
      <c r="E80" s="78">
        <f t="shared" si="18"/>
        <v>5.3427283734696622E-2</v>
      </c>
      <c r="F80" s="77">
        <f t="shared" si="18"/>
        <v>7.2321428571428578E-2</v>
      </c>
      <c r="G80" s="78">
        <f t="shared" si="18"/>
        <v>5.3532716895987258E-2</v>
      </c>
      <c r="H80" s="77">
        <f t="shared" si="18"/>
        <v>7.2361401373861364E-2</v>
      </c>
      <c r="I80" s="78">
        <f t="shared" si="18"/>
        <v>6.2105736982584273E-2</v>
      </c>
      <c r="J80" s="77">
        <f t="shared" si="18"/>
        <v>7.7013829717506713E-2</v>
      </c>
      <c r="K80" s="78">
        <f t="shared" si="18"/>
        <v>6.9380619380619374E-2</v>
      </c>
      <c r="L80" s="77">
        <f t="shared" si="18"/>
        <v>7.1227643688140302E-2</v>
      </c>
      <c r="M80" s="78">
        <f t="shared" si="18"/>
        <v>8.8195702391438022E-2</v>
      </c>
      <c r="N80" s="77">
        <f t="shared" si="18"/>
        <v>6.6588137472283815E-2</v>
      </c>
      <c r="O80" s="78">
        <f t="shared" si="18"/>
        <v>7.8398256605829469E-2</v>
      </c>
      <c r="P80" s="77">
        <f t="shared" si="18"/>
        <v>7.2887669084493234E-2</v>
      </c>
      <c r="Q80" s="78">
        <f t="shared" si="18"/>
        <v>6.3084066375408962E-2</v>
      </c>
      <c r="R80" s="77">
        <f t="shared" si="18"/>
        <v>7.4733006342281458E-2</v>
      </c>
      <c r="S80" s="78">
        <f t="shared" si="18"/>
        <v>6.0409630678723174E-2</v>
      </c>
      <c r="T80" s="77">
        <f t="shared" si="18"/>
        <v>7.4368435992052229E-2</v>
      </c>
      <c r="U80" s="78">
        <f t="shared" si="18"/>
        <v>5.7498687789282819E-2</v>
      </c>
      <c r="V80" s="77">
        <f t="shared" si="18"/>
        <v>5.7629143027769482E-2</v>
      </c>
      <c r="W80" s="78">
        <f t="shared" si="18"/>
        <v>8.3200603061509837E-2</v>
      </c>
      <c r="X80" s="77">
        <f t="shared" si="18"/>
        <v>6.6199773627617434E-2</v>
      </c>
      <c r="Y80" s="78">
        <f t="shared" si="18"/>
        <v>6.0367173512199029E-2</v>
      </c>
      <c r="Z80" s="77">
        <f t="shared" si="18"/>
        <v>6.808922708441964E-2</v>
      </c>
      <c r="AA80" s="77">
        <f t="shared" si="18"/>
        <v>6.7063055563813659E-2</v>
      </c>
      <c r="AB80" s="96">
        <f t="shared" si="18"/>
        <v>7.0171762023645376E-2</v>
      </c>
      <c r="AC80" s="97">
        <f t="shared" si="18"/>
        <v>6.7448713072144034E-2</v>
      </c>
      <c r="AD80" s="16"/>
      <c r="AE80" s="16"/>
    </row>
    <row r="81" spans="1:31" s="8" customFormat="1" x14ac:dyDescent="0.2">
      <c r="A81" s="83" t="s">
        <v>33</v>
      </c>
      <c r="B81" s="77">
        <f>B17/B31</f>
        <v>6.1444570960376414E-2</v>
      </c>
      <c r="C81" s="78">
        <f t="shared" ref="C81:AC81" si="19">C17/C31</f>
        <v>6.2611762976753305E-2</v>
      </c>
      <c r="D81" s="77">
        <f t="shared" si="19"/>
        <v>6.2108704895679073E-2</v>
      </c>
      <c r="E81" s="78">
        <f t="shared" si="19"/>
        <v>6.3181084353558459E-2</v>
      </c>
      <c r="F81" s="77">
        <f t="shared" si="19"/>
        <v>5.8761160714285714E-2</v>
      </c>
      <c r="G81" s="78">
        <f t="shared" si="19"/>
        <v>5.760297305667389E-2</v>
      </c>
      <c r="H81" s="77">
        <f t="shared" si="19"/>
        <v>7.1938132148179498E-2</v>
      </c>
      <c r="I81" s="78">
        <f t="shared" si="19"/>
        <v>6.9789705257685547E-2</v>
      </c>
      <c r="J81" s="77">
        <f t="shared" si="19"/>
        <v>6.1283345349675555E-2</v>
      </c>
      <c r="K81" s="78">
        <f t="shared" si="19"/>
        <v>6.4385614385614381E-2</v>
      </c>
      <c r="L81" s="77">
        <f t="shared" si="19"/>
        <v>6.9595415870810903E-2</v>
      </c>
      <c r="M81" s="78">
        <f t="shared" si="19"/>
        <v>8.2379140145912619E-2</v>
      </c>
      <c r="N81" s="77">
        <f t="shared" si="19"/>
        <v>6.5583425720620842E-2</v>
      </c>
      <c r="O81" s="78">
        <f t="shared" si="19"/>
        <v>7.2105693271588125E-2</v>
      </c>
      <c r="P81" s="77">
        <f t="shared" si="19"/>
        <v>7.0633209174671627E-2</v>
      </c>
      <c r="Q81" s="78">
        <f t="shared" si="19"/>
        <v>6.100738592951041E-2</v>
      </c>
      <c r="R81" s="77">
        <f t="shared" si="19"/>
        <v>7.4833877617924829E-2</v>
      </c>
      <c r="S81" s="78">
        <f t="shared" si="19"/>
        <v>6.147183789083778E-2</v>
      </c>
      <c r="T81" s="77">
        <f t="shared" si="19"/>
        <v>7.2523417541867724E-2</v>
      </c>
      <c r="U81" s="78">
        <f t="shared" si="19"/>
        <v>5.9455074676718997E-2</v>
      </c>
      <c r="V81" s="77">
        <f t="shared" si="19"/>
        <v>6.4042478611396003E-2</v>
      </c>
      <c r="W81" s="78">
        <f t="shared" si="19"/>
        <v>7.594197964667404E-2</v>
      </c>
      <c r="X81" s="77">
        <f t="shared" si="19"/>
        <v>6.3426711941143174E-2</v>
      </c>
      <c r="Y81" s="78">
        <f t="shared" si="19"/>
        <v>5.9004302397049783E-2</v>
      </c>
      <c r="Z81" s="77">
        <f t="shared" si="19"/>
        <v>6.4359016966439572E-2</v>
      </c>
      <c r="AA81" s="77">
        <f t="shared" si="19"/>
        <v>6.433391800695662E-2</v>
      </c>
      <c r="AB81" s="96">
        <f t="shared" si="19"/>
        <v>6.5841771600851223E-2</v>
      </c>
      <c r="AC81" s="97">
        <f t="shared" si="19"/>
        <v>6.7016609610751871E-2</v>
      </c>
      <c r="AD81" s="16"/>
      <c r="AE81" s="16"/>
    </row>
    <row r="82" spans="1:31" s="8" customFormat="1" x14ac:dyDescent="0.2">
      <c r="A82" s="82" t="s">
        <v>35</v>
      </c>
      <c r="B82" s="77">
        <f>B18/B31</f>
        <v>5.4522342111129184E-2</v>
      </c>
      <c r="C82" s="78">
        <f t="shared" ref="C82:AC82" si="20">C18/C31</f>
        <v>7.0581126652458984E-2</v>
      </c>
      <c r="D82" s="77">
        <f t="shared" si="20"/>
        <v>5.7724733516120993E-2</v>
      </c>
      <c r="E82" s="78">
        <f t="shared" si="20"/>
        <v>6.220570429167227E-2</v>
      </c>
      <c r="F82" s="77">
        <f t="shared" si="20"/>
        <v>5.7952008928571427E-2</v>
      </c>
      <c r="G82" s="78">
        <f t="shared" si="20"/>
        <v>6.0434455603238506E-2</v>
      </c>
      <c r="H82" s="77">
        <f t="shared" si="20"/>
        <v>7.2511309224623691E-2</v>
      </c>
      <c r="I82" s="78">
        <f t="shared" si="20"/>
        <v>6.6131578446849387E-2</v>
      </c>
      <c r="J82" s="77">
        <f t="shared" si="20"/>
        <v>7.3736645474208565E-2</v>
      </c>
      <c r="K82" s="78">
        <f t="shared" si="20"/>
        <v>6.1038961038961038E-2</v>
      </c>
      <c r="L82" s="77">
        <f t="shared" si="20"/>
        <v>7.2929328008334779E-2</v>
      </c>
      <c r="M82" s="78">
        <f t="shared" si="20"/>
        <v>6.4796503415152973E-2</v>
      </c>
      <c r="N82" s="77">
        <f t="shared" si="20"/>
        <v>7.0387564671101258E-2</v>
      </c>
      <c r="O82" s="78">
        <f t="shared" si="20"/>
        <v>6.351584491056024E-2</v>
      </c>
      <c r="P82" s="77">
        <f t="shared" si="20"/>
        <v>7.0731229170750837E-2</v>
      </c>
      <c r="Q82" s="78">
        <f t="shared" si="20"/>
        <v>6.0164958956174207E-2</v>
      </c>
      <c r="R82" s="77">
        <f t="shared" si="20"/>
        <v>6.7142442850117889E-2</v>
      </c>
      <c r="S82" s="78">
        <f t="shared" si="20"/>
        <v>6.2152739949885606E-2</v>
      </c>
      <c r="T82" s="77">
        <f t="shared" si="20"/>
        <v>7.9856183177216392E-2</v>
      </c>
      <c r="U82" s="78">
        <f t="shared" si="20"/>
        <v>5.2965596220833133E-2</v>
      </c>
      <c r="V82" s="77">
        <f t="shared" si="20"/>
        <v>7.0767393251716937E-2</v>
      </c>
      <c r="W82" s="78">
        <f t="shared" si="20"/>
        <v>6.5522146704439066E-2</v>
      </c>
      <c r="X82" s="77">
        <f t="shared" si="20"/>
        <v>6.6652518392756085E-2</v>
      </c>
      <c r="Y82" s="78">
        <f t="shared" si="20"/>
        <v>5.3499372010368508E-2</v>
      </c>
      <c r="Z82" s="77">
        <f t="shared" si="20"/>
        <v>6.714951209310055E-2</v>
      </c>
      <c r="AA82" s="77">
        <f t="shared" si="20"/>
        <v>6.9411659779409579E-2</v>
      </c>
      <c r="AB82" s="96">
        <f t="shared" si="20"/>
        <v>6.5915676043419372E-2</v>
      </c>
      <c r="AC82" s="97">
        <f t="shared" si="20"/>
        <v>6.498389755293521E-2</v>
      </c>
      <c r="AD82" s="16"/>
      <c r="AE82" s="16"/>
    </row>
    <row r="83" spans="1:31" s="8" customFormat="1" x14ac:dyDescent="0.2">
      <c r="A83" s="83" t="s">
        <v>36</v>
      </c>
      <c r="B83" s="77">
        <f>B19/B31</f>
        <v>5.4835619656961085E-2</v>
      </c>
      <c r="C83" s="78">
        <f t="shared" ref="C83:AC83" si="21">C19/C31</f>
        <v>8.2461684181303022E-2</v>
      </c>
      <c r="D83" s="77">
        <f t="shared" si="21"/>
        <v>6.5422342125712948E-2</v>
      </c>
      <c r="E83" s="78">
        <f t="shared" si="21"/>
        <v>7.3304856720032285E-2</v>
      </c>
      <c r="F83" s="77">
        <f t="shared" si="21"/>
        <v>6.7494419642857142E-2</v>
      </c>
      <c r="G83" s="78">
        <f t="shared" si="21"/>
        <v>6.6539839844268464E-2</v>
      </c>
      <c r="H83" s="77">
        <f t="shared" si="21"/>
        <v>7.419556801848276E-2</v>
      </c>
      <c r="I83" s="78">
        <f t="shared" si="21"/>
        <v>7.7156678141899818E-2</v>
      </c>
      <c r="J83" s="77">
        <f t="shared" si="21"/>
        <v>8.3961460313298819E-2</v>
      </c>
      <c r="K83" s="78">
        <f t="shared" si="21"/>
        <v>5.21978021978022E-2</v>
      </c>
      <c r="L83" s="77">
        <f t="shared" si="21"/>
        <v>9.459975690223997E-2</v>
      </c>
      <c r="M83" s="78">
        <f t="shared" si="21"/>
        <v>6.2951822245857783E-2</v>
      </c>
      <c r="N83" s="77">
        <f t="shared" si="21"/>
        <v>7.6184866962305989E-2</v>
      </c>
      <c r="O83" s="78">
        <f t="shared" si="21"/>
        <v>6.2008535367293199E-2</v>
      </c>
      <c r="P83" s="77">
        <f t="shared" si="21"/>
        <v>7.5220544991178195E-2</v>
      </c>
      <c r="Q83" s="78">
        <f t="shared" si="21"/>
        <v>6.2417961326724523E-2</v>
      </c>
      <c r="R83" s="77">
        <f t="shared" si="21"/>
        <v>7.0282061304517779E-2</v>
      </c>
      <c r="S83" s="78">
        <f t="shared" si="21"/>
        <v>6.9411155899335442E-2</v>
      </c>
      <c r="T83" s="77">
        <f t="shared" si="21"/>
        <v>9.7549437032831865E-2</v>
      </c>
      <c r="U83" s="78">
        <f t="shared" si="21"/>
        <v>4.4758314644271602E-2</v>
      </c>
      <c r="V83" s="77">
        <f t="shared" si="21"/>
        <v>8.8215820426603656E-2</v>
      </c>
      <c r="W83" s="78">
        <f t="shared" si="21"/>
        <v>6.1072136369715611E-2</v>
      </c>
      <c r="X83" s="77">
        <f t="shared" si="21"/>
        <v>8.2937181663837012E-2</v>
      </c>
      <c r="Y83" s="78">
        <f t="shared" si="21"/>
        <v>5.2858020897357097E-2</v>
      </c>
      <c r="Z83" s="77">
        <f t="shared" si="21"/>
        <v>7.2220535064548105E-2</v>
      </c>
      <c r="AA83" s="77">
        <f t="shared" si="21"/>
        <v>7.2122959835894992E-2</v>
      </c>
      <c r="AB83" s="96">
        <f t="shared" si="21"/>
        <v>7.2621744914260725E-2</v>
      </c>
      <c r="AC83" s="97">
        <f t="shared" si="21"/>
        <v>6.912235323950805E-2</v>
      </c>
      <c r="AD83" s="16"/>
      <c r="AE83" s="16"/>
    </row>
    <row r="84" spans="1:31" s="8" customFormat="1" x14ac:dyDescent="0.2">
      <c r="A84" s="82" t="s">
        <v>37</v>
      </c>
      <c r="B84" s="77">
        <f>B20/B31</f>
        <v>5.6389958249742453E-2</v>
      </c>
      <c r="C84" s="78">
        <f t="shared" ref="C84:AC84" si="22">C20/C31</f>
        <v>8.5874792804709763E-2</v>
      </c>
      <c r="D84" s="77">
        <f t="shared" si="22"/>
        <v>7.228421037197777E-2</v>
      </c>
      <c r="E84" s="78">
        <f t="shared" si="22"/>
        <v>8.3243643212700127E-2</v>
      </c>
      <c r="F84" s="77">
        <f t="shared" si="22"/>
        <v>8.1026785714285718E-2</v>
      </c>
      <c r="G84" s="78">
        <f t="shared" si="22"/>
        <v>8.2511171083484491E-2</v>
      </c>
      <c r="H84" s="77">
        <f t="shared" si="22"/>
        <v>7.8022627267356245E-2</v>
      </c>
      <c r="I84" s="78">
        <f t="shared" si="22"/>
        <v>9.2023761974500892E-2</v>
      </c>
      <c r="J84" s="77">
        <f t="shared" si="22"/>
        <v>9.9757488365995933E-2</v>
      </c>
      <c r="K84" s="78">
        <f t="shared" si="22"/>
        <v>5.3146853146853149E-2</v>
      </c>
      <c r="L84" s="77">
        <f t="shared" si="22"/>
        <v>0.11255426289286334</v>
      </c>
      <c r="M84" s="78">
        <f t="shared" si="22"/>
        <v>5.5672810064314557E-2</v>
      </c>
      <c r="N84" s="77">
        <f t="shared" si="22"/>
        <v>8.4453529194382856E-2</v>
      </c>
      <c r="O84" s="78">
        <f t="shared" si="22"/>
        <v>6.6584945064923268E-2</v>
      </c>
      <c r="P84" s="77">
        <f t="shared" si="22"/>
        <v>7.6592824936286996E-2</v>
      </c>
      <c r="Q84" s="78">
        <f t="shared" si="22"/>
        <v>6.7276609917128694E-2</v>
      </c>
      <c r="R84" s="77">
        <f t="shared" si="22"/>
        <v>7.4417783605895932E-2</v>
      </c>
      <c r="S84" s="78">
        <f t="shared" si="22"/>
        <v>7.7650070813814143E-2</v>
      </c>
      <c r="T84" s="77">
        <f t="shared" si="22"/>
        <v>0.12252814835840665</v>
      </c>
      <c r="U84" s="78">
        <f t="shared" si="22"/>
        <v>4.6285250751538866E-2</v>
      </c>
      <c r="V84" s="77">
        <f t="shared" si="22"/>
        <v>0.10110740389733471</v>
      </c>
      <c r="W84" s="78">
        <f t="shared" si="22"/>
        <v>5.8214889296874052E-2</v>
      </c>
      <c r="X84" s="77">
        <f t="shared" si="22"/>
        <v>9.6462931522354273E-2</v>
      </c>
      <c r="Y84" s="78">
        <f t="shared" si="22"/>
        <v>5.315197349082066E-2</v>
      </c>
      <c r="Z84" s="77">
        <f t="shared" si="22"/>
        <v>8.6344909781630869E-2</v>
      </c>
      <c r="AA84" s="77">
        <f t="shared" si="22"/>
        <v>7.8140143294586323E-2</v>
      </c>
      <c r="AB84" s="96">
        <f t="shared" si="22"/>
        <v>8.1185548745548022E-2</v>
      </c>
      <c r="AC84" s="97">
        <f t="shared" si="22"/>
        <v>7.4673766958285787E-2</v>
      </c>
      <c r="AD84" s="16"/>
      <c r="AE84" s="16"/>
    </row>
    <row r="85" spans="1:31" s="8" customFormat="1" x14ac:dyDescent="0.2">
      <c r="A85" s="83" t="s">
        <v>30</v>
      </c>
      <c r="B85" s="77">
        <f>B21/B31</f>
        <v>5.7468355955586886E-2</v>
      </c>
      <c r="C85" s="78">
        <f t="shared" ref="C85:AC85" si="23">C21/C31</f>
        <v>9.2684679388253352E-2</v>
      </c>
      <c r="D85" s="77">
        <f t="shared" si="23"/>
        <v>7.200563025086873E-2</v>
      </c>
      <c r="E85" s="78">
        <f t="shared" si="23"/>
        <v>8.8355980088793223E-2</v>
      </c>
      <c r="F85" s="77">
        <f t="shared" si="23"/>
        <v>8.3789062499999997E-2</v>
      </c>
      <c r="G85" s="78">
        <f t="shared" si="23"/>
        <v>8.6714152988541349E-2</v>
      </c>
      <c r="H85" s="77">
        <f t="shared" si="23"/>
        <v>8.4680299462977171E-2</v>
      </c>
      <c r="I85" s="78">
        <f t="shared" si="23"/>
        <v>8.4606069827744698E-2</v>
      </c>
      <c r="J85" s="77">
        <f t="shared" si="23"/>
        <v>0.10513207052500492</v>
      </c>
      <c r="K85" s="78">
        <f t="shared" si="23"/>
        <v>5.1698301698301696E-2</v>
      </c>
      <c r="L85" s="77">
        <f t="shared" si="23"/>
        <v>0.11401284945303004</v>
      </c>
      <c r="M85" s="78">
        <f t="shared" si="23"/>
        <v>5.5523241320858195E-2</v>
      </c>
      <c r="N85" s="77">
        <f t="shared" si="23"/>
        <v>8.6255081300813011E-2</v>
      </c>
      <c r="O85" s="78">
        <f t="shared" si="23"/>
        <v>6.5649686733859985E-2</v>
      </c>
      <c r="P85" s="77">
        <f t="shared" si="23"/>
        <v>7.2926877082924918E-2</v>
      </c>
      <c r="Q85" s="78">
        <f t="shared" si="23"/>
        <v>7.0881413710009208E-2</v>
      </c>
      <c r="R85" s="77">
        <f t="shared" si="23"/>
        <v>6.4242393675371018E-2</v>
      </c>
      <c r="S85" s="78">
        <f t="shared" si="23"/>
        <v>8.0727748120710319E-2</v>
      </c>
      <c r="T85" s="77">
        <f t="shared" si="23"/>
        <v>9.4663638944081752E-2</v>
      </c>
      <c r="U85" s="78">
        <f t="shared" si="23"/>
        <v>5.1009209333396956E-2</v>
      </c>
      <c r="V85" s="77">
        <f t="shared" si="23"/>
        <v>8.5151959702442007E-2</v>
      </c>
      <c r="W85" s="78">
        <f t="shared" si="23"/>
        <v>5.7388111420477346E-2</v>
      </c>
      <c r="X85" s="77">
        <f t="shared" si="23"/>
        <v>9.3336162988115451E-2</v>
      </c>
      <c r="Y85" s="78">
        <f t="shared" si="23"/>
        <v>5.7400924614521259E-2</v>
      </c>
      <c r="Z85" s="77">
        <f t="shared" si="23"/>
        <v>8.0695159894797766E-2</v>
      </c>
      <c r="AA85" s="77">
        <f t="shared" si="23"/>
        <v>8.3063293397151947E-2</v>
      </c>
      <c r="AB85" s="96">
        <f t="shared" si="23"/>
        <v>7.8426787019545197E-2</v>
      </c>
      <c r="AC85" s="97">
        <f t="shared" si="23"/>
        <v>7.6043108913401797E-2</v>
      </c>
      <c r="AD85" s="16"/>
      <c r="AE85" s="16"/>
    </row>
    <row r="86" spans="1:31" s="8" customFormat="1" x14ac:dyDescent="0.2">
      <c r="A86" s="82" t="s">
        <v>32</v>
      </c>
      <c r="B86" s="77">
        <f>B22/B31</f>
        <v>5.4775373975070339E-2</v>
      </c>
      <c r="C86" s="78">
        <f t="shared" ref="C86:AC86" si="24">C22/C31</f>
        <v>9.6097788011660093E-2</v>
      </c>
      <c r="D86" s="77">
        <f t="shared" si="24"/>
        <v>5.5701362110171106E-2</v>
      </c>
      <c r="E86" s="78">
        <f t="shared" si="24"/>
        <v>9.0222655724471953E-2</v>
      </c>
      <c r="F86" s="77">
        <f t="shared" si="24"/>
        <v>6.676897321428571E-2</v>
      </c>
      <c r="G86" s="78">
        <f t="shared" si="24"/>
        <v>8.2820864487014992E-2</v>
      </c>
      <c r="H86" s="77">
        <f t="shared" si="24"/>
        <v>7.6982090420888341E-2</v>
      </c>
      <c r="I86" s="78">
        <f t="shared" si="24"/>
        <v>8.7693604934984251E-2</v>
      </c>
      <c r="J86" s="77">
        <f t="shared" si="24"/>
        <v>8.4092547683030747E-2</v>
      </c>
      <c r="K86" s="78">
        <f t="shared" si="24"/>
        <v>4.0259740259740259E-2</v>
      </c>
      <c r="L86" s="77">
        <f t="shared" si="24"/>
        <v>9.5190137176593165E-2</v>
      </c>
      <c r="M86" s="78">
        <f t="shared" si="24"/>
        <v>5.1950210227178301E-2</v>
      </c>
      <c r="N86" s="77">
        <f t="shared" si="24"/>
        <v>7.774390243902439E-2</v>
      </c>
      <c r="O86" s="78">
        <f t="shared" si="24"/>
        <v>6.4578225733224373E-2</v>
      </c>
      <c r="P86" s="77">
        <f t="shared" si="24"/>
        <v>6.1576161536953541E-2</v>
      </c>
      <c r="Q86" s="78">
        <f t="shared" si="24"/>
        <v>7.9521188017945652E-2</v>
      </c>
      <c r="R86" s="77">
        <f t="shared" si="24"/>
        <v>6.1468433595178354E-2</v>
      </c>
      <c r="S86" s="78">
        <f t="shared" si="24"/>
        <v>8.9225405817627196E-2</v>
      </c>
      <c r="T86" s="77">
        <f t="shared" si="24"/>
        <v>6.8833380641498729E-2</v>
      </c>
      <c r="U86" s="78">
        <f t="shared" si="24"/>
        <v>4.8527938159087652E-2</v>
      </c>
      <c r="V86" s="77">
        <f t="shared" si="24"/>
        <v>8.178950238228154E-2</v>
      </c>
      <c r="W86" s="78">
        <f t="shared" si="24"/>
        <v>5.5661604678590097E-2</v>
      </c>
      <c r="X86" s="77">
        <f t="shared" si="24"/>
        <v>7.4306734578381439E-2</v>
      </c>
      <c r="Y86" s="78">
        <f t="shared" si="24"/>
        <v>6.4402340931562496E-2</v>
      </c>
      <c r="Z86" s="77">
        <f t="shared" si="24"/>
        <v>7.0896912119458408E-2</v>
      </c>
      <c r="AA86" s="77">
        <f t="shared" si="24"/>
        <v>8.6565389303445608E-2</v>
      </c>
      <c r="AB86" s="96">
        <f t="shared" si="24"/>
        <v>6.901055112466363E-2</v>
      </c>
      <c r="AC86" s="97">
        <f t="shared" si="24"/>
        <v>7.8161024470647905E-2</v>
      </c>
      <c r="AD86" s="16"/>
      <c r="AE86" s="16"/>
    </row>
    <row r="87" spans="1:31" s="8" customFormat="1" x14ac:dyDescent="0.2">
      <c r="A87" s="83" t="s">
        <v>34</v>
      </c>
      <c r="B87" s="77">
        <f>B23/B31</f>
        <v>5.0106333628537177E-2</v>
      </c>
      <c r="C87" s="78">
        <f t="shared" ref="C87:AC87" si="25">C23/C31</f>
        <v>8.077962586450449E-2</v>
      </c>
      <c r="D87" s="77">
        <f t="shared" si="25"/>
        <v>4.3898362242130111E-2</v>
      </c>
      <c r="E87" s="78">
        <f t="shared" si="25"/>
        <v>7.9913897484192115E-2</v>
      </c>
      <c r="F87" s="77">
        <f t="shared" si="25"/>
        <v>4.9916294642857142E-2</v>
      </c>
      <c r="G87" s="78">
        <f t="shared" si="25"/>
        <v>7.4990045569172228E-2</v>
      </c>
      <c r="H87" s="77">
        <f t="shared" si="25"/>
        <v>6.1735580187472994E-2</v>
      </c>
      <c r="I87" s="78">
        <f t="shared" si="25"/>
        <v>7.7670210675136783E-2</v>
      </c>
      <c r="J87" s="77">
        <f t="shared" si="25"/>
        <v>6.7051189617880314E-2</v>
      </c>
      <c r="K87" s="78">
        <f t="shared" si="25"/>
        <v>3.5364635364635362E-2</v>
      </c>
      <c r="L87" s="77">
        <f t="shared" si="25"/>
        <v>6.9074492099322801E-2</v>
      </c>
      <c r="M87" s="78">
        <f t="shared" si="25"/>
        <v>4.146377943595965E-2</v>
      </c>
      <c r="N87" s="77">
        <f t="shared" si="25"/>
        <v>6.2534645232815961E-2</v>
      </c>
      <c r="O87" s="78">
        <f t="shared" si="25"/>
        <v>5.5543448651593573E-2</v>
      </c>
      <c r="P87" s="77">
        <f t="shared" si="25"/>
        <v>4.6873162125073517E-2</v>
      </c>
      <c r="Q87" s="78">
        <f t="shared" si="25"/>
        <v>7.1116509609544895E-2</v>
      </c>
      <c r="R87" s="77">
        <f t="shared" si="25"/>
        <v>4.5707296775901851E-2</v>
      </c>
      <c r="S87" s="78">
        <f t="shared" si="25"/>
        <v>7.4122998147946401E-2</v>
      </c>
      <c r="T87" s="77">
        <f t="shared" si="25"/>
        <v>4.3570820323587854E-2</v>
      </c>
      <c r="U87" s="78">
        <f t="shared" si="25"/>
        <v>4.6762418285059885E-2</v>
      </c>
      <c r="V87" s="77">
        <f t="shared" si="25"/>
        <v>7.694704454282264E-2</v>
      </c>
      <c r="W87" s="78">
        <f t="shared" si="25"/>
        <v>4.420829939085924E-2</v>
      </c>
      <c r="X87" s="77">
        <f t="shared" si="25"/>
        <v>6.0483870967741937E-2</v>
      </c>
      <c r="Y87" s="78">
        <f t="shared" si="25"/>
        <v>4.9784880147510757E-2</v>
      </c>
      <c r="Z87" s="77">
        <f t="shared" si="25"/>
        <v>5.6996006211286893E-2</v>
      </c>
      <c r="AA87" s="77">
        <f t="shared" si="25"/>
        <v>7.2533222344442136E-2</v>
      </c>
      <c r="AB87" s="96">
        <f t="shared" si="25"/>
        <v>5.6303036561438889E-2</v>
      </c>
      <c r="AC87" s="97">
        <f t="shared" si="25"/>
        <v>6.6602764042094587E-2</v>
      </c>
      <c r="AD87" s="16"/>
      <c r="AE87" s="16"/>
    </row>
    <row r="88" spans="1:31" s="8" customFormat="1" x14ac:dyDescent="0.2">
      <c r="A88" s="82" t="s">
        <v>38</v>
      </c>
      <c r="B88" s="77">
        <f>B24/B31</f>
        <v>3.5617247133811682E-2</v>
      </c>
      <c r="C88" s="78">
        <f t="shared" ref="C88:AC88" si="26">C24/C31</f>
        <v>6.0064179506650661E-2</v>
      </c>
      <c r="D88" s="77">
        <f t="shared" si="26"/>
        <v>2.9089629488438924E-2</v>
      </c>
      <c r="E88" s="78">
        <f t="shared" si="26"/>
        <v>5.1274720839499528E-2</v>
      </c>
      <c r="F88" s="77">
        <f t="shared" si="26"/>
        <v>3.8671875000000001E-2</v>
      </c>
      <c r="G88" s="78">
        <f t="shared" si="26"/>
        <v>5.0656992434632571E-2</v>
      </c>
      <c r="H88" s="77">
        <f t="shared" si="26"/>
        <v>4.0889570822641379E-2</v>
      </c>
      <c r="I88" s="78">
        <f t="shared" si="26"/>
        <v>5.4225231565133043E-2</v>
      </c>
      <c r="J88" s="77">
        <f t="shared" si="26"/>
        <v>4.0374909877433307E-2</v>
      </c>
      <c r="K88" s="78">
        <f t="shared" si="26"/>
        <v>2.2577422577422578E-2</v>
      </c>
      <c r="L88" s="77">
        <f t="shared" si="26"/>
        <v>5.0286508074318455E-2</v>
      </c>
      <c r="M88" s="78">
        <f t="shared" si="26"/>
        <v>2.9597992455087829E-2</v>
      </c>
      <c r="N88" s="77">
        <f t="shared" si="26"/>
        <v>4.6413063562453803E-2</v>
      </c>
      <c r="O88" s="78">
        <f t="shared" si="26"/>
        <v>3.9162807591028782E-2</v>
      </c>
      <c r="P88" s="77">
        <f t="shared" si="26"/>
        <v>3.4208978631640852E-2</v>
      </c>
      <c r="Q88" s="78">
        <f t="shared" si="26"/>
        <v>5.6207511313990162E-2</v>
      </c>
      <c r="R88" s="77">
        <f t="shared" si="26"/>
        <v>3.3211867505579445E-2</v>
      </c>
      <c r="S88" s="78">
        <f t="shared" si="26"/>
        <v>5.8639285325198826E-2</v>
      </c>
      <c r="T88" s="77">
        <f t="shared" si="26"/>
        <v>3.3210332103321034E-2</v>
      </c>
      <c r="U88" s="78">
        <f t="shared" si="26"/>
        <v>3.793481891492103E-2</v>
      </c>
      <c r="V88" s="77">
        <f t="shared" si="26"/>
        <v>6.3029846677139179E-2</v>
      </c>
      <c r="W88" s="78">
        <f t="shared" si="26"/>
        <v>3.5089425754130849E-2</v>
      </c>
      <c r="X88" s="77">
        <f t="shared" si="26"/>
        <v>4.1369552914544423E-2</v>
      </c>
      <c r="Y88" s="78">
        <f t="shared" si="26"/>
        <v>4.4894577910798747E-2</v>
      </c>
      <c r="Z88" s="77">
        <f t="shared" si="26"/>
        <v>4.3857186241197332E-2</v>
      </c>
      <c r="AA88" s="77">
        <f t="shared" si="26"/>
        <v>5.460653447096947E-2</v>
      </c>
      <c r="AB88" s="96">
        <f t="shared" si="26"/>
        <v>4.1017978014946922E-2</v>
      </c>
      <c r="AC88" s="97">
        <f t="shared" si="26"/>
        <v>4.9062000760745531E-2</v>
      </c>
      <c r="AD88" s="16"/>
      <c r="AE88" s="16"/>
    </row>
    <row r="89" spans="1:31" s="8" customFormat="1" x14ac:dyDescent="0.2">
      <c r="A89" s="83" t="s">
        <v>39</v>
      </c>
      <c r="B89" s="77">
        <f>B25/B31</f>
        <v>5.8438311434027964E-3</v>
      </c>
      <c r="C89" s="78">
        <f t="shared" ref="C89:AC89" si="27">C25/C31</f>
        <v>3.9699842409099448E-2</v>
      </c>
      <c r="D89" s="77">
        <f t="shared" si="27"/>
        <v>6.1580868876735624E-3</v>
      </c>
      <c r="E89" s="78">
        <f t="shared" si="27"/>
        <v>3.9048836270684784E-2</v>
      </c>
      <c r="F89" s="77">
        <f t="shared" si="27"/>
        <v>8.7611607142857144E-3</v>
      </c>
      <c r="G89" s="78">
        <f t="shared" si="27"/>
        <v>4.1587399902667785E-2</v>
      </c>
      <c r="H89" s="77">
        <f t="shared" si="27"/>
        <v>1.1154907718490693E-2</v>
      </c>
      <c r="I89" s="78">
        <f t="shared" si="27"/>
        <v>3.6593947923997186E-2</v>
      </c>
      <c r="J89" s="77">
        <f t="shared" si="27"/>
        <v>2.2612571278757293E-2</v>
      </c>
      <c r="K89" s="78">
        <f t="shared" si="27"/>
        <v>1.5084915084915084E-2</v>
      </c>
      <c r="L89" s="77">
        <f t="shared" si="27"/>
        <v>2.6428199340163223E-2</v>
      </c>
      <c r="M89" s="78">
        <f t="shared" si="27"/>
        <v>1.3444568161800143E-2</v>
      </c>
      <c r="N89" s="77">
        <f t="shared" si="27"/>
        <v>2.2796563192904656E-2</v>
      </c>
      <c r="O89" s="78">
        <f t="shared" si="27"/>
        <v>2.4580041768818669E-2</v>
      </c>
      <c r="P89" s="77">
        <f t="shared" si="27"/>
        <v>2.0721427171142913E-2</v>
      </c>
      <c r="Q89" s="78">
        <f t="shared" si="27"/>
        <v>3.5460298179965911E-2</v>
      </c>
      <c r="R89" s="77">
        <f t="shared" si="27"/>
        <v>1.8043349430707737E-2</v>
      </c>
      <c r="S89" s="78">
        <f t="shared" si="27"/>
        <v>3.0150343174637759E-2</v>
      </c>
      <c r="T89" s="77">
        <f t="shared" si="27"/>
        <v>2.2045605071435329E-2</v>
      </c>
      <c r="U89" s="78">
        <f t="shared" si="27"/>
        <v>2.2140573555375291E-2</v>
      </c>
      <c r="V89" s="77">
        <f t="shared" si="27"/>
        <v>4.668492866137848E-2</v>
      </c>
      <c r="W89" s="78">
        <f t="shared" si="27"/>
        <v>1.959949906987489E-2</v>
      </c>
      <c r="X89" s="77">
        <f t="shared" si="27"/>
        <v>2.2566496887379741E-2</v>
      </c>
      <c r="Y89" s="78">
        <f t="shared" si="27"/>
        <v>2.9047860826808478E-2</v>
      </c>
      <c r="Z89" s="77">
        <f t="shared" si="27"/>
        <v>2.4558649102400285E-2</v>
      </c>
      <c r="AA89" s="77">
        <f t="shared" si="27"/>
        <v>3.4652317388589947E-2</v>
      </c>
      <c r="AB89" s="96">
        <f t="shared" si="27"/>
        <v>1.8708960255608132E-2</v>
      </c>
      <c r="AC89" s="97">
        <f t="shared" si="27"/>
        <v>3.116926588056295E-2</v>
      </c>
      <c r="AD89" s="16"/>
      <c r="AE89" s="16"/>
    </row>
    <row r="90" spans="1:31" s="8" customFormat="1" x14ac:dyDescent="0.2">
      <c r="A90" s="82" t="s">
        <v>40</v>
      </c>
      <c r="B90" s="77">
        <f>B26/B31</f>
        <v>0</v>
      </c>
      <c r="C90" s="78">
        <f t="shared" ref="C90:AC90" si="28">C26/C31</f>
        <v>2.09685716385371E-2</v>
      </c>
      <c r="D90" s="77">
        <f t="shared" si="28"/>
        <v>2.345937861970881E-4</v>
      </c>
      <c r="E90" s="78">
        <f t="shared" si="28"/>
        <v>1.767455939728239E-2</v>
      </c>
      <c r="F90" s="77">
        <f t="shared" si="28"/>
        <v>1.9531250000000001E-4</v>
      </c>
      <c r="G90" s="78">
        <f t="shared" si="28"/>
        <v>1.5130734858204663E-2</v>
      </c>
      <c r="H90" s="77">
        <f t="shared" si="28"/>
        <v>5.8199518531255792E-4</v>
      </c>
      <c r="I90" s="78">
        <f t="shared" si="28"/>
        <v>1.3827338950491659E-2</v>
      </c>
      <c r="J90" s="77">
        <f t="shared" si="28"/>
        <v>7.1442616503899848E-3</v>
      </c>
      <c r="K90" s="78">
        <f t="shared" si="28"/>
        <v>6.4435564435564438E-3</v>
      </c>
      <c r="L90" s="77">
        <f t="shared" si="28"/>
        <v>4.4799444347977078E-3</v>
      </c>
      <c r="M90" s="78">
        <f t="shared" si="28"/>
        <v>1.9776311634786365E-3</v>
      </c>
      <c r="N90" s="77">
        <f t="shared" si="28"/>
        <v>4.7694937176644492E-3</v>
      </c>
      <c r="O90" s="78">
        <f t="shared" si="28"/>
        <v>4.4674475619722147E-3</v>
      </c>
      <c r="P90" s="77">
        <f t="shared" si="28"/>
        <v>3.7051558517937661E-3</v>
      </c>
      <c r="Q90" s="78">
        <f t="shared" si="28"/>
        <v>4.7802832905589404E-3</v>
      </c>
      <c r="R90" s="77">
        <f t="shared" si="28"/>
        <v>2.5596086194505036E-3</v>
      </c>
      <c r="S90" s="78">
        <f t="shared" si="28"/>
        <v>2.8325525656389583E-3</v>
      </c>
      <c r="T90" s="77">
        <f t="shared" si="28"/>
        <v>2.4600246002460025E-3</v>
      </c>
      <c r="U90" s="78">
        <f t="shared" si="28"/>
        <v>6.6803454692942695E-4</v>
      </c>
      <c r="V90" s="77">
        <f t="shared" si="28"/>
        <v>4.5957910862424864E-3</v>
      </c>
      <c r="W90" s="78">
        <f t="shared" si="28"/>
        <v>4.9849842547448539E-4</v>
      </c>
      <c r="X90" s="77">
        <f t="shared" si="28"/>
        <v>1.7685342388228636E-3</v>
      </c>
      <c r="Y90" s="78">
        <f t="shared" si="28"/>
        <v>5.8790518692712645E-4</v>
      </c>
      <c r="Z90" s="77">
        <f t="shared" si="28"/>
        <v>4.0109786214839473E-5</v>
      </c>
      <c r="AA90" s="77">
        <f t="shared" si="28"/>
        <v>6.3025834646371554E-4</v>
      </c>
      <c r="AB90" s="96">
        <f t="shared" si="28"/>
        <v>1.6906906724494361E-3</v>
      </c>
      <c r="AC90" s="97">
        <f t="shared" si="28"/>
        <v>7.6246988715607958E-3</v>
      </c>
      <c r="AD90" s="16"/>
      <c r="AE90" s="16"/>
    </row>
    <row r="91" spans="1:31" s="8" customFormat="1" x14ac:dyDescent="0.2">
      <c r="A91" s="83" t="s">
        <v>41</v>
      </c>
      <c r="B91" s="77">
        <f>B27/B31</f>
        <v>0</v>
      </c>
      <c r="C91" s="78">
        <f t="shared" ref="C91:AC91" si="29">C27/C31</f>
        <v>0</v>
      </c>
      <c r="D91" s="77">
        <f t="shared" si="29"/>
        <v>0</v>
      </c>
      <c r="E91" s="78">
        <f t="shared" si="29"/>
        <v>0</v>
      </c>
      <c r="F91" s="77">
        <f t="shared" si="29"/>
        <v>0</v>
      </c>
      <c r="G91" s="78">
        <f t="shared" si="29"/>
        <v>0</v>
      </c>
      <c r="H91" s="77">
        <f t="shared" si="29"/>
        <v>0</v>
      </c>
      <c r="I91" s="78">
        <f t="shared" si="29"/>
        <v>0</v>
      </c>
      <c r="J91" s="77">
        <f t="shared" si="29"/>
        <v>0</v>
      </c>
      <c r="K91" s="78">
        <f t="shared" si="29"/>
        <v>0</v>
      </c>
      <c r="L91" s="77">
        <f t="shared" si="29"/>
        <v>0</v>
      </c>
      <c r="M91" s="78">
        <f t="shared" si="29"/>
        <v>0</v>
      </c>
      <c r="N91" s="77">
        <f t="shared" si="29"/>
        <v>0</v>
      </c>
      <c r="O91" s="78">
        <f t="shared" si="29"/>
        <v>0</v>
      </c>
      <c r="P91" s="77">
        <f t="shared" si="29"/>
        <v>0</v>
      </c>
      <c r="Q91" s="78">
        <f t="shared" si="29"/>
        <v>0</v>
      </c>
      <c r="R91" s="77">
        <f t="shared" si="29"/>
        <v>0</v>
      </c>
      <c r="S91" s="78">
        <f t="shared" si="29"/>
        <v>0</v>
      </c>
      <c r="T91" s="77">
        <f t="shared" si="29"/>
        <v>0</v>
      </c>
      <c r="U91" s="78">
        <f t="shared" si="29"/>
        <v>0</v>
      </c>
      <c r="V91" s="77">
        <f t="shared" si="29"/>
        <v>0</v>
      </c>
      <c r="W91" s="78">
        <f t="shared" si="29"/>
        <v>0</v>
      </c>
      <c r="X91" s="77">
        <f t="shared" si="29"/>
        <v>0</v>
      </c>
      <c r="Y91" s="78">
        <f t="shared" si="29"/>
        <v>0</v>
      </c>
      <c r="Z91" s="77">
        <f t="shared" si="29"/>
        <v>0</v>
      </c>
      <c r="AA91" s="77">
        <f t="shared" si="29"/>
        <v>0</v>
      </c>
      <c r="AB91" s="96">
        <f t="shared" si="29"/>
        <v>0</v>
      </c>
      <c r="AC91" s="97">
        <f t="shared" si="29"/>
        <v>0</v>
      </c>
      <c r="AD91" s="16"/>
      <c r="AE91" s="16"/>
    </row>
    <row r="92" spans="1:31" s="8" customFormat="1" x14ac:dyDescent="0.2">
      <c r="A92" s="82" t="s">
        <v>42</v>
      </c>
      <c r="B92" s="77">
        <f>B28/B31</f>
        <v>0</v>
      </c>
      <c r="C92" s="78">
        <f t="shared" ref="C92:AC92" si="30">C28/C31</f>
        <v>0</v>
      </c>
      <c r="D92" s="77">
        <f t="shared" si="30"/>
        <v>0</v>
      </c>
      <c r="E92" s="78">
        <f t="shared" si="30"/>
        <v>0</v>
      </c>
      <c r="F92" s="77">
        <f t="shared" si="30"/>
        <v>0</v>
      </c>
      <c r="G92" s="78">
        <f t="shared" si="30"/>
        <v>0</v>
      </c>
      <c r="H92" s="77">
        <f t="shared" si="30"/>
        <v>0</v>
      </c>
      <c r="I92" s="78">
        <f t="shared" si="30"/>
        <v>0</v>
      </c>
      <c r="J92" s="77">
        <f t="shared" si="30"/>
        <v>0</v>
      </c>
      <c r="K92" s="78">
        <f t="shared" si="30"/>
        <v>0</v>
      </c>
      <c r="L92" s="77">
        <f t="shared" si="30"/>
        <v>0</v>
      </c>
      <c r="M92" s="78">
        <f t="shared" si="30"/>
        <v>0</v>
      </c>
      <c r="N92" s="77">
        <f t="shared" si="30"/>
        <v>0</v>
      </c>
      <c r="O92" s="78">
        <f t="shared" si="30"/>
        <v>0</v>
      </c>
      <c r="P92" s="77">
        <f t="shared" si="30"/>
        <v>0</v>
      </c>
      <c r="Q92" s="78">
        <f t="shared" si="30"/>
        <v>0</v>
      </c>
      <c r="R92" s="77">
        <f t="shared" si="30"/>
        <v>0</v>
      </c>
      <c r="S92" s="78">
        <f t="shared" si="30"/>
        <v>0</v>
      </c>
      <c r="T92" s="77">
        <f t="shared" si="30"/>
        <v>0</v>
      </c>
      <c r="U92" s="78">
        <f t="shared" si="30"/>
        <v>0</v>
      </c>
      <c r="V92" s="77">
        <f t="shared" si="30"/>
        <v>0</v>
      </c>
      <c r="W92" s="78">
        <f t="shared" si="30"/>
        <v>0</v>
      </c>
      <c r="X92" s="77">
        <f t="shared" si="30"/>
        <v>0</v>
      </c>
      <c r="Y92" s="78">
        <f t="shared" si="30"/>
        <v>0</v>
      </c>
      <c r="Z92" s="77">
        <f t="shared" si="30"/>
        <v>0</v>
      </c>
      <c r="AA92" s="77">
        <f t="shared" si="30"/>
        <v>0</v>
      </c>
      <c r="AB92" s="96">
        <f t="shared" si="30"/>
        <v>0</v>
      </c>
      <c r="AC92" s="97">
        <f t="shared" si="30"/>
        <v>0</v>
      </c>
      <c r="AD92" s="16"/>
      <c r="AE92" s="16"/>
    </row>
    <row r="93" spans="1:31" s="8" customFormat="1" x14ac:dyDescent="0.2">
      <c r="A93" s="83" t="s">
        <v>43</v>
      </c>
      <c r="B93" s="77">
        <f>B29/B31</f>
        <v>0</v>
      </c>
      <c r="C93" s="78">
        <f t="shared" ref="C93:AC93" si="31">C29/C31</f>
        <v>0</v>
      </c>
      <c r="D93" s="77">
        <f t="shared" si="31"/>
        <v>0</v>
      </c>
      <c r="E93" s="78">
        <f t="shared" si="31"/>
        <v>0</v>
      </c>
      <c r="F93" s="77">
        <f t="shared" si="31"/>
        <v>0</v>
      </c>
      <c r="G93" s="78">
        <f t="shared" si="31"/>
        <v>0</v>
      </c>
      <c r="H93" s="77">
        <f t="shared" si="31"/>
        <v>0</v>
      </c>
      <c r="I93" s="78">
        <f t="shared" si="31"/>
        <v>0</v>
      </c>
      <c r="J93" s="77">
        <f t="shared" si="31"/>
        <v>0</v>
      </c>
      <c r="K93" s="78">
        <f t="shared" si="31"/>
        <v>0</v>
      </c>
      <c r="L93" s="77">
        <f t="shared" si="31"/>
        <v>0</v>
      </c>
      <c r="M93" s="78">
        <f t="shared" si="31"/>
        <v>0</v>
      </c>
      <c r="N93" s="77">
        <f t="shared" si="31"/>
        <v>0</v>
      </c>
      <c r="O93" s="78">
        <f t="shared" si="31"/>
        <v>0</v>
      </c>
      <c r="P93" s="77">
        <f t="shared" si="31"/>
        <v>0</v>
      </c>
      <c r="Q93" s="78">
        <f t="shared" si="31"/>
        <v>0</v>
      </c>
      <c r="R93" s="77">
        <f t="shared" si="31"/>
        <v>0</v>
      </c>
      <c r="S93" s="78">
        <f t="shared" si="31"/>
        <v>0</v>
      </c>
      <c r="T93" s="77">
        <f t="shared" si="31"/>
        <v>0</v>
      </c>
      <c r="U93" s="78">
        <f t="shared" si="31"/>
        <v>0</v>
      </c>
      <c r="V93" s="77">
        <f t="shared" si="31"/>
        <v>0</v>
      </c>
      <c r="W93" s="78">
        <f t="shared" si="31"/>
        <v>0</v>
      </c>
      <c r="X93" s="77">
        <f t="shared" si="31"/>
        <v>0</v>
      </c>
      <c r="Y93" s="78">
        <f t="shared" si="31"/>
        <v>0</v>
      </c>
      <c r="Z93" s="77">
        <f t="shared" si="31"/>
        <v>0</v>
      </c>
      <c r="AA93" s="77">
        <f t="shared" si="31"/>
        <v>0</v>
      </c>
      <c r="AB93" s="96">
        <f t="shared" si="31"/>
        <v>0</v>
      </c>
      <c r="AC93" s="97">
        <f t="shared" si="31"/>
        <v>0</v>
      </c>
      <c r="AD93" s="16"/>
      <c r="AE93" s="16"/>
    </row>
    <row r="94" spans="1:31" s="8" customFormat="1" ht="13.5" thickBot="1" x14ac:dyDescent="0.25">
      <c r="A94" s="82" t="s">
        <v>44</v>
      </c>
      <c r="B94" s="79">
        <f>B30/B31</f>
        <v>0</v>
      </c>
      <c r="C94" s="80">
        <f t="shared" ref="C94:AC94" si="32">C30/C31</f>
        <v>0</v>
      </c>
      <c r="D94" s="79">
        <f t="shared" si="32"/>
        <v>0</v>
      </c>
      <c r="E94" s="80">
        <f t="shared" si="32"/>
        <v>0</v>
      </c>
      <c r="F94" s="79">
        <f t="shared" si="32"/>
        <v>0</v>
      </c>
      <c r="G94" s="80">
        <f t="shared" si="32"/>
        <v>0</v>
      </c>
      <c r="H94" s="79">
        <f t="shared" si="32"/>
        <v>0</v>
      </c>
      <c r="I94" s="80">
        <f t="shared" si="32"/>
        <v>0</v>
      </c>
      <c r="J94" s="79">
        <f t="shared" si="32"/>
        <v>0</v>
      </c>
      <c r="K94" s="80">
        <f t="shared" si="32"/>
        <v>0</v>
      </c>
      <c r="L94" s="79">
        <f t="shared" si="32"/>
        <v>0</v>
      </c>
      <c r="M94" s="80">
        <f t="shared" si="32"/>
        <v>0</v>
      </c>
      <c r="N94" s="79">
        <f t="shared" si="32"/>
        <v>0</v>
      </c>
      <c r="O94" s="80">
        <f t="shared" si="32"/>
        <v>0</v>
      </c>
      <c r="P94" s="79">
        <f t="shared" si="32"/>
        <v>0</v>
      </c>
      <c r="Q94" s="80">
        <f t="shared" si="32"/>
        <v>0</v>
      </c>
      <c r="R94" s="79">
        <f t="shared" si="32"/>
        <v>0</v>
      </c>
      <c r="S94" s="80">
        <f t="shared" si="32"/>
        <v>0</v>
      </c>
      <c r="T94" s="79">
        <f t="shared" si="32"/>
        <v>0</v>
      </c>
      <c r="U94" s="80">
        <f t="shared" si="32"/>
        <v>0</v>
      </c>
      <c r="V94" s="79">
        <f t="shared" si="32"/>
        <v>0</v>
      </c>
      <c r="W94" s="80">
        <f t="shared" si="32"/>
        <v>0</v>
      </c>
      <c r="X94" s="79">
        <f t="shared" si="32"/>
        <v>0</v>
      </c>
      <c r="Y94" s="80">
        <f t="shared" si="32"/>
        <v>0</v>
      </c>
      <c r="Z94" s="79">
        <f t="shared" si="32"/>
        <v>0</v>
      </c>
      <c r="AA94" s="79">
        <f t="shared" si="32"/>
        <v>0</v>
      </c>
      <c r="AB94" s="98">
        <f t="shared" si="32"/>
        <v>0</v>
      </c>
      <c r="AC94" s="99">
        <f t="shared" si="32"/>
        <v>0</v>
      </c>
      <c r="AD94" s="16"/>
      <c r="AE94" s="16"/>
    </row>
    <row r="95" spans="1:31" s="8" customFormat="1" ht="14.25" thickTop="1" thickBot="1" x14ac:dyDescent="0.25">
      <c r="A95" s="9" t="s">
        <v>26</v>
      </c>
      <c r="B95" s="73">
        <f>SUM(B71:B94)</f>
        <v>0.99999999999999989</v>
      </c>
      <c r="C95" s="74">
        <f t="shared" ref="C95:AC95" si="33">SUM(C71:C94)</f>
        <v>0.99999999999999989</v>
      </c>
      <c r="D95" s="73">
        <f t="shared" si="33"/>
        <v>1</v>
      </c>
      <c r="E95" s="74">
        <f t="shared" si="33"/>
        <v>1</v>
      </c>
      <c r="F95" s="73">
        <f t="shared" si="33"/>
        <v>1</v>
      </c>
      <c r="G95" s="74">
        <f t="shared" si="33"/>
        <v>1</v>
      </c>
      <c r="H95" s="73">
        <f t="shared" si="33"/>
        <v>1</v>
      </c>
      <c r="I95" s="74">
        <f t="shared" si="33"/>
        <v>1</v>
      </c>
      <c r="J95" s="73">
        <f t="shared" si="33"/>
        <v>0.99999999999999989</v>
      </c>
      <c r="K95" s="73">
        <f t="shared" si="33"/>
        <v>1</v>
      </c>
      <c r="L95" s="73">
        <f t="shared" si="33"/>
        <v>1</v>
      </c>
      <c r="M95" s="74">
        <f t="shared" si="33"/>
        <v>1.0000000000000002</v>
      </c>
      <c r="N95" s="73">
        <f t="shared" si="33"/>
        <v>1</v>
      </c>
      <c r="O95" s="74">
        <f t="shared" si="33"/>
        <v>1</v>
      </c>
      <c r="P95" s="73">
        <f t="shared" si="33"/>
        <v>1</v>
      </c>
      <c r="Q95" s="74">
        <f t="shared" si="33"/>
        <v>0.99999999999999989</v>
      </c>
      <c r="R95" s="73">
        <f t="shared" si="33"/>
        <v>1.0000000000000002</v>
      </c>
      <c r="S95" s="74">
        <f t="shared" si="33"/>
        <v>1</v>
      </c>
      <c r="T95" s="73">
        <f t="shared" si="33"/>
        <v>1.0000000000000002</v>
      </c>
      <c r="U95" s="74">
        <f t="shared" si="33"/>
        <v>0.99999999999999967</v>
      </c>
      <c r="V95" s="73">
        <f t="shared" si="33"/>
        <v>1.0000000000000002</v>
      </c>
      <c r="W95" s="74">
        <f t="shared" si="33"/>
        <v>1.0000000000000002</v>
      </c>
      <c r="X95" s="73">
        <f t="shared" si="33"/>
        <v>1</v>
      </c>
      <c r="Y95" s="74">
        <f t="shared" si="33"/>
        <v>0.99999999999999989</v>
      </c>
      <c r="Z95" s="73">
        <f t="shared" si="33"/>
        <v>0.99999999999999989</v>
      </c>
      <c r="AA95" s="73">
        <f t="shared" si="33"/>
        <v>1</v>
      </c>
      <c r="AB95" s="73">
        <f t="shared" si="33"/>
        <v>1</v>
      </c>
      <c r="AC95" s="75">
        <f t="shared" si="33"/>
        <v>1</v>
      </c>
      <c r="AD95" s="76"/>
    </row>
    <row r="96" spans="1:31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84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156" t="s">
        <v>54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 t="s">
        <v>55</v>
      </c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</row>
    <row r="3" spans="1:29" ht="15.75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</row>
    <row r="4" spans="1:29" ht="13.5" thickBot="1" x14ac:dyDescent="0.25"/>
    <row r="5" spans="1:29" ht="14.25" thickTop="1" thickBot="1" x14ac:dyDescent="0.25">
      <c r="A5" s="157" t="s">
        <v>2</v>
      </c>
      <c r="B5" s="150" t="s">
        <v>3</v>
      </c>
      <c r="C5" s="151"/>
      <c r="D5" s="150" t="s">
        <v>4</v>
      </c>
      <c r="E5" s="151"/>
      <c r="F5" s="150" t="s">
        <v>5</v>
      </c>
      <c r="G5" s="151"/>
      <c r="H5" s="150" t="s">
        <v>6</v>
      </c>
      <c r="I5" s="151"/>
      <c r="J5" s="150" t="s">
        <v>7</v>
      </c>
      <c r="K5" s="151"/>
      <c r="L5" s="150" t="s">
        <v>8</v>
      </c>
      <c r="M5" s="151"/>
      <c r="N5" s="150" t="s">
        <v>9</v>
      </c>
      <c r="O5" s="151"/>
      <c r="P5" s="160" t="s">
        <v>10</v>
      </c>
      <c r="Q5" s="151"/>
      <c r="R5" s="150" t="s">
        <v>11</v>
      </c>
      <c r="S5" s="151"/>
      <c r="T5" s="150" t="s">
        <v>12</v>
      </c>
      <c r="U5" s="151"/>
      <c r="V5" s="150" t="s">
        <v>13</v>
      </c>
      <c r="W5" s="151"/>
      <c r="X5" s="150" t="s">
        <v>14</v>
      </c>
      <c r="Y5" s="151"/>
      <c r="Z5" s="150" t="s">
        <v>15</v>
      </c>
      <c r="AA5" s="151"/>
      <c r="AB5" s="150" t="s">
        <v>16</v>
      </c>
      <c r="AC5" s="151"/>
    </row>
    <row r="6" spans="1:29" ht="15" thickTop="1" thickBot="1" x14ac:dyDescent="0.3">
      <c r="A6" s="158"/>
      <c r="B6" s="88" t="s">
        <v>17</v>
      </c>
      <c r="C6" s="37" t="s">
        <v>18</v>
      </c>
      <c r="D6" s="32" t="s">
        <v>17</v>
      </c>
      <c r="E6" s="33" t="s">
        <v>18</v>
      </c>
      <c r="F6" s="88" t="s">
        <v>17</v>
      </c>
      <c r="G6" s="37" t="s">
        <v>18</v>
      </c>
      <c r="H6" s="32" t="s">
        <v>17</v>
      </c>
      <c r="I6" s="33" t="s">
        <v>18</v>
      </c>
      <c r="J6" s="88" t="s">
        <v>17</v>
      </c>
      <c r="K6" s="37" t="s">
        <v>18</v>
      </c>
      <c r="L6" s="32" t="s">
        <v>17</v>
      </c>
      <c r="M6" s="29" t="s">
        <v>18</v>
      </c>
      <c r="N6" s="88" t="s">
        <v>17</v>
      </c>
      <c r="O6" s="89" t="s">
        <v>18</v>
      </c>
      <c r="P6" s="44" t="s">
        <v>17</v>
      </c>
      <c r="Q6" s="30" t="s">
        <v>18</v>
      </c>
      <c r="R6" s="32" t="s">
        <v>17</v>
      </c>
      <c r="S6" s="90" t="s">
        <v>18</v>
      </c>
      <c r="T6" s="29" t="s">
        <v>17</v>
      </c>
      <c r="U6" s="30" t="s">
        <v>18</v>
      </c>
      <c r="V6" s="32" t="s">
        <v>17</v>
      </c>
      <c r="W6" s="90" t="s">
        <v>18</v>
      </c>
      <c r="X6" s="29" t="s">
        <v>17</v>
      </c>
      <c r="Y6" s="30" t="s">
        <v>18</v>
      </c>
      <c r="Z6" s="32" t="s">
        <v>17</v>
      </c>
      <c r="AA6" s="90" t="s">
        <v>18</v>
      </c>
      <c r="AB6" s="34" t="s">
        <v>17</v>
      </c>
      <c r="AC6" s="37" t="s">
        <v>18</v>
      </c>
    </row>
    <row r="7" spans="1:29" ht="13.5" thickTop="1" x14ac:dyDescent="0.2">
      <c r="A7" s="85" t="s">
        <v>19</v>
      </c>
      <c r="B7" s="31">
        <f>SUM(Daily!B753,Daily!B722,Daily!B505,Daily!B288,Daily!B133,Daily!B71)</f>
        <v>153</v>
      </c>
      <c r="C7" s="38">
        <f>SUM(Daily!C753,Daily!C722,Daily!C505,Daily!C288,Daily!C133,Daily!C71)</f>
        <v>0</v>
      </c>
      <c r="D7" s="31">
        <f>SUM(Daily!D753,Daily!D722,Daily!D505,Daily!D288,Daily!D133,Daily!D71)</f>
        <v>42</v>
      </c>
      <c r="E7" s="38">
        <f>SUM(Daily!E753,Daily!E722,Daily!E505,Daily!E288,Daily!E133,Daily!E71)</f>
        <v>0</v>
      </c>
      <c r="F7" s="31">
        <f>SUM(Daily!F753,Daily!F722,Daily!F505,Daily!F288,Daily!F133,Daily!F71)</f>
        <v>36</v>
      </c>
      <c r="G7" s="38">
        <f>SUM(Daily!G753,Daily!G722,Daily!G505,Daily!G288,Daily!G133,Daily!G71)</f>
        <v>0</v>
      </c>
      <c r="H7" s="31">
        <f>SUM(Daily!H753,Daily!H722,Daily!H505,Daily!H288,Daily!H133,Daily!H71)</f>
        <v>93</v>
      </c>
      <c r="I7" s="38">
        <f>SUM(Daily!I753,Daily!I722,Daily!I505,Daily!I288,Daily!I133,Daily!I71)</f>
        <v>4</v>
      </c>
      <c r="J7" s="31">
        <f>SUM(Daily!J753,Daily!J722,Daily!J505,Daily!J288,Daily!J133,Daily!J71)</f>
        <v>3</v>
      </c>
      <c r="K7" s="38">
        <f>SUM(Daily!K753,Daily!K722,Daily!K505,Daily!K288,Daily!K133,Daily!K71)</f>
        <v>0</v>
      </c>
      <c r="L7" s="31">
        <f>SUM(Daily!L753,Daily!L722,Daily!L505,Daily!L288,Daily!L133,Daily!L71)</f>
        <v>1</v>
      </c>
      <c r="M7" s="38">
        <f>SUM(Daily!M753,Daily!M722,Daily!M505,Daily!M288,Daily!M133,Daily!M71)</f>
        <v>6</v>
      </c>
      <c r="N7" s="31">
        <f>SUM(Daily!N753,Daily!N722,Daily!N505,Daily!N288,Daily!N133,Daily!N71)</f>
        <v>10</v>
      </c>
      <c r="O7" s="38">
        <f>SUM(Daily!O753,Daily!O722,Daily!O505,Daily!O288,Daily!O133,Daily!O71)</f>
        <v>5</v>
      </c>
      <c r="P7" s="31">
        <f>SUM(Daily!P753,Daily!P722,Daily!P505,Daily!P288,Daily!P133,Daily!P71)</f>
        <v>13</v>
      </c>
      <c r="Q7" s="38">
        <f>SUM(Daily!Q753,Daily!Q722,Daily!Q505,Daily!Q288,Daily!Q133,Daily!Q71)</f>
        <v>7</v>
      </c>
      <c r="R7" s="31">
        <f>SUM(Daily!R753,Daily!R722,Daily!R505,Daily!R288,Daily!R133,Daily!R71)</f>
        <v>1</v>
      </c>
      <c r="S7" s="38">
        <f>SUM(Daily!S753,Daily!S722,Daily!S505,Daily!S288,Daily!S133,Daily!S71)</f>
        <v>8</v>
      </c>
      <c r="T7" s="31">
        <f>SUM(Daily!T753,Daily!T722,Daily!T505,Daily!T288,Daily!T133,Daily!T71)</f>
        <v>0</v>
      </c>
      <c r="U7" s="38">
        <f>SUM(Daily!U753,Daily!U722,Daily!U505,Daily!U288,Daily!U133,Daily!U71)</f>
        <v>0</v>
      </c>
      <c r="V7" s="31">
        <f>SUM(Daily!V753,Daily!V722,Daily!V505,Daily!V288,Daily!V133,Daily!V71)</f>
        <v>0</v>
      </c>
      <c r="W7" s="38">
        <f>SUM(Daily!W753,Daily!W722,Daily!W505,Daily!W288,Daily!W133,Daily!W71)</f>
        <v>0</v>
      </c>
      <c r="X7" s="31">
        <f>SUM(Daily!X753,Daily!X722,Daily!X505,Daily!X288,Daily!X133,Daily!X71)</f>
        <v>0</v>
      </c>
      <c r="Y7" s="38">
        <f>SUM(Daily!Y753,Daily!Y722,Daily!Y505,Daily!Y288,Daily!Y133,Daily!Y71)</f>
        <v>0</v>
      </c>
      <c r="Z7" s="31">
        <f>SUM(Daily!Z753,Daily!Z722,Daily!Z505,Daily!Z288,Daily!Z133,Daily!Z71)</f>
        <v>0</v>
      </c>
      <c r="AA7" s="38">
        <f>SUM(Daily!AA753,Daily!AA722,Daily!AA505,Daily!AA288,Daily!AA133,Daily!AA71)</f>
        <v>0</v>
      </c>
      <c r="AB7" s="102">
        <f>B7+D7+F7+H7+J7+L7+N7+P7+R7+T7+V7+X7+Z7</f>
        <v>352</v>
      </c>
      <c r="AC7" s="103">
        <f>C7+E7+G7+I7+K7+M7+O7+Q7+S7+U7+W7+Y7+AA7</f>
        <v>30</v>
      </c>
    </row>
    <row r="8" spans="1:29" x14ac:dyDescent="0.2">
      <c r="A8" s="86" t="s">
        <v>21</v>
      </c>
      <c r="B8" s="3">
        <f>SUM(Daily!B754,Daily!B723,Daily!B506,Daily!B289,Daily!B134,Daily!B72)</f>
        <v>1968</v>
      </c>
      <c r="C8" s="28">
        <f>SUM(Daily!C754,Daily!C723,Daily!C506,Daily!C289,Daily!C134,Daily!C72)</f>
        <v>2</v>
      </c>
      <c r="D8" s="3">
        <f>SUM(Daily!D754,Daily!D723,Daily!D506,Daily!D289,Daily!D134,Daily!D72)</f>
        <v>657</v>
      </c>
      <c r="E8" s="28">
        <f>SUM(Daily!E754,Daily!E723,Daily!E506,Daily!E289,Daily!E134,Daily!E72)</f>
        <v>4</v>
      </c>
      <c r="F8" s="3">
        <f>SUM(Daily!F754,Daily!F723,Daily!F506,Daily!F289,Daily!F134,Daily!F72)</f>
        <v>372</v>
      </c>
      <c r="G8" s="28">
        <f>SUM(Daily!G754,Daily!G723,Daily!G506,Daily!G289,Daily!G134,Daily!G72)</f>
        <v>1</v>
      </c>
      <c r="H8" s="3">
        <f>SUM(Daily!H754,Daily!H723,Daily!H506,Daily!H289,Daily!H134,Daily!H72)</f>
        <v>1120</v>
      </c>
      <c r="I8" s="28">
        <f>SUM(Daily!I754,Daily!I723,Daily!I506,Daily!I289,Daily!I134,Daily!I72)</f>
        <v>115</v>
      </c>
      <c r="J8" s="3">
        <f>SUM(Daily!J754,Daily!J723,Daily!J506,Daily!J289,Daily!J134,Daily!J72)</f>
        <v>39</v>
      </c>
      <c r="K8" s="28">
        <f>SUM(Daily!K754,Daily!K723,Daily!K506,Daily!K289,Daily!K134,Daily!K72)</f>
        <v>19</v>
      </c>
      <c r="L8" s="3">
        <f>SUM(Daily!L754,Daily!L723,Daily!L506,Daily!L289,Daily!L134,Daily!L72)</f>
        <v>45</v>
      </c>
      <c r="M8" s="28">
        <f>SUM(Daily!M754,Daily!M723,Daily!M506,Daily!M289,Daily!M134,Daily!M72)</f>
        <v>138</v>
      </c>
      <c r="N8" s="3">
        <f>SUM(Daily!N754,Daily!N723,Daily!N506,Daily!N289,Daily!N134,Daily!N72)</f>
        <v>277</v>
      </c>
      <c r="O8" s="28">
        <f>SUM(Daily!O754,Daily!O723,Daily!O506,Daily!O289,Daily!O134,Daily!O72)</f>
        <v>227</v>
      </c>
      <c r="P8" s="3">
        <f>SUM(Daily!P754,Daily!P723,Daily!P506,Daily!P289,Daily!P134,Daily!P72)</f>
        <v>126</v>
      </c>
      <c r="Q8" s="28">
        <f>SUM(Daily!Q754,Daily!Q723,Daily!Q506,Daily!Q289,Daily!Q134,Daily!Q72)</f>
        <v>112</v>
      </c>
      <c r="R8" s="3">
        <f>SUM(Daily!R754,Daily!R723,Daily!R506,Daily!R289,Daily!R134,Daily!R72)</f>
        <v>204</v>
      </c>
      <c r="S8" s="28">
        <f>SUM(Daily!S754,Daily!S723,Daily!S506,Daily!S289,Daily!S134,Daily!S72)</f>
        <v>184</v>
      </c>
      <c r="T8" s="3">
        <f>SUM(Daily!T754,Daily!T723,Daily!T506,Daily!T289,Daily!T134,Daily!T72)</f>
        <v>29</v>
      </c>
      <c r="U8" s="28">
        <f>SUM(Daily!U754,Daily!U723,Daily!U506,Daily!U289,Daily!U134,Daily!U72)</f>
        <v>85</v>
      </c>
      <c r="V8" s="3">
        <f>SUM(Daily!V754,Daily!V723,Daily!V506,Daily!V289,Daily!V134,Daily!V72)</f>
        <v>61</v>
      </c>
      <c r="W8" s="28">
        <f>SUM(Daily!W754,Daily!W723,Daily!W506,Daily!W289,Daily!W134,Daily!W72)</f>
        <v>134</v>
      </c>
      <c r="X8" s="3">
        <f>SUM(Daily!X754,Daily!X723,Daily!X506,Daily!X289,Daily!X134,Daily!X72)</f>
        <v>120</v>
      </c>
      <c r="Y8" s="28">
        <f>SUM(Daily!Y754,Daily!Y723,Daily!Y506,Daily!Y289,Daily!Y134,Daily!Y72)</f>
        <v>146</v>
      </c>
      <c r="Z8" s="3">
        <f>SUM(Daily!Z754,Daily!Z723,Daily!Z506,Daily!Z289,Daily!Z134,Daily!Z72)</f>
        <v>456</v>
      </c>
      <c r="AA8" s="28">
        <f>SUM(Daily!AA754,Daily!AA723,Daily!AA506,Daily!AA289,Daily!AA134,Daily!AA72)</f>
        <v>279</v>
      </c>
      <c r="AB8" s="104">
        <f t="shared" ref="AB8:AC30" si="0">B8+D8+F8+H8+J8+L8+N8+P8+R8+T8+V8+X8+Z8</f>
        <v>5474</v>
      </c>
      <c r="AC8" s="17">
        <f t="shared" si="0"/>
        <v>1446</v>
      </c>
    </row>
    <row r="9" spans="1:29" x14ac:dyDescent="0.2">
      <c r="A9" s="87" t="s">
        <v>23</v>
      </c>
      <c r="B9" s="3">
        <f>SUM(Daily!B755,Daily!B724,Daily!B507,Daily!B290,Daily!B135,Daily!B73)</f>
        <v>6613</v>
      </c>
      <c r="C9" s="28">
        <f>SUM(Daily!C755,Daily!C724,Daily!C507,Daily!C290,Daily!C135,Daily!C73)</f>
        <v>246</v>
      </c>
      <c r="D9" s="3">
        <f>SUM(Daily!D755,Daily!D724,Daily!D507,Daily!D290,Daily!D135,Daily!D73)</f>
        <v>2375</v>
      </c>
      <c r="E9" s="28">
        <f>SUM(Daily!E755,Daily!E724,Daily!E507,Daily!E290,Daily!E135,Daily!E73)</f>
        <v>379</v>
      </c>
      <c r="F9" s="3">
        <f>SUM(Daily!F755,Daily!F724,Daily!F507,Daily!F290,Daily!F135,Daily!F73)</f>
        <v>1008</v>
      </c>
      <c r="G9" s="28">
        <f>SUM(Daily!G755,Daily!G724,Daily!G507,Daily!G290,Daily!G135,Daily!G73)</f>
        <v>174</v>
      </c>
      <c r="H9" s="3">
        <f>SUM(Daily!H755,Daily!H724,Daily!H507,Daily!H290,Daily!H135,Daily!H73)</f>
        <v>3555</v>
      </c>
      <c r="I9" s="28">
        <f>SUM(Daily!I755,Daily!I724,Daily!I507,Daily!I290,Daily!I135,Daily!I73)</f>
        <v>1321</v>
      </c>
      <c r="J9" s="3">
        <f>SUM(Daily!J755,Daily!J724,Daily!J507,Daily!J290,Daily!J135,Daily!J73)</f>
        <v>173</v>
      </c>
      <c r="K9" s="28">
        <f>SUM(Daily!K755,Daily!K724,Daily!K507,Daily!K290,Daily!K135,Daily!K73)</f>
        <v>181</v>
      </c>
      <c r="L9" s="3">
        <f>SUM(Daily!L755,Daily!L724,Daily!L507,Daily!L290,Daily!L135,Daily!L73)</f>
        <v>242</v>
      </c>
      <c r="M9" s="28">
        <f>SUM(Daily!M755,Daily!M724,Daily!M507,Daily!M290,Daily!M135,Daily!M73)</f>
        <v>1061</v>
      </c>
      <c r="N9" s="3">
        <f>SUM(Daily!N755,Daily!N724,Daily!N507,Daily!N290,Daily!N135,Daily!N73)</f>
        <v>1446</v>
      </c>
      <c r="O9" s="28">
        <f>SUM(Daily!O755,Daily!O724,Daily!O507,Daily!O290,Daily!O135,Daily!O73)</f>
        <v>1961</v>
      </c>
      <c r="P9" s="3">
        <f>SUM(Daily!P755,Daily!P724,Daily!P507,Daily!P290,Daily!P135,Daily!P73)</f>
        <v>904</v>
      </c>
      <c r="Q9" s="28">
        <f>SUM(Daily!Q755,Daily!Q724,Daily!Q507,Daily!Q290,Daily!Q135,Daily!Q73)</f>
        <v>1050</v>
      </c>
      <c r="R9" s="3">
        <f>SUM(Daily!R755,Daily!R724,Daily!R507,Daily!R290,Daily!R135,Daily!R73)</f>
        <v>1477</v>
      </c>
      <c r="S9" s="28">
        <f>SUM(Daily!S755,Daily!S724,Daily!S507,Daily!S290,Daily!S135,Daily!S73)</f>
        <v>1358</v>
      </c>
      <c r="T9" s="3">
        <f>SUM(Daily!T755,Daily!T724,Daily!T507,Daily!T290,Daily!T135,Daily!T73)</f>
        <v>237</v>
      </c>
      <c r="U9" s="28">
        <f>SUM(Daily!U755,Daily!U724,Daily!U507,Daily!U290,Daily!U135,Daily!U73)</f>
        <v>677</v>
      </c>
      <c r="V9" s="3">
        <f>SUM(Daily!V755,Daily!V724,Daily!V507,Daily!V290,Daily!V135,Daily!V73)</f>
        <v>673</v>
      </c>
      <c r="W9" s="28">
        <f>SUM(Daily!W755,Daily!W724,Daily!W507,Daily!W290,Daily!W135,Daily!W73)</f>
        <v>1828</v>
      </c>
      <c r="X9" s="3">
        <f>SUM(Daily!X755,Daily!X724,Daily!X507,Daily!X290,Daily!X135,Daily!X73)</f>
        <v>1108</v>
      </c>
      <c r="Y9" s="28">
        <f>SUM(Daily!Y755,Daily!Y724,Daily!Y507,Daily!Y290,Daily!Y135,Daily!Y73)</f>
        <v>1174</v>
      </c>
      <c r="Z9" s="3">
        <f>SUM(Daily!Z755,Daily!Z724,Daily!Z507,Daily!Z290,Daily!Z135,Daily!Z73)</f>
        <v>3711</v>
      </c>
      <c r="AA9" s="28">
        <f>SUM(Daily!AA755,Daily!AA724,Daily!AA507,Daily!AA290,Daily!AA135,Daily!AA73)</f>
        <v>2607</v>
      </c>
      <c r="AB9" s="104">
        <f t="shared" si="0"/>
        <v>23522</v>
      </c>
      <c r="AC9" s="17">
        <f t="shared" si="0"/>
        <v>14017</v>
      </c>
    </row>
    <row r="10" spans="1:29" x14ac:dyDescent="0.2">
      <c r="A10" s="86" t="s">
        <v>25</v>
      </c>
      <c r="B10" s="3">
        <f>SUM(Daily!B756,Daily!B725,Daily!B508,Daily!B291,Daily!B136,Daily!B74)</f>
        <v>8433</v>
      </c>
      <c r="C10" s="28">
        <f>SUM(Daily!C756,Daily!C725,Daily!C508,Daily!C291,Daily!C136,Daily!C74)</f>
        <v>1885</v>
      </c>
      <c r="D10" s="3">
        <f>SUM(Daily!D756,Daily!D725,Daily!D508,Daily!D291,Daily!D136,Daily!D74)</f>
        <v>3160</v>
      </c>
      <c r="E10" s="28">
        <f>SUM(Daily!E756,Daily!E725,Daily!E508,Daily!E291,Daily!E136,Daily!E74)</f>
        <v>1528</v>
      </c>
      <c r="F10" s="3">
        <f>SUM(Daily!F756,Daily!F725,Daily!F508,Daily!F291,Daily!F136,Daily!F74)</f>
        <v>1296</v>
      </c>
      <c r="G10" s="28">
        <f>SUM(Daily!G756,Daily!G725,Daily!G508,Daily!G291,Daily!G136,Daily!G74)</f>
        <v>676</v>
      </c>
      <c r="H10" s="3">
        <f>SUM(Daily!H756,Daily!H725,Daily!H508,Daily!H291,Daily!H136,Daily!H74)</f>
        <v>4104</v>
      </c>
      <c r="I10" s="28">
        <f>SUM(Daily!I756,Daily!I725,Daily!I508,Daily!I291,Daily!I136,Daily!I74)</f>
        <v>3485</v>
      </c>
      <c r="J10" s="3">
        <f>SUM(Daily!J756,Daily!J725,Daily!J508,Daily!J291,Daily!J136,Daily!J74)</f>
        <v>328</v>
      </c>
      <c r="K10" s="28">
        <f>SUM(Daily!K756,Daily!K725,Daily!K508,Daily!K291,Daily!K136,Daily!K74)</f>
        <v>626</v>
      </c>
      <c r="L10" s="3">
        <f>SUM(Daily!L756,Daily!L725,Daily!L508,Daily!L291,Daily!L136,Daily!L74)</f>
        <v>565</v>
      </c>
      <c r="M10" s="28">
        <f>SUM(Daily!M756,Daily!M725,Daily!M508,Daily!M291,Daily!M136,Daily!M74)</f>
        <v>2350</v>
      </c>
      <c r="N10" s="3">
        <f>SUM(Daily!N756,Daily!N725,Daily!N508,Daily!N291,Daily!N136,Daily!N74)</f>
        <v>2830</v>
      </c>
      <c r="O10" s="28">
        <f>SUM(Daily!O756,Daily!O725,Daily!O508,Daily!O291,Daily!O136,Daily!O74)</f>
        <v>3896</v>
      </c>
      <c r="P10" s="3">
        <f>SUM(Daily!P756,Daily!P725,Daily!P508,Daily!P291,Daily!P136,Daily!P74)</f>
        <v>1895</v>
      </c>
      <c r="Q10" s="28">
        <f>SUM(Daily!Q756,Daily!Q725,Daily!Q508,Daily!Q291,Daily!Q136,Daily!Q74)</f>
        <v>1732</v>
      </c>
      <c r="R10" s="3">
        <f>SUM(Daily!R756,Daily!R725,Daily!R508,Daily!R291,Daily!R136,Daily!R74)</f>
        <v>3120</v>
      </c>
      <c r="S10" s="28">
        <f>SUM(Daily!S756,Daily!S725,Daily!S508,Daily!S291,Daily!S136,Daily!S74)</f>
        <v>2831</v>
      </c>
      <c r="T10" s="3">
        <f>SUM(Daily!T756,Daily!T725,Daily!T508,Daily!T291,Daily!T136,Daily!T74)</f>
        <v>642</v>
      </c>
      <c r="U10" s="28">
        <f>SUM(Daily!U756,Daily!U725,Daily!U508,Daily!U291,Daily!U136,Daily!U74)</f>
        <v>1229</v>
      </c>
      <c r="V10" s="3">
        <f>SUM(Daily!V756,Daily!V725,Daily!V508,Daily!V291,Daily!V136,Daily!V74)</f>
        <v>1702</v>
      </c>
      <c r="W10" s="28">
        <f>SUM(Daily!W756,Daily!W725,Daily!W508,Daily!W291,Daily!W136,Daily!W74)</f>
        <v>3589</v>
      </c>
      <c r="X10" s="3">
        <f>SUM(Daily!X756,Daily!X725,Daily!X508,Daily!X291,Daily!X136,Daily!X74)</f>
        <v>2490</v>
      </c>
      <c r="Y10" s="28">
        <f>SUM(Daily!Y756,Daily!Y725,Daily!Y508,Daily!Y291,Daily!Y136,Daily!Y74)</f>
        <v>2227</v>
      </c>
      <c r="Z10" s="3">
        <f>SUM(Daily!Z756,Daily!Z725,Daily!Z508,Daily!Z291,Daily!Z136,Daily!Z74)</f>
        <v>7014</v>
      </c>
      <c r="AA10" s="28">
        <f>SUM(Daily!AA756,Daily!AA725,Daily!AA508,Daily!AA291,Daily!AA136,Daily!AA74)</f>
        <v>5725</v>
      </c>
      <c r="AB10" s="104">
        <f t="shared" si="0"/>
        <v>37579</v>
      </c>
      <c r="AC10" s="17">
        <f t="shared" si="0"/>
        <v>31779</v>
      </c>
    </row>
    <row r="11" spans="1:29" x14ac:dyDescent="0.2">
      <c r="A11" s="87" t="s">
        <v>20</v>
      </c>
      <c r="B11" s="3">
        <f>SUM(Daily!B757,Daily!B726,Daily!B509,Daily!B292,Daily!B137,Daily!B75)</f>
        <v>10184</v>
      </c>
      <c r="C11" s="28">
        <f>SUM(Daily!C757,Daily!C726,Daily!C509,Daily!C292,Daily!C137,Daily!C75)</f>
        <v>3571</v>
      </c>
      <c r="D11" s="3">
        <f>SUM(Daily!D757,Daily!D726,Daily!D509,Daily!D292,Daily!D137,Daily!D75)</f>
        <v>3710</v>
      </c>
      <c r="E11" s="28">
        <f>SUM(Daily!E757,Daily!E726,Daily!E509,Daily!E292,Daily!E137,Daily!E75)</f>
        <v>2573</v>
      </c>
      <c r="F11" s="3">
        <f>SUM(Daily!F757,Daily!F726,Daily!F509,Daily!F292,Daily!F137,Daily!F75)</f>
        <v>1648</v>
      </c>
      <c r="G11" s="28">
        <f>SUM(Daily!G757,Daily!G726,Daily!G509,Daily!G292,Daily!G137,Daily!G75)</f>
        <v>988</v>
      </c>
      <c r="H11" s="3">
        <f>SUM(Daily!H757,Daily!H726,Daily!H509,Daily!H292,Daily!H137,Daily!H75)</f>
        <v>4842</v>
      </c>
      <c r="I11" s="28">
        <f>SUM(Daily!I757,Daily!I726,Daily!I509,Daily!I292,Daily!I137,Daily!I75)</f>
        <v>5897</v>
      </c>
      <c r="J11" s="3">
        <f>SUM(Daily!J757,Daily!J726,Daily!J509,Daily!J292,Daily!J137,Daily!J75)</f>
        <v>489</v>
      </c>
      <c r="K11" s="28">
        <f>SUM(Daily!K757,Daily!K726,Daily!K509,Daily!K292,Daily!K137,Daily!K75)</f>
        <v>1036</v>
      </c>
      <c r="L11" s="3">
        <f>SUM(Daily!L757,Daily!L726,Daily!L509,Daily!L292,Daily!L137,Daily!L75)</f>
        <v>837</v>
      </c>
      <c r="M11" s="28">
        <f>SUM(Daily!M757,Daily!M726,Daily!M509,Daily!M292,Daily!M137,Daily!M75)</f>
        <v>3129</v>
      </c>
      <c r="N11" s="3">
        <f>SUM(Daily!N757,Daily!N726,Daily!N509,Daily!N292,Daily!N137,Daily!N75)</f>
        <v>3916</v>
      </c>
      <c r="O11" s="28">
        <f>SUM(Daily!O757,Daily!O726,Daily!O509,Daily!O292,Daily!O137,Daily!O75)</f>
        <v>5305</v>
      </c>
      <c r="P11" s="3">
        <f>SUM(Daily!P757,Daily!P726,Daily!P509,Daily!P292,Daily!P137,Daily!P75)</f>
        <v>2430</v>
      </c>
      <c r="Q11" s="28">
        <f>SUM(Daily!Q757,Daily!Q726,Daily!Q509,Daily!Q292,Daily!Q137,Daily!Q75)</f>
        <v>2342</v>
      </c>
      <c r="R11" s="3">
        <f>SUM(Daily!R757,Daily!R726,Daily!R509,Daily!R292,Daily!R137,Daily!R75)</f>
        <v>4341</v>
      </c>
      <c r="S11" s="28">
        <f>SUM(Daily!S757,Daily!S726,Daily!S509,Daily!S292,Daily!S137,Daily!S75)</f>
        <v>3593</v>
      </c>
      <c r="T11" s="3">
        <f>SUM(Daily!T757,Daily!T726,Daily!T509,Daily!T292,Daily!T137,Daily!T75)</f>
        <v>776</v>
      </c>
      <c r="U11" s="28">
        <f>SUM(Daily!U757,Daily!U726,Daily!U509,Daily!U292,Daily!U137,Daily!U75)</f>
        <v>1198</v>
      </c>
      <c r="V11" s="3">
        <f>SUM(Daily!V757,Daily!V726,Daily!V509,Daily!V292,Daily!V137,Daily!V75)</f>
        <v>2385</v>
      </c>
      <c r="W11" s="28">
        <f>SUM(Daily!W757,Daily!W726,Daily!W509,Daily!W292,Daily!W137,Daily!W75)</f>
        <v>4027</v>
      </c>
      <c r="X11" s="3">
        <f>SUM(Daily!X757,Daily!X726,Daily!X509,Daily!X292,Daily!X137,Daily!X75)</f>
        <v>2941</v>
      </c>
      <c r="Y11" s="28">
        <f>SUM(Daily!Y757,Daily!Y726,Daily!Y509,Daily!Y292,Daily!Y137,Daily!Y75)</f>
        <v>2482</v>
      </c>
      <c r="Z11" s="3">
        <f>SUM(Daily!Z757,Daily!Z726,Daily!Z509,Daily!Z292,Daily!Z137,Daily!Z75)</f>
        <v>8952</v>
      </c>
      <c r="AA11" s="28">
        <f>SUM(Daily!AA757,Daily!AA726,Daily!AA509,Daily!AA292,Daily!AA137,Daily!AA75)</f>
        <v>7902</v>
      </c>
      <c r="AB11" s="104">
        <f t="shared" si="0"/>
        <v>47451</v>
      </c>
      <c r="AC11" s="17">
        <f t="shared" si="0"/>
        <v>44043</v>
      </c>
    </row>
    <row r="12" spans="1:29" x14ac:dyDescent="0.2">
      <c r="A12" s="86" t="s">
        <v>22</v>
      </c>
      <c r="B12" s="3">
        <f>SUM(Daily!B758,Daily!B727,Daily!B510,Daily!B293,Daily!B138,Daily!B76)</f>
        <v>13176</v>
      </c>
      <c r="C12" s="28">
        <f>SUM(Daily!C758,Daily!C727,Daily!C510,Daily!C293,Daily!C138,Daily!C76)</f>
        <v>4714</v>
      </c>
      <c r="D12" s="3">
        <f>SUM(Daily!D758,Daily!D727,Daily!D510,Daily!D293,Daily!D138,Daily!D76)</f>
        <v>4330</v>
      </c>
      <c r="E12" s="28">
        <f>SUM(Daily!E758,Daily!E727,Daily!E510,Daily!E293,Daily!E138,Daily!E76)</f>
        <v>2823</v>
      </c>
      <c r="F12" s="3">
        <f>SUM(Daily!F758,Daily!F727,Daily!F510,Daily!F293,Daily!F138,Daily!F76)</f>
        <v>1983</v>
      </c>
      <c r="G12" s="28">
        <f>SUM(Daily!G758,Daily!G727,Daily!G510,Daily!G293,Daily!G138,Daily!G76)</f>
        <v>1149</v>
      </c>
      <c r="H12" s="3">
        <f>SUM(Daily!H758,Daily!H727,Daily!H510,Daily!H293,Daily!H138,Daily!H76)</f>
        <v>6173</v>
      </c>
      <c r="I12" s="28">
        <f>SUM(Daily!I758,Daily!I727,Daily!I510,Daily!I293,Daily!I138,Daily!I76)</f>
        <v>6819</v>
      </c>
      <c r="J12" s="3">
        <f>SUM(Daily!J758,Daily!J727,Daily!J510,Daily!J293,Daily!J138,Daily!J76)</f>
        <v>637</v>
      </c>
      <c r="K12" s="28">
        <f>SUM(Daily!K758,Daily!K727,Daily!K510,Daily!K293,Daily!K138,Daily!K76)</f>
        <v>1444</v>
      </c>
      <c r="L12" s="3">
        <f>SUM(Daily!L758,Daily!L727,Daily!L510,Daily!L293,Daily!L138,Daily!L76)</f>
        <v>776</v>
      </c>
      <c r="M12" s="28">
        <f>SUM(Daily!M758,Daily!M727,Daily!M510,Daily!M293,Daily!M138,Daily!M76)</f>
        <v>3977</v>
      </c>
      <c r="N12" s="3">
        <f>SUM(Daily!N758,Daily!N727,Daily!N510,Daily!N293,Daily!N138,Daily!N76)</f>
        <v>4431</v>
      </c>
      <c r="O12" s="28">
        <f>SUM(Daily!O758,Daily!O727,Daily!O510,Daily!O293,Daily!O138,Daily!O76)</f>
        <v>7212</v>
      </c>
      <c r="P12" s="3">
        <f>SUM(Daily!P758,Daily!P727,Daily!P510,Daily!P293,Daily!P138,Daily!P76)</f>
        <v>2952</v>
      </c>
      <c r="Q12" s="28">
        <f>SUM(Daily!Q758,Daily!Q727,Daily!Q510,Daily!Q293,Daily!Q138,Daily!Q76)</f>
        <v>2709</v>
      </c>
      <c r="R12" s="3">
        <f>SUM(Daily!R758,Daily!R727,Daily!R510,Daily!R293,Daily!R138,Daily!R76)</f>
        <v>5231</v>
      </c>
      <c r="S12" s="28">
        <f>SUM(Daily!S758,Daily!S727,Daily!S510,Daily!S293,Daily!S138,Daily!S76)</f>
        <v>3986</v>
      </c>
      <c r="T12" s="3">
        <f>SUM(Daily!T758,Daily!T727,Daily!T510,Daily!T293,Daily!T138,Daily!T76)</f>
        <v>794</v>
      </c>
      <c r="U12" s="28">
        <f>SUM(Daily!U758,Daily!U727,Daily!U510,Daily!U293,Daily!U138,Daily!U76)</f>
        <v>1205</v>
      </c>
      <c r="V12" s="3">
        <f>SUM(Daily!V758,Daily!V727,Daily!V510,Daily!V293,Daily!V138,Daily!V76)</f>
        <v>2325</v>
      </c>
      <c r="W12" s="28">
        <f>SUM(Daily!W758,Daily!W727,Daily!W510,Daily!W293,Daily!W138,Daily!W76)</f>
        <v>5544</v>
      </c>
      <c r="X12" s="3">
        <f>SUM(Daily!X758,Daily!X727,Daily!X510,Daily!X293,Daily!X138,Daily!X76)</f>
        <v>2979</v>
      </c>
      <c r="Y12" s="28">
        <f>SUM(Daily!Y758,Daily!Y727,Daily!Y510,Daily!Y293,Daily!Y138,Daily!Y76)</f>
        <v>2270</v>
      </c>
      <c r="Z12" s="3">
        <f>SUM(Daily!Z758,Daily!Z727,Daily!Z510,Daily!Z293,Daily!Z138,Daily!Z76)</f>
        <v>11374</v>
      </c>
      <c r="AA12" s="28">
        <f>SUM(Daily!AA758,Daily!AA727,Daily!AA510,Daily!AA293,Daily!AA138,Daily!AA76)</f>
        <v>9045</v>
      </c>
      <c r="AB12" s="104">
        <f t="shared" si="0"/>
        <v>57161</v>
      </c>
      <c r="AC12" s="17">
        <f t="shared" si="0"/>
        <v>52897</v>
      </c>
    </row>
    <row r="13" spans="1:29" x14ac:dyDescent="0.2">
      <c r="A13" s="87" t="s">
        <v>24</v>
      </c>
      <c r="B13" s="3">
        <f>SUM(Daily!B759,Daily!B728,Daily!B511,Daily!B294,Daily!B139,Daily!B77)</f>
        <v>13661</v>
      </c>
      <c r="C13" s="28">
        <f>SUM(Daily!C759,Daily!C728,Daily!C511,Daily!C294,Daily!C139,Daily!C77)</f>
        <v>5663</v>
      </c>
      <c r="D13" s="3">
        <f>SUM(Daily!D759,Daily!D728,Daily!D511,Daily!D294,Daily!D139,Daily!D77)</f>
        <v>4750</v>
      </c>
      <c r="E13" s="28">
        <f>SUM(Daily!E759,Daily!E728,Daily!E511,Daily!E294,Daily!E139,Daily!E77)</f>
        <v>2758</v>
      </c>
      <c r="F13" s="3">
        <f>SUM(Daily!F759,Daily!F728,Daily!F511,Daily!F294,Daily!F139,Daily!F77)</f>
        <v>2085</v>
      </c>
      <c r="G13" s="28">
        <f>SUM(Daily!G759,Daily!G728,Daily!G511,Daily!G294,Daily!G139,Daily!G77)</f>
        <v>1208</v>
      </c>
      <c r="H13" s="3">
        <f>SUM(Daily!H759,Daily!H728,Daily!H511,Daily!H294,Daily!H139,Daily!H77)</f>
        <v>7547</v>
      </c>
      <c r="I13" s="28">
        <f>SUM(Daily!I759,Daily!I728,Daily!I511,Daily!I294,Daily!I139,Daily!I77)</f>
        <v>7943</v>
      </c>
      <c r="J13" s="3">
        <f>SUM(Daily!J759,Daily!J728,Daily!J511,Daily!J294,Daily!J139,Daily!J77)</f>
        <v>754</v>
      </c>
      <c r="K13" s="28">
        <f>SUM(Daily!K759,Daily!K728,Daily!K511,Daily!K294,Daily!K139,Daily!K77)</f>
        <v>2077</v>
      </c>
      <c r="L13" s="3">
        <f>SUM(Daily!L759,Daily!L728,Daily!L511,Daily!L294,Daily!L139,Daily!L77)</f>
        <v>840</v>
      </c>
      <c r="M13" s="28">
        <f>SUM(Daily!M759,Daily!M728,Daily!M511,Daily!M294,Daily!M139,Daily!M77)</f>
        <v>4600</v>
      </c>
      <c r="N13" s="3">
        <f>SUM(Daily!N759,Daily!N728,Daily!N511,Daily!N294,Daily!N139,Daily!N77)</f>
        <v>5091</v>
      </c>
      <c r="O13" s="28">
        <f>SUM(Daily!O759,Daily!O728,Daily!O511,Daily!O294,Daily!O139,Daily!O77)</f>
        <v>8362</v>
      </c>
      <c r="P13" s="3">
        <f>SUM(Daily!P759,Daily!P728,Daily!P511,Daily!P294,Daily!P139,Daily!P77)</f>
        <v>3299</v>
      </c>
      <c r="Q13" s="28">
        <f>SUM(Daily!Q759,Daily!Q728,Daily!Q511,Daily!Q294,Daily!Q139,Daily!Q77)</f>
        <v>3045</v>
      </c>
      <c r="R13" s="3">
        <f>SUM(Daily!R759,Daily!R728,Daily!R511,Daily!R294,Daily!R139,Daily!R77)</f>
        <v>6112</v>
      </c>
      <c r="S13" s="28">
        <f>SUM(Daily!S759,Daily!S728,Daily!S511,Daily!S294,Daily!S139,Daily!S77)</f>
        <v>4529</v>
      </c>
      <c r="T13" s="3">
        <f>SUM(Daily!T759,Daily!T728,Daily!T511,Daily!T294,Daily!T139,Daily!T77)</f>
        <v>678</v>
      </c>
      <c r="U13" s="28">
        <f>SUM(Daily!U759,Daily!U728,Daily!U511,Daily!U294,Daily!U139,Daily!U77)</f>
        <v>1009</v>
      </c>
      <c r="V13" s="3">
        <f>SUM(Daily!V759,Daily!V728,Daily!V511,Daily!V294,Daily!V139,Daily!V77)</f>
        <v>2382</v>
      </c>
      <c r="W13" s="28">
        <f>SUM(Daily!W759,Daily!W728,Daily!W511,Daily!W294,Daily!W139,Daily!W77)</f>
        <v>7640</v>
      </c>
      <c r="X13" s="3">
        <f>SUM(Daily!X759,Daily!X728,Daily!X511,Daily!X294,Daily!X139,Daily!X77)</f>
        <v>3146</v>
      </c>
      <c r="Y13" s="28">
        <f>SUM(Daily!Y759,Daily!Y728,Daily!Y511,Daily!Y294,Daily!Y139,Daily!Y77)</f>
        <v>2415</v>
      </c>
      <c r="Z13" s="3">
        <f>SUM(Daily!Z759,Daily!Z728,Daily!Z511,Daily!Z294,Daily!Z139,Daily!Z77)</f>
        <v>12236</v>
      </c>
      <c r="AA13" s="28">
        <f>SUM(Daily!AA759,Daily!AA728,Daily!AA511,Daily!AA294,Daily!AA139,Daily!AA77)</f>
        <v>9858</v>
      </c>
      <c r="AB13" s="104">
        <f t="shared" si="0"/>
        <v>62581</v>
      </c>
      <c r="AC13" s="17">
        <f t="shared" si="0"/>
        <v>61107</v>
      </c>
    </row>
    <row r="14" spans="1:29" x14ac:dyDescent="0.2">
      <c r="A14" s="86" t="s">
        <v>28</v>
      </c>
      <c r="B14" s="3">
        <f>SUM(Daily!B760,Daily!B729,Daily!B512,Daily!B295,Daily!B140,Daily!B78)</f>
        <v>13800</v>
      </c>
      <c r="C14" s="28">
        <f>SUM(Daily!C760,Daily!C729,Daily!C512,Daily!C295,Daily!C140,Daily!C78)</f>
        <v>6110</v>
      </c>
      <c r="D14" s="3">
        <f>SUM(Daily!D760,Daily!D729,Daily!D512,Daily!D295,Daily!D140,Daily!D78)</f>
        <v>4811</v>
      </c>
      <c r="E14" s="28">
        <f>SUM(Daily!E760,Daily!E729,Daily!E512,Daily!E295,Daily!E140,Daily!E78)</f>
        <v>2578</v>
      </c>
      <c r="F14" s="3">
        <f>SUM(Daily!F760,Daily!F729,Daily!F512,Daily!F295,Daily!F140,Daily!F78)</f>
        <v>2337</v>
      </c>
      <c r="G14" s="28">
        <f>SUM(Daily!G760,Daily!G729,Daily!G512,Daily!G295,Daily!G140,Daily!G78)</f>
        <v>1142</v>
      </c>
      <c r="H14" s="3">
        <f>SUM(Daily!H760,Daily!H729,Daily!H512,Daily!H295,Daily!H140,Daily!H78)</f>
        <v>8472</v>
      </c>
      <c r="I14" s="28">
        <f>SUM(Daily!I760,Daily!I729,Daily!I512,Daily!I295,Daily!I140,Daily!I78)</f>
        <v>8162</v>
      </c>
      <c r="J14" s="3">
        <f>SUM(Daily!J760,Daily!J729,Daily!J512,Daily!J295,Daily!J140,Daily!J78)</f>
        <v>681</v>
      </c>
      <c r="K14" s="28">
        <f>SUM(Daily!K760,Daily!K729,Daily!K512,Daily!K295,Daily!K140,Daily!K78)</f>
        <v>1834</v>
      </c>
      <c r="L14" s="3">
        <f>SUM(Daily!L760,Daily!L729,Daily!L512,Daily!L295,Daily!L140,Daily!L78)</f>
        <v>878</v>
      </c>
      <c r="M14" s="28">
        <f>SUM(Daily!M760,Daily!M729,Daily!M512,Daily!M295,Daily!M140,Daily!M78)</f>
        <v>4508</v>
      </c>
      <c r="N14" s="3">
        <f>SUM(Daily!N760,Daily!N729,Daily!N512,Daily!N295,Daily!N140,Daily!N78)</f>
        <v>5045</v>
      </c>
      <c r="O14" s="28">
        <f>SUM(Daily!O760,Daily!O729,Daily!O512,Daily!O295,Daily!O140,Daily!O78)</f>
        <v>7947</v>
      </c>
      <c r="P14" s="3">
        <f>SUM(Daily!P760,Daily!P729,Daily!P512,Daily!P295,Daily!P140,Daily!P78)</f>
        <v>3406</v>
      </c>
      <c r="Q14" s="28">
        <f>SUM(Daily!Q760,Daily!Q729,Daily!Q512,Daily!Q295,Daily!Q140,Daily!Q78)</f>
        <v>2886</v>
      </c>
      <c r="R14" s="3">
        <f>SUM(Daily!R760,Daily!R729,Daily!R512,Daily!R295,Daily!R140,Daily!R78)</f>
        <v>6122</v>
      </c>
      <c r="S14" s="28">
        <f>SUM(Daily!S760,Daily!S729,Daily!S512,Daily!S295,Daily!S140,Daily!S78)</f>
        <v>4838</v>
      </c>
      <c r="T14" s="3">
        <f>SUM(Daily!T760,Daily!T729,Daily!T512,Daily!T295,Daily!T140,Daily!T78)</f>
        <v>712</v>
      </c>
      <c r="U14" s="28">
        <f>SUM(Daily!U760,Daily!U729,Daily!U512,Daily!U295,Daily!U140,Daily!U78)</f>
        <v>964</v>
      </c>
      <c r="V14" s="3">
        <f>SUM(Daily!V760,Daily!V729,Daily!V512,Daily!V295,Daily!V140,Daily!V78)</f>
        <v>2575</v>
      </c>
      <c r="W14" s="28">
        <f>SUM(Daily!W760,Daily!W729,Daily!W512,Daily!W295,Daily!W140,Daily!W78)</f>
        <v>7778</v>
      </c>
      <c r="X14" s="3">
        <f>SUM(Daily!X760,Daily!X729,Daily!X512,Daily!X295,Daily!X140,Daily!X78)</f>
        <v>3281</v>
      </c>
      <c r="Y14" s="28">
        <f>SUM(Daily!Y760,Daily!Y729,Daily!Y512,Daily!Y295,Daily!Y140,Daily!Y78)</f>
        <v>2348</v>
      </c>
      <c r="Z14" s="3">
        <f>SUM(Daily!Z760,Daily!Z729,Daily!Z512,Daily!Z295,Daily!Z140,Daily!Z78)</f>
        <v>12455</v>
      </c>
      <c r="AA14" s="28">
        <f>SUM(Daily!AA760,Daily!AA729,Daily!AA512,Daily!AA295,Daily!AA140,Daily!AA78)</f>
        <v>10605</v>
      </c>
      <c r="AB14" s="104">
        <f t="shared" si="0"/>
        <v>64575</v>
      </c>
      <c r="AC14" s="17">
        <f t="shared" si="0"/>
        <v>61700</v>
      </c>
    </row>
    <row r="15" spans="1:29" x14ac:dyDescent="0.2">
      <c r="A15" s="87" t="s">
        <v>29</v>
      </c>
      <c r="B15" s="3">
        <f>SUM(Daily!B761,Daily!B730,Daily!B513,Daily!B296,Daily!B141,Daily!B79)</f>
        <v>14763</v>
      </c>
      <c r="C15" s="28">
        <f>SUM(Daily!C761,Daily!C730,Daily!C513,Daily!C296,Daily!C141,Daily!C79)</f>
        <v>7547</v>
      </c>
      <c r="D15" s="3">
        <f>SUM(Daily!D761,Daily!D730,Daily!D513,Daily!D296,Daily!D141,Daily!D79)</f>
        <v>5331</v>
      </c>
      <c r="E15" s="28">
        <f>SUM(Daily!E761,Daily!E730,Daily!E513,Daily!E296,Daily!E141,Daily!E79)</f>
        <v>2835</v>
      </c>
      <c r="F15" s="3">
        <f>SUM(Daily!F761,Daily!F730,Daily!F513,Daily!F296,Daily!F141,Daily!F79)</f>
        <v>2652</v>
      </c>
      <c r="G15" s="28">
        <f>SUM(Daily!G761,Daily!G730,Daily!G513,Daily!G296,Daily!G141,Daily!G79)</f>
        <v>1152</v>
      </c>
      <c r="H15" s="3">
        <f>SUM(Daily!H761,Daily!H730,Daily!H513,Daily!H296,Daily!H141,Daily!H79)</f>
        <v>9389</v>
      </c>
      <c r="I15" s="28">
        <f>SUM(Daily!I761,Daily!I730,Daily!I513,Daily!I296,Daily!I141,Daily!I79)</f>
        <v>8324</v>
      </c>
      <c r="J15" s="3">
        <f>SUM(Daily!J761,Daily!J730,Daily!J513,Daily!J296,Daily!J141,Daily!J79)</f>
        <v>828</v>
      </c>
      <c r="K15" s="28">
        <f>SUM(Daily!K761,Daily!K730,Daily!K513,Daily!K296,Daily!K141,Daily!K79)</f>
        <v>1635</v>
      </c>
      <c r="L15" s="3">
        <f>SUM(Daily!L761,Daily!L730,Daily!L513,Daily!L296,Daily!L141,Daily!L79)</f>
        <v>1005</v>
      </c>
      <c r="M15" s="28">
        <f>SUM(Daily!M761,Daily!M730,Daily!M513,Daily!M296,Daily!M141,Daily!M79)</f>
        <v>5093</v>
      </c>
      <c r="N15" s="3">
        <f>SUM(Daily!N761,Daily!N730,Daily!N513,Daily!N296,Daily!N141,Daily!N79)</f>
        <v>5423</v>
      </c>
      <c r="O15" s="28">
        <f>SUM(Daily!O761,Daily!O730,Daily!O513,Daily!O296,Daily!O141,Daily!O79)</f>
        <v>9129</v>
      </c>
      <c r="P15" s="3">
        <f>SUM(Daily!P761,Daily!P730,Daily!P513,Daily!P296,Daily!P141,Daily!P79)</f>
        <v>3615</v>
      </c>
      <c r="Q15" s="28">
        <f>SUM(Daily!Q761,Daily!Q730,Daily!Q513,Daily!Q296,Daily!Q141,Daily!Q79)</f>
        <v>3201</v>
      </c>
      <c r="R15" s="3">
        <f>SUM(Daily!R761,Daily!R730,Daily!R513,Daily!R296,Daily!R141,Daily!R79)</f>
        <v>6282</v>
      </c>
      <c r="S15" s="28">
        <f>SUM(Daily!S761,Daily!S730,Daily!S513,Daily!S296,Daily!S141,Daily!S79)</f>
        <v>5102</v>
      </c>
      <c r="T15" s="3">
        <f>SUM(Daily!T761,Daily!T730,Daily!T513,Daily!T296,Daily!T141,Daily!T79)</f>
        <v>671</v>
      </c>
      <c r="U15" s="28">
        <f>SUM(Daily!U761,Daily!U730,Daily!U513,Daily!U296,Daily!U141,Daily!U79)</f>
        <v>985</v>
      </c>
      <c r="V15" s="3">
        <f>SUM(Daily!V761,Daily!V730,Daily!V513,Daily!V296,Daily!V141,Daily!V79)</f>
        <v>2879</v>
      </c>
      <c r="W15" s="28">
        <f>SUM(Daily!W761,Daily!W730,Daily!W513,Daily!W296,Daily!W141,Daily!W79)</f>
        <v>8550</v>
      </c>
      <c r="X15" s="3">
        <f>SUM(Daily!X761,Daily!X730,Daily!X513,Daily!X296,Daily!X141,Daily!X79)</f>
        <v>3273</v>
      </c>
      <c r="Y15" s="28">
        <f>SUM(Daily!Y761,Daily!Y730,Daily!Y513,Daily!Y296,Daily!Y141,Daily!Y79)</f>
        <v>2353</v>
      </c>
      <c r="Z15" s="3">
        <f>SUM(Daily!Z761,Daily!Z730,Daily!Z513,Daily!Z296,Daily!Z141,Daily!Z79)</f>
        <v>12932</v>
      </c>
      <c r="AA15" s="28">
        <f>SUM(Daily!AA761,Daily!AA730,Daily!AA513,Daily!AA296,Daily!AA141,Daily!AA79)</f>
        <v>11729</v>
      </c>
      <c r="AB15" s="104">
        <f t="shared" si="0"/>
        <v>69043</v>
      </c>
      <c r="AC15" s="17">
        <f t="shared" si="0"/>
        <v>67635</v>
      </c>
    </row>
    <row r="16" spans="1:29" x14ac:dyDescent="0.2">
      <c r="A16" s="86" t="s">
        <v>31</v>
      </c>
      <c r="B16" s="3">
        <f>SUM(Daily!B762,Daily!B731,Daily!B514,Daily!B297,Daily!B142,Daily!B80)</f>
        <v>13595</v>
      </c>
      <c r="C16" s="28">
        <f>SUM(Daily!C762,Daily!C731,Daily!C514,Daily!C297,Daily!C142,Daily!C80)</f>
        <v>7575</v>
      </c>
      <c r="D16" s="3">
        <f>SUM(Daily!D762,Daily!D731,Daily!D514,Daily!D297,Daily!D142,Daily!D80)</f>
        <v>4822</v>
      </c>
      <c r="E16" s="28">
        <f>SUM(Daily!E762,Daily!E731,Daily!E514,Daily!E297,Daily!E142,Daily!E80)</f>
        <v>3082</v>
      </c>
      <c r="F16" s="3">
        <f>SUM(Daily!F762,Daily!F731,Daily!F514,Daily!F297,Daily!F142,Daily!F80)</f>
        <v>2614</v>
      </c>
      <c r="G16" s="28">
        <f>SUM(Daily!G762,Daily!G731,Daily!G514,Daily!G297,Daily!G142,Daily!G80)</f>
        <v>1071</v>
      </c>
      <c r="H16" s="3">
        <f>SUM(Daily!H762,Daily!H731,Daily!H514,Daily!H297,Daily!H142,Daily!H80)</f>
        <v>9621</v>
      </c>
      <c r="I16" s="28">
        <f>SUM(Daily!I762,Daily!I731,Daily!I514,Daily!I297,Daily!I142,Daily!I80)</f>
        <v>9599</v>
      </c>
      <c r="J16" s="3">
        <f>SUM(Daily!J762,Daily!J731,Daily!J514,Daily!J297,Daily!J142,Daily!J80)</f>
        <v>769</v>
      </c>
      <c r="K16" s="28">
        <f>SUM(Daily!K762,Daily!K731,Daily!K514,Daily!K297,Daily!K142,Daily!K80)</f>
        <v>1346</v>
      </c>
      <c r="L16" s="3">
        <f>SUM(Daily!L762,Daily!L731,Daily!L514,Daily!L297,Daily!L142,Daily!L80)</f>
        <v>1231</v>
      </c>
      <c r="M16" s="28">
        <f>SUM(Daily!M762,Daily!M731,Daily!M514,Daily!M297,Daily!M142,Daily!M80)</f>
        <v>5534</v>
      </c>
      <c r="N16" s="3">
        <f>SUM(Daily!N762,Daily!N731,Daily!N514,Daily!N297,Daily!N142,Daily!N80)</f>
        <v>5652</v>
      </c>
      <c r="O16" s="28">
        <f>SUM(Daily!O762,Daily!O731,Daily!O514,Daily!O297,Daily!O142,Daily!O80)</f>
        <v>8797</v>
      </c>
      <c r="P16" s="3">
        <f>SUM(Daily!P762,Daily!P731,Daily!P514,Daily!P297,Daily!P142,Daily!P80)</f>
        <v>3801</v>
      </c>
      <c r="Q16" s="28">
        <f>SUM(Daily!Q762,Daily!Q731,Daily!Q514,Daily!Q297,Daily!Q142,Daily!Q80)</f>
        <v>3447</v>
      </c>
      <c r="R16" s="3">
        <f>SUM(Daily!R762,Daily!R731,Daily!R514,Daily!R297,Daily!R142,Daily!R80)</f>
        <v>6150</v>
      </c>
      <c r="S16" s="28">
        <f>SUM(Daily!S762,Daily!S731,Daily!S514,Daily!S297,Daily!S142,Daily!S80)</f>
        <v>5343</v>
      </c>
      <c r="T16" s="3">
        <f>SUM(Daily!T762,Daily!T731,Daily!T514,Daily!T297,Daily!T142,Daily!T80)</f>
        <v>763</v>
      </c>
      <c r="U16" s="28">
        <f>SUM(Daily!U762,Daily!U731,Daily!U514,Daily!U297,Daily!U142,Daily!U80)</f>
        <v>1201</v>
      </c>
      <c r="V16" s="3">
        <f>SUM(Daily!V762,Daily!V731,Daily!V514,Daily!V297,Daily!V142,Daily!V80)</f>
        <v>3175</v>
      </c>
      <c r="W16" s="28">
        <f>SUM(Daily!W762,Daily!W731,Daily!W514,Daily!W297,Daily!W142,Daily!W80)</f>
        <v>7192</v>
      </c>
      <c r="X16" s="3">
        <f>SUM(Daily!X762,Daily!X731,Daily!X514,Daily!X297,Daily!X142,Daily!X80)</f>
        <v>3336</v>
      </c>
      <c r="Y16" s="28">
        <f>SUM(Daily!Y762,Daily!Y731,Daily!Y514,Daily!Y297,Daily!Y142,Daily!Y80)</f>
        <v>2288</v>
      </c>
      <c r="Z16" s="3">
        <f>SUM(Daily!Z762,Daily!Z731,Daily!Z514,Daily!Z297,Daily!Z142,Daily!Z80)</f>
        <v>12583</v>
      </c>
      <c r="AA16" s="28">
        <f>SUM(Daily!AA762,Daily!AA731,Daily!AA514,Daily!AA297,Daily!AA142,Daily!AA80)</f>
        <v>12301</v>
      </c>
      <c r="AB16" s="104">
        <f t="shared" si="0"/>
        <v>68112</v>
      </c>
      <c r="AC16" s="17">
        <f t="shared" si="0"/>
        <v>68776</v>
      </c>
    </row>
    <row r="17" spans="1:29" x14ac:dyDescent="0.2">
      <c r="A17" s="87" t="s">
        <v>33</v>
      </c>
      <c r="B17" s="3">
        <f>SUM(Daily!B763,Daily!B732,Daily!B515,Daily!B298,Daily!B143,Daily!B81)</f>
        <v>11746</v>
      </c>
      <c r="C17" s="28">
        <f>SUM(Daily!C763,Daily!C732,Daily!C515,Daily!C298,Daily!C143,Daily!C81)</f>
        <v>7870</v>
      </c>
      <c r="D17" s="3">
        <f>SUM(Daily!D763,Daily!D732,Daily!D515,Daily!D298,Daily!D143,Daily!D81)</f>
        <v>4581</v>
      </c>
      <c r="E17" s="28">
        <f>SUM(Daily!E763,Daily!E732,Daily!E515,Daily!E298,Daily!E143,Daily!E81)</f>
        <v>3359</v>
      </c>
      <c r="F17" s="3">
        <f>SUM(Daily!F763,Daily!F732,Daily!F515,Daily!F298,Daily!F143,Daily!F81)</f>
        <v>2295</v>
      </c>
      <c r="G17" s="28">
        <f>SUM(Daily!G763,Daily!G732,Daily!G515,Daily!G298,Daily!G143,Daily!G81)</f>
        <v>1109</v>
      </c>
      <c r="H17" s="3">
        <f>SUM(Daily!H763,Daily!H732,Daily!H515,Daily!H298,Daily!H143,Daily!H81)</f>
        <v>9552</v>
      </c>
      <c r="I17" s="28">
        <f>SUM(Daily!I763,Daily!I732,Daily!I515,Daily!I298,Daily!I143,Daily!I81)</f>
        <v>9432</v>
      </c>
      <c r="J17" s="3">
        <f>SUM(Daily!J763,Daily!J732,Daily!J515,Daily!J298,Daily!J143,Daily!J81)</f>
        <v>856</v>
      </c>
      <c r="K17" s="28">
        <f>SUM(Daily!K763,Daily!K732,Daily!K515,Daily!K298,Daily!K143,Daily!K81)</f>
        <v>1194</v>
      </c>
      <c r="L17" s="3">
        <f>SUM(Daily!L763,Daily!L732,Daily!L515,Daily!L298,Daily!L143,Daily!L81)</f>
        <v>1422</v>
      </c>
      <c r="M17" s="28">
        <f>SUM(Daily!M763,Daily!M732,Daily!M515,Daily!M298,Daily!M143,Daily!M81)</f>
        <v>4447</v>
      </c>
      <c r="N17" s="3">
        <f>SUM(Daily!N763,Daily!N732,Daily!N515,Daily!N298,Daily!N143,Daily!N81)</f>
        <v>5725</v>
      </c>
      <c r="O17" s="28">
        <f>SUM(Daily!O763,Daily!O732,Daily!O515,Daily!O298,Daily!O143,Daily!O81)</f>
        <v>7500</v>
      </c>
      <c r="P17" s="3">
        <f>SUM(Daily!P763,Daily!P732,Daily!P515,Daily!P298,Daily!P143,Daily!P81)</f>
        <v>3905</v>
      </c>
      <c r="Q17" s="28">
        <f>SUM(Daily!Q763,Daily!Q732,Daily!Q515,Daily!Q298,Daily!Q143,Daily!Q81)</f>
        <v>3658</v>
      </c>
      <c r="R17" s="3">
        <f>SUM(Daily!R763,Daily!R732,Daily!R515,Daily!R298,Daily!R143,Daily!R81)</f>
        <v>5799</v>
      </c>
      <c r="S17" s="28">
        <f>SUM(Daily!S763,Daily!S732,Daily!S515,Daily!S298,Daily!S143,Daily!S81)</f>
        <v>5631</v>
      </c>
      <c r="T17" s="3">
        <f>SUM(Daily!T763,Daily!T732,Daily!T515,Daily!T298,Daily!T143,Daily!T81)</f>
        <v>857</v>
      </c>
      <c r="U17" s="28">
        <f>SUM(Daily!U763,Daily!U732,Daily!U515,Daily!U298,Daily!U143,Daily!U81)</f>
        <v>1223</v>
      </c>
      <c r="V17" s="3">
        <f>SUM(Daily!V763,Daily!V732,Daily!V515,Daily!V298,Daily!V143,Daily!V81)</f>
        <v>3827</v>
      </c>
      <c r="W17" s="28">
        <f>SUM(Daily!W763,Daily!W732,Daily!W515,Daily!W298,Daily!W143,Daily!W81)</f>
        <v>6762</v>
      </c>
      <c r="X17" s="3">
        <f>SUM(Daily!X763,Daily!X732,Daily!X515,Daily!X298,Daily!X143,Daily!X81)</f>
        <v>3416</v>
      </c>
      <c r="Y17" s="28">
        <f>SUM(Daily!Y763,Daily!Y732,Daily!Y515,Daily!Y298,Daily!Y143,Daily!Y81)</f>
        <v>2331</v>
      </c>
      <c r="Z17" s="3">
        <f>SUM(Daily!Z763,Daily!Z732,Daily!Z515,Daily!Z298,Daily!Z143,Daily!Z81)</f>
        <v>12676</v>
      </c>
      <c r="AA17" s="28">
        <f>SUM(Daily!AA763,Daily!AA732,Daily!AA515,Daily!AA298,Daily!AA143,Daily!AA81)</f>
        <v>12939</v>
      </c>
      <c r="AB17" s="104">
        <f t="shared" si="0"/>
        <v>66657</v>
      </c>
      <c r="AC17" s="17">
        <f t="shared" si="0"/>
        <v>67455</v>
      </c>
    </row>
    <row r="18" spans="1:29" x14ac:dyDescent="0.2">
      <c r="A18" s="86" t="s">
        <v>35</v>
      </c>
      <c r="B18" s="3">
        <f>SUM(Daily!B764,Daily!B733,Daily!B516,Daily!B299,Daily!B144,Daily!B82)</f>
        <v>11352</v>
      </c>
      <c r="C18" s="28">
        <f>SUM(Daily!C764,Daily!C733,Daily!C516,Daily!C299,Daily!C144,Daily!C82)</f>
        <v>7750</v>
      </c>
      <c r="D18" s="3">
        <f>SUM(Daily!D764,Daily!D733,Daily!D516,Daily!D299,Daily!D144,Daily!D82)</f>
        <v>4296</v>
      </c>
      <c r="E18" s="28">
        <f>SUM(Daily!E764,Daily!E733,Daily!E516,Daily!E299,Daily!E144,Daily!E82)</f>
        <v>3562</v>
      </c>
      <c r="F18" s="3">
        <f>SUM(Daily!F764,Daily!F733,Daily!F516,Daily!F299,Daily!F144,Daily!F82)</f>
        <v>2356</v>
      </c>
      <c r="G18" s="28">
        <f>SUM(Daily!G764,Daily!G733,Daily!G516,Daily!G299,Daily!G144,Daily!G82)</f>
        <v>1156</v>
      </c>
      <c r="H18" s="3">
        <f>SUM(Daily!H764,Daily!H733,Daily!H516,Daily!H299,Daily!H144,Daily!H82)</f>
        <v>9155</v>
      </c>
      <c r="I18" s="28">
        <f>SUM(Daily!I764,Daily!I733,Daily!I516,Daily!I299,Daily!I144,Daily!I82)</f>
        <v>10418</v>
      </c>
      <c r="J18" s="3">
        <f>SUM(Daily!J764,Daily!J733,Daily!J516,Daily!J299,Daily!J144,Daily!J82)</f>
        <v>887</v>
      </c>
      <c r="K18" s="28">
        <f>SUM(Daily!K764,Daily!K733,Daily!K516,Daily!K299,Daily!K144,Daily!K82)</f>
        <v>1041</v>
      </c>
      <c r="L18" s="3">
        <f>SUM(Daily!L764,Daily!L733,Daily!L516,Daily!L299,Daily!L144,Daily!L82)</f>
        <v>1801</v>
      </c>
      <c r="M18" s="28">
        <f>SUM(Daily!M764,Daily!M733,Daily!M516,Daily!M299,Daily!M144,Daily!M82)</f>
        <v>3784</v>
      </c>
      <c r="N18" s="3">
        <f>SUM(Daily!N764,Daily!N733,Daily!N516,Daily!N299,Daily!N144,Daily!N82)</f>
        <v>6200</v>
      </c>
      <c r="O18" s="28">
        <f>SUM(Daily!O764,Daily!O733,Daily!O516,Daily!O299,Daily!O144,Daily!O82)</f>
        <v>6969</v>
      </c>
      <c r="P18" s="3">
        <f>SUM(Daily!P764,Daily!P733,Daily!P516,Daily!P299,Daily!P144,Daily!P82)</f>
        <v>3801</v>
      </c>
      <c r="Q18" s="28">
        <f>SUM(Daily!Q764,Daily!Q733,Daily!Q516,Daily!Q299,Daily!Q144,Daily!Q82)</f>
        <v>3612</v>
      </c>
      <c r="R18" s="3">
        <f>SUM(Daily!R764,Daily!R733,Daily!R516,Daily!R299,Daily!R144,Daily!R82)</f>
        <v>5953</v>
      </c>
      <c r="S18" s="28">
        <f>SUM(Daily!S764,Daily!S733,Daily!S516,Daily!S299,Daily!S144,Daily!S82)</f>
        <v>5903</v>
      </c>
      <c r="T18" s="3">
        <f>SUM(Daily!T764,Daily!T733,Daily!T516,Daily!T299,Daily!T144,Daily!T82)</f>
        <v>1050</v>
      </c>
      <c r="U18" s="28">
        <f>SUM(Daily!U764,Daily!U733,Daily!U516,Daily!U299,Daily!U144,Daily!U82)</f>
        <v>1110</v>
      </c>
      <c r="V18" s="3">
        <f>SUM(Daily!V764,Daily!V733,Daily!V516,Daily!V299,Daily!V144,Daily!V82)</f>
        <v>4937</v>
      </c>
      <c r="W18" s="28">
        <f>SUM(Daily!W764,Daily!W733,Daily!W516,Daily!W299,Daily!W144,Daily!W82)</f>
        <v>6184</v>
      </c>
      <c r="X18" s="3">
        <f>SUM(Daily!X764,Daily!X733,Daily!X516,Daily!X299,Daily!X144,Daily!X82)</f>
        <v>3787</v>
      </c>
      <c r="Y18" s="28">
        <f>SUM(Daily!Y764,Daily!Y733,Daily!Y516,Daily!Y299,Daily!Y144,Daily!Y82)</f>
        <v>1985</v>
      </c>
      <c r="Z18" s="3">
        <f>SUM(Daily!Z764,Daily!Z733,Daily!Z516,Daily!Z299,Daily!Z144,Daily!Z82)</f>
        <v>13339</v>
      </c>
      <c r="AA18" s="28">
        <f>SUM(Daily!AA764,Daily!AA733,Daily!AA516,Daily!AA299,Daily!AA144,Daily!AA82)</f>
        <v>12732</v>
      </c>
      <c r="AB18" s="104">
        <f t="shared" si="0"/>
        <v>68914</v>
      </c>
      <c r="AC18" s="17">
        <f t="shared" si="0"/>
        <v>66206</v>
      </c>
    </row>
    <row r="19" spans="1:29" x14ac:dyDescent="0.2">
      <c r="A19" s="87" t="s">
        <v>36</v>
      </c>
      <c r="B19" s="3">
        <f>SUM(Daily!B765,Daily!B734,Daily!B517,Daily!B300,Daily!B145,Daily!B83)</f>
        <v>11385</v>
      </c>
      <c r="C19" s="28">
        <f>SUM(Daily!C765,Daily!C734,Daily!C517,Daily!C300,Daily!C145,Daily!C83)</f>
        <v>10030</v>
      </c>
      <c r="D19" s="3">
        <f>SUM(Daily!D765,Daily!D734,Daily!D517,Daily!D300,Daily!D145,Daily!D83)</f>
        <v>4236</v>
      </c>
      <c r="E19" s="28">
        <f>SUM(Daily!E765,Daily!E734,Daily!E517,Daily!E300,Daily!E145,Daily!E83)</f>
        <v>3674</v>
      </c>
      <c r="F19" s="3">
        <f>SUM(Daily!F765,Daily!F734,Daily!F517,Daily!F300,Daily!F145,Daily!F83)</f>
        <v>2493</v>
      </c>
      <c r="G19" s="28">
        <f>SUM(Daily!G765,Daily!G734,Daily!G517,Daily!G300,Daily!G145,Daily!G83)</f>
        <v>1345</v>
      </c>
      <c r="H19" s="3">
        <f>SUM(Daily!H765,Daily!H734,Daily!H517,Daily!H300,Daily!H145,Daily!H83)</f>
        <v>9378</v>
      </c>
      <c r="I19" s="28">
        <f>SUM(Daily!I765,Daily!I734,Daily!I517,Daily!I300,Daily!I145,Daily!I83)</f>
        <v>11581</v>
      </c>
      <c r="J19" s="3">
        <f>SUM(Daily!J765,Daily!J734,Daily!J517,Daily!J300,Daily!J145,Daily!J83)</f>
        <v>987</v>
      </c>
      <c r="K19" s="28">
        <f>SUM(Daily!K765,Daily!K734,Daily!K517,Daily!K300,Daily!K145,Daily!K83)</f>
        <v>1108</v>
      </c>
      <c r="L19" s="3">
        <f>SUM(Daily!L765,Daily!L734,Daily!L517,Daily!L300,Daily!L145,Daily!L83)</f>
        <v>2548</v>
      </c>
      <c r="M19" s="28">
        <f>SUM(Daily!M765,Daily!M734,Daily!M517,Daily!M300,Daily!M145,Daily!M83)</f>
        <v>3459</v>
      </c>
      <c r="N19" s="3">
        <f>SUM(Daily!N765,Daily!N734,Daily!N517,Daily!N300,Daily!N145,Daily!N83)</f>
        <v>6895</v>
      </c>
      <c r="O19" s="28">
        <f>SUM(Daily!O765,Daily!O734,Daily!O517,Daily!O300,Daily!O145,Daily!O83)</f>
        <v>7081</v>
      </c>
      <c r="P19" s="3">
        <f>SUM(Daily!P765,Daily!P734,Daily!P517,Daily!P300,Daily!P145,Daily!P83)</f>
        <v>3866</v>
      </c>
      <c r="Q19" s="28">
        <f>SUM(Daily!Q765,Daily!Q734,Daily!Q517,Daily!Q300,Daily!Q145,Daily!Q83)</f>
        <v>4170</v>
      </c>
      <c r="R19" s="3">
        <f>SUM(Daily!R765,Daily!R734,Daily!R517,Daily!R300,Daily!R145,Daily!R83)</f>
        <v>5763</v>
      </c>
      <c r="S19" s="28">
        <f>SUM(Daily!S765,Daily!S734,Daily!S517,Daily!S300,Daily!S145,Daily!S83)</f>
        <v>6873</v>
      </c>
      <c r="T19" s="3">
        <f>SUM(Daily!T765,Daily!T734,Daily!T517,Daily!T300,Daily!T145,Daily!T83)</f>
        <v>1199</v>
      </c>
      <c r="U19" s="28">
        <f>SUM(Daily!U765,Daily!U734,Daily!U517,Daily!U300,Daily!U145,Daily!U83)</f>
        <v>959</v>
      </c>
      <c r="V19" s="3">
        <f>SUM(Daily!V765,Daily!V734,Daily!V517,Daily!V300,Daily!V145,Daily!V83)</f>
        <v>6089</v>
      </c>
      <c r="W19" s="28">
        <f>SUM(Daily!W765,Daily!W734,Daily!W517,Daily!W300,Daily!W145,Daily!W83)</f>
        <v>5762</v>
      </c>
      <c r="X19" s="3">
        <f>SUM(Daily!X765,Daily!X734,Daily!X517,Daily!X300,Daily!X145,Daily!X83)</f>
        <v>4207</v>
      </c>
      <c r="Y19" s="28">
        <f>SUM(Daily!Y765,Daily!Y734,Daily!Y517,Daily!Y300,Daily!Y145,Daily!Y83)</f>
        <v>2102</v>
      </c>
      <c r="Z19" s="3">
        <f>SUM(Daily!Z765,Daily!Z734,Daily!Z517,Daily!Z300,Daily!Z145,Daily!Z83)</f>
        <v>13678</v>
      </c>
      <c r="AA19" s="28">
        <f>SUM(Daily!AA765,Daily!AA734,Daily!AA517,Daily!AA300,Daily!AA145,Daily!AA83)</f>
        <v>13072</v>
      </c>
      <c r="AB19" s="104">
        <f t="shared" si="0"/>
        <v>72724</v>
      </c>
      <c r="AC19" s="17">
        <f t="shared" si="0"/>
        <v>71216</v>
      </c>
    </row>
    <row r="20" spans="1:29" x14ac:dyDescent="0.2">
      <c r="A20" s="86" t="s">
        <v>37</v>
      </c>
      <c r="B20" s="3">
        <f>SUM(Daily!B766,Daily!B735,Daily!B518,Daily!B301,Daily!B146,Daily!B84)</f>
        <v>11606</v>
      </c>
      <c r="C20" s="28">
        <f>SUM(Daily!C766,Daily!C735,Daily!C518,Daily!C301,Daily!C146,Daily!C84)</f>
        <v>9106</v>
      </c>
      <c r="D20" s="3">
        <f>SUM(Daily!D766,Daily!D735,Daily!D518,Daily!D301,Daily!D146,Daily!D84)</f>
        <v>4580</v>
      </c>
      <c r="E20" s="28">
        <f>SUM(Daily!E766,Daily!E735,Daily!E518,Daily!E301,Daily!E146,Daily!E84)</f>
        <v>4252</v>
      </c>
      <c r="F20" s="3">
        <f>SUM(Daily!F766,Daily!F735,Daily!F518,Daily!F301,Daily!F146,Daily!F84)</f>
        <v>2599</v>
      </c>
      <c r="G20" s="28">
        <f>SUM(Daily!G766,Daily!G735,Daily!G518,Daily!G301,Daily!G146,Daily!G84)</f>
        <v>1453</v>
      </c>
      <c r="H20" s="3">
        <f>SUM(Daily!H766,Daily!H735,Daily!H518,Daily!H301,Daily!H146,Daily!H84)</f>
        <v>9541</v>
      </c>
      <c r="I20" s="28">
        <f>SUM(Daily!I766,Daily!I735,Daily!I518,Daily!I301,Daily!I146,Daily!I84)</f>
        <v>12415</v>
      </c>
      <c r="J20" s="3">
        <f>SUM(Daily!J766,Daily!J735,Daily!J518,Daily!J301,Daily!J146,Daily!J84)</f>
        <v>1009</v>
      </c>
      <c r="K20" s="28">
        <f>SUM(Daily!K766,Daily!K735,Daily!K518,Daily!K301,Daily!K146,Daily!K84)</f>
        <v>971</v>
      </c>
      <c r="L20" s="3">
        <f>SUM(Daily!L766,Daily!L735,Daily!L518,Daily!L301,Daily!L146,Daily!L84)</f>
        <v>2708</v>
      </c>
      <c r="M20" s="28">
        <f>SUM(Daily!M766,Daily!M735,Daily!M518,Daily!M301,Daily!M146,Daily!M84)</f>
        <v>3325</v>
      </c>
      <c r="N20" s="3">
        <f>SUM(Daily!N766,Daily!N735,Daily!N518,Daily!N301,Daily!N146,Daily!N84)</f>
        <v>6847</v>
      </c>
      <c r="O20" s="28">
        <f>SUM(Daily!O766,Daily!O735,Daily!O518,Daily!O301,Daily!O146,Daily!O84)</f>
        <v>7421</v>
      </c>
      <c r="P20" s="3">
        <f>SUM(Daily!P766,Daily!P735,Daily!P518,Daily!P301,Daily!P146,Daily!P84)</f>
        <v>3706</v>
      </c>
      <c r="Q20" s="28">
        <f>SUM(Daily!Q766,Daily!Q735,Daily!Q518,Daily!Q301,Daily!Q146,Daily!Q84)</f>
        <v>4335</v>
      </c>
      <c r="R20" s="3">
        <f>SUM(Daily!R766,Daily!R735,Daily!R518,Daily!R301,Daily!R146,Daily!R84)</f>
        <v>5895</v>
      </c>
      <c r="S20" s="28">
        <f>SUM(Daily!S766,Daily!S735,Daily!S518,Daily!S301,Daily!S146,Daily!S84)</f>
        <v>6982</v>
      </c>
      <c r="T20" s="3">
        <f>SUM(Daily!T766,Daily!T735,Daily!T518,Daily!T301,Daily!T146,Daily!T84)</f>
        <v>1266</v>
      </c>
      <c r="U20" s="28">
        <f>SUM(Daily!U766,Daily!U735,Daily!U518,Daily!U301,Daily!U146,Daily!U84)</f>
        <v>1063</v>
      </c>
      <c r="V20" s="3">
        <f>SUM(Daily!V766,Daily!V735,Daily!V518,Daily!V301,Daily!V146,Daily!V84)</f>
        <v>6625</v>
      </c>
      <c r="W20" s="28">
        <f>SUM(Daily!W766,Daily!W735,Daily!W518,Daily!W301,Daily!W146,Daily!W84)</f>
        <v>5711</v>
      </c>
      <c r="X20" s="3">
        <f>SUM(Daily!X766,Daily!X735,Daily!X518,Daily!X301,Daily!X146,Daily!X84)</f>
        <v>4530</v>
      </c>
      <c r="Y20" s="28">
        <f>SUM(Daily!Y766,Daily!Y735,Daily!Y518,Daily!Y301,Daily!Y146,Daily!Y84)</f>
        <v>2302</v>
      </c>
      <c r="Z20" s="3">
        <f>SUM(Daily!Z766,Daily!Z735,Daily!Z518,Daily!Z301,Daily!Z146,Daily!Z84)</f>
        <v>15250</v>
      </c>
      <c r="AA20" s="28">
        <f>SUM(Daily!AA766,Daily!AA735,Daily!AA518,Daily!AA301,Daily!AA146,Daily!AA84)</f>
        <v>14096</v>
      </c>
      <c r="AB20" s="104">
        <f t="shared" si="0"/>
        <v>76162</v>
      </c>
      <c r="AC20" s="17">
        <f t="shared" si="0"/>
        <v>73432</v>
      </c>
    </row>
    <row r="21" spans="1:29" x14ac:dyDescent="0.2">
      <c r="A21" s="87" t="s">
        <v>30</v>
      </c>
      <c r="B21" s="3">
        <f>SUM(Daily!B767,Daily!B736,Daily!B519,Daily!B302,Daily!B147,Daily!B85)</f>
        <v>12480</v>
      </c>
      <c r="C21" s="28">
        <f>SUM(Daily!C767,Daily!C736,Daily!C519,Daily!C302,Daily!C147,Daily!C85)</f>
        <v>11179</v>
      </c>
      <c r="D21" s="3">
        <f>SUM(Daily!D767,Daily!D736,Daily!D519,Daily!D302,Daily!D147,Daily!D85)</f>
        <v>4407</v>
      </c>
      <c r="E21" s="28">
        <f>SUM(Daily!E767,Daily!E736,Daily!E519,Daily!E302,Daily!E147,Daily!E85)</f>
        <v>4479</v>
      </c>
      <c r="F21" s="3">
        <f>SUM(Daily!F767,Daily!F736,Daily!F519,Daily!F302,Daily!F147,Daily!F85)</f>
        <v>2764</v>
      </c>
      <c r="G21" s="28">
        <f>SUM(Daily!G767,Daily!G736,Daily!G519,Daily!G302,Daily!G147,Daily!G85)</f>
        <v>1571</v>
      </c>
      <c r="H21" s="3">
        <f>SUM(Daily!H767,Daily!H736,Daily!H519,Daily!H302,Daily!H147,Daily!H85)</f>
        <v>9459</v>
      </c>
      <c r="I21" s="28">
        <f>SUM(Daily!I767,Daily!I736,Daily!I519,Daily!I302,Daily!I147,Daily!I85)</f>
        <v>12408</v>
      </c>
      <c r="J21" s="3">
        <f>SUM(Daily!J767,Daily!J736,Daily!J519,Daily!J302,Daily!J147,Daily!J85)</f>
        <v>1084</v>
      </c>
      <c r="K21" s="28">
        <f>SUM(Daily!K767,Daily!K736,Daily!K519,Daily!K302,Daily!K147,Daily!K85)</f>
        <v>1052</v>
      </c>
      <c r="L21" s="3">
        <f>SUM(Daily!L767,Daily!L736,Daily!L519,Daily!L302,Daily!L147,Daily!L85)</f>
        <v>2817</v>
      </c>
      <c r="M21" s="28">
        <f>SUM(Daily!M767,Daily!M736,Daily!M519,Daily!M302,Daily!M147,Daily!M85)</f>
        <v>3377</v>
      </c>
      <c r="N21" s="3">
        <f>SUM(Daily!N767,Daily!N736,Daily!N519,Daily!N302,Daily!N147,Daily!N85)</f>
        <v>6751</v>
      </c>
      <c r="O21" s="28">
        <f>SUM(Daily!O767,Daily!O736,Daily!O519,Daily!O302,Daily!O147,Daily!O85)</f>
        <v>7575</v>
      </c>
      <c r="P21" s="3">
        <f>SUM(Daily!P767,Daily!P736,Daily!P519,Daily!P302,Daily!P147,Daily!P85)</f>
        <v>3567</v>
      </c>
      <c r="Q21" s="28">
        <f>SUM(Daily!Q767,Daily!Q736,Daily!Q519,Daily!Q302,Daily!Q147,Daily!Q85)</f>
        <v>4487</v>
      </c>
      <c r="R21" s="3">
        <f>SUM(Daily!R767,Daily!R736,Daily!R519,Daily!R302,Daily!R147,Daily!R85)</f>
        <v>5146</v>
      </c>
      <c r="S21" s="28">
        <f>SUM(Daily!S767,Daily!S736,Daily!S519,Daily!S302,Daily!S147,Daily!S85)</f>
        <v>7341</v>
      </c>
      <c r="T21" s="3">
        <f>SUM(Daily!T767,Daily!T736,Daily!T519,Daily!T302,Daily!T147,Daily!T85)</f>
        <v>1037</v>
      </c>
      <c r="U21" s="28">
        <f>SUM(Daily!U767,Daily!U736,Daily!U519,Daily!U302,Daily!U147,Daily!U85)</f>
        <v>1250</v>
      </c>
      <c r="V21" s="3">
        <f>SUM(Daily!V767,Daily!V736,Daily!V519,Daily!V302,Daily!V147,Daily!V85)</f>
        <v>5899</v>
      </c>
      <c r="W21" s="28">
        <f>SUM(Daily!W767,Daily!W736,Daily!W519,Daily!W302,Daily!W147,Daily!W85)</f>
        <v>5747</v>
      </c>
      <c r="X21" s="3">
        <f>SUM(Daily!X767,Daily!X736,Daily!X519,Daily!X302,Daily!X147,Daily!X85)</f>
        <v>4140</v>
      </c>
      <c r="Y21" s="28">
        <f>SUM(Daily!Y767,Daily!Y736,Daily!Y519,Daily!Y302,Daily!Y147,Daily!Y85)</f>
        <v>2614</v>
      </c>
      <c r="Z21" s="3">
        <f>SUM(Daily!Z767,Daily!Z736,Daily!Z519,Daily!Z302,Daily!Z147,Daily!Z85)</f>
        <v>14345</v>
      </c>
      <c r="AA21" s="28">
        <f>SUM(Daily!AA767,Daily!AA736,Daily!AA519,Daily!AA302,Daily!AA147,Daily!AA85)</f>
        <v>13182</v>
      </c>
      <c r="AB21" s="104">
        <f t="shared" si="0"/>
        <v>73896</v>
      </c>
      <c r="AC21" s="17">
        <f t="shared" si="0"/>
        <v>76262</v>
      </c>
    </row>
    <row r="22" spans="1:29" x14ac:dyDescent="0.2">
      <c r="A22" s="86" t="s">
        <v>32</v>
      </c>
      <c r="B22" s="3">
        <f>SUM(Daily!B768,Daily!B737,Daily!B520,Daily!B303,Daily!B148,Daily!B86)</f>
        <v>12873</v>
      </c>
      <c r="C22" s="28">
        <f>SUM(Daily!C768,Daily!C737,Daily!C520,Daily!C303,Daily!C148,Daily!C86)</f>
        <v>9254</v>
      </c>
      <c r="D22" s="3">
        <f>SUM(Daily!D768,Daily!D737,Daily!D520,Daily!D303,Daily!D148,Daily!D86)</f>
        <v>3899</v>
      </c>
      <c r="E22" s="28">
        <f>SUM(Daily!E768,Daily!E737,Daily!E520,Daily!E303,Daily!E148,Daily!E86)</f>
        <v>4244</v>
      </c>
      <c r="F22" s="3">
        <f>SUM(Daily!F768,Daily!F737,Daily!F520,Daily!F303,Daily!F148,Daily!F86)</f>
        <v>2347</v>
      </c>
      <c r="G22" s="28">
        <f>SUM(Daily!G768,Daily!G737,Daily!G520,Daily!G303,Daily!G148,Daily!G86)</f>
        <v>1467</v>
      </c>
      <c r="H22" s="3">
        <f>SUM(Daily!H768,Daily!H737,Daily!H520,Daily!H303,Daily!H148,Daily!H86)</f>
        <v>8717</v>
      </c>
      <c r="I22" s="28">
        <f>SUM(Daily!I768,Daily!I737,Daily!I520,Daily!I303,Daily!I148,Daily!I86)</f>
        <v>11675</v>
      </c>
      <c r="J22" s="3">
        <f>SUM(Daily!J768,Daily!J737,Daily!J520,Daily!J303,Daily!J148,Daily!J86)</f>
        <v>1012</v>
      </c>
      <c r="K22" s="28">
        <f>SUM(Daily!K768,Daily!K737,Daily!K520,Daily!K303,Daily!K148,Daily!K86)</f>
        <v>841</v>
      </c>
      <c r="L22" s="3">
        <f>SUM(Daily!L768,Daily!L737,Daily!L520,Daily!L303,Daily!L148,Daily!L86)</f>
        <v>2360</v>
      </c>
      <c r="M22" s="28">
        <f>SUM(Daily!M768,Daily!M737,Daily!M520,Daily!M303,Daily!M148,Daily!M86)</f>
        <v>2797</v>
      </c>
      <c r="N22" s="3">
        <f>SUM(Daily!N768,Daily!N737,Daily!N520,Daily!N303,Daily!N148,Daily!N86)</f>
        <v>6213</v>
      </c>
      <c r="O22" s="28">
        <f>SUM(Daily!O768,Daily!O737,Daily!O520,Daily!O303,Daily!O148,Daily!O86)</f>
        <v>7004</v>
      </c>
      <c r="P22" s="3">
        <f>SUM(Daily!P768,Daily!P737,Daily!P520,Daily!P303,Daily!P148,Daily!P86)</f>
        <v>3085</v>
      </c>
      <c r="Q22" s="28">
        <f>SUM(Daily!Q768,Daily!Q737,Daily!Q520,Daily!Q303,Daily!Q148,Daily!Q86)</f>
        <v>4927</v>
      </c>
      <c r="R22" s="3">
        <f>SUM(Daily!R768,Daily!R737,Daily!R520,Daily!R303,Daily!R148,Daily!R86)</f>
        <v>4504</v>
      </c>
      <c r="S22" s="28">
        <f>SUM(Daily!S768,Daily!S737,Daily!S520,Daily!S303,Daily!S148,Daily!S86)</f>
        <v>7703</v>
      </c>
      <c r="T22" s="3">
        <f>SUM(Daily!T768,Daily!T737,Daily!T520,Daily!T303,Daily!T148,Daily!T86)</f>
        <v>952</v>
      </c>
      <c r="U22" s="28">
        <f>SUM(Daily!U768,Daily!U737,Daily!U520,Daily!U303,Daily!U148,Daily!U86)</f>
        <v>1298</v>
      </c>
      <c r="V22" s="3">
        <f>SUM(Daily!V768,Daily!V737,Daily!V520,Daily!V303,Daily!V148,Daily!V86)</f>
        <v>6376</v>
      </c>
      <c r="W22" s="28">
        <f>SUM(Daily!W768,Daily!W737,Daily!W520,Daily!W303,Daily!W148,Daily!W86)</f>
        <v>4948</v>
      </c>
      <c r="X22" s="3">
        <f>SUM(Daily!X768,Daily!X737,Daily!X520,Daily!X303,Daily!X148,Daily!X86)</f>
        <v>3921</v>
      </c>
      <c r="Y22" s="28">
        <f>SUM(Daily!Y768,Daily!Y737,Daily!Y520,Daily!Y303,Daily!Y148,Daily!Y86)</f>
        <v>2727</v>
      </c>
      <c r="Z22" s="3">
        <f>SUM(Daily!Z768,Daily!Z737,Daily!Z520,Daily!Z303,Daily!Z148,Daily!Z86)</f>
        <v>12703</v>
      </c>
      <c r="AA22" s="28">
        <f>SUM(Daily!AA768,Daily!AA737,Daily!AA520,Daily!AA303,Daily!AA148,Daily!AA86)</f>
        <v>12292</v>
      </c>
      <c r="AB22" s="104">
        <f t="shared" si="0"/>
        <v>68962</v>
      </c>
      <c r="AC22" s="17">
        <f t="shared" si="0"/>
        <v>71177</v>
      </c>
    </row>
    <row r="23" spans="1:29" x14ac:dyDescent="0.2">
      <c r="A23" s="87" t="s">
        <v>34</v>
      </c>
      <c r="B23" s="3">
        <f>SUM(Daily!B769,Daily!B738,Daily!B521,Daily!B304,Daily!B149,Daily!B87)</f>
        <v>13278</v>
      </c>
      <c r="C23" s="28">
        <f>SUM(Daily!C769,Daily!C738,Daily!C521,Daily!C304,Daily!C149,Daily!C87)</f>
        <v>8070</v>
      </c>
      <c r="D23" s="3">
        <f>SUM(Daily!D769,Daily!D738,Daily!D521,Daily!D304,Daily!D149,Daily!D87)</f>
        <v>3602</v>
      </c>
      <c r="E23" s="28">
        <f>SUM(Daily!E769,Daily!E738,Daily!E521,Daily!E304,Daily!E149,Daily!E87)</f>
        <v>3744</v>
      </c>
      <c r="F23" s="3">
        <f>SUM(Daily!F769,Daily!F738,Daily!F521,Daily!F304,Daily!F149,Daily!F87)</f>
        <v>2159</v>
      </c>
      <c r="G23" s="28">
        <f>SUM(Daily!G769,Daily!G738,Daily!G521,Daily!G304,Daily!G149,Daily!G87)</f>
        <v>1376</v>
      </c>
      <c r="H23" s="3">
        <f>SUM(Daily!H769,Daily!H738,Daily!H521,Daily!H304,Daily!H149,Daily!H87)</f>
        <v>7940</v>
      </c>
      <c r="I23" s="28">
        <f>SUM(Daily!I769,Daily!I738,Daily!I521,Daily!I304,Daily!I149,Daily!I87)</f>
        <v>10918</v>
      </c>
      <c r="J23" s="3">
        <f>SUM(Daily!J769,Daily!J738,Daily!J521,Daily!J304,Daily!J149,Daily!J87)</f>
        <v>1004</v>
      </c>
      <c r="K23" s="28">
        <f>SUM(Daily!K769,Daily!K738,Daily!K521,Daily!K304,Daily!K149,Daily!K87)</f>
        <v>711</v>
      </c>
      <c r="L23" s="3">
        <f>SUM(Daily!L769,Daily!L738,Daily!L521,Daily!L304,Daily!L149,Daily!L87)</f>
        <v>2003</v>
      </c>
      <c r="M23" s="28">
        <f>SUM(Daily!M769,Daily!M738,Daily!M521,Daily!M304,Daily!M149,Daily!M87)</f>
        <v>2459</v>
      </c>
      <c r="N23" s="3">
        <f>SUM(Daily!N769,Daily!N738,Daily!N521,Daily!N304,Daily!N149,Daily!N87)</f>
        <v>5868</v>
      </c>
      <c r="O23" s="28">
        <f>SUM(Daily!O769,Daily!O738,Daily!O521,Daily!O304,Daily!O149,Daily!O87)</f>
        <v>7191</v>
      </c>
      <c r="P23" s="3">
        <f>SUM(Daily!P769,Daily!P738,Daily!P521,Daily!P304,Daily!P149,Daily!P87)</f>
        <v>2606</v>
      </c>
      <c r="Q23" s="28">
        <f>SUM(Daily!Q769,Daily!Q738,Daily!Q521,Daily!Q304,Daily!Q149,Daily!Q87)</f>
        <v>4961</v>
      </c>
      <c r="R23" s="3">
        <f>SUM(Daily!R769,Daily!R738,Daily!R521,Daily!R304,Daily!R149,Daily!R87)</f>
        <v>3781</v>
      </c>
      <c r="S23" s="28">
        <f>SUM(Daily!S769,Daily!S738,Daily!S521,Daily!S304,Daily!S149,Daily!S87)</f>
        <v>6927</v>
      </c>
      <c r="T23" s="3">
        <f>SUM(Daily!T769,Daily!T738,Daily!T521,Daily!T304,Daily!T149,Daily!T87)</f>
        <v>764</v>
      </c>
      <c r="U23" s="28">
        <f>SUM(Daily!U769,Daily!U738,Daily!U521,Daily!U304,Daily!U149,Daily!U87)</f>
        <v>1401</v>
      </c>
      <c r="V23" s="3">
        <f>SUM(Daily!V769,Daily!V738,Daily!V521,Daily!V304,Daily!V149,Daily!V87)</f>
        <v>6859</v>
      </c>
      <c r="W23" s="28">
        <f>SUM(Daily!W769,Daily!W738,Daily!W521,Daily!W304,Daily!W149,Daily!W87)</f>
        <v>4773</v>
      </c>
      <c r="X23" s="3">
        <f>SUM(Daily!X769,Daily!X738,Daily!X521,Daily!X304,Daily!X149,Daily!X87)</f>
        <v>3539</v>
      </c>
      <c r="Y23" s="28">
        <f>SUM(Daily!Y769,Daily!Y738,Daily!Y521,Daily!Y304,Daily!Y149,Daily!Y87)</f>
        <v>2725</v>
      </c>
      <c r="Z23" s="3">
        <f>SUM(Daily!Z769,Daily!Z738,Daily!Z521,Daily!Z304,Daily!Z149,Daily!Z87)</f>
        <v>11793</v>
      </c>
      <c r="AA23" s="28">
        <f>SUM(Daily!AA769,Daily!AA738,Daily!AA521,Daily!AA304,Daily!AA149,Daily!AA87)</f>
        <v>12163</v>
      </c>
      <c r="AB23" s="104">
        <f t="shared" si="0"/>
        <v>65196</v>
      </c>
      <c r="AC23" s="17">
        <f t="shared" si="0"/>
        <v>67419</v>
      </c>
    </row>
    <row r="24" spans="1:29" x14ac:dyDescent="0.2">
      <c r="A24" s="86" t="s">
        <v>38</v>
      </c>
      <c r="B24" s="3">
        <f>SUM(Daily!B770,Daily!B739,Daily!B522,Daily!B305,Daily!B150,Daily!B88)</f>
        <v>11209</v>
      </c>
      <c r="C24" s="28">
        <f>SUM(Daily!C770,Daily!C739,Daily!C522,Daily!C305,Daily!C150,Daily!C88)</f>
        <v>6992</v>
      </c>
      <c r="D24" s="3">
        <f>SUM(Daily!D770,Daily!D739,Daily!D522,Daily!D305,Daily!D150,Daily!D88)</f>
        <v>2627</v>
      </c>
      <c r="E24" s="28">
        <f>SUM(Daily!E770,Daily!E739,Daily!E522,Daily!E305,Daily!E150,Daily!E88)</f>
        <v>3271</v>
      </c>
      <c r="F24" s="3">
        <f>SUM(Daily!F770,Daily!F739,Daily!F522,Daily!F305,Daily!F150,Daily!F88)</f>
        <v>1684</v>
      </c>
      <c r="G24" s="28">
        <f>SUM(Daily!G770,Daily!G739,Daily!G522,Daily!G305,Daily!G150,Daily!G88)</f>
        <v>1170</v>
      </c>
      <c r="H24" s="3">
        <f>SUM(Daily!H770,Daily!H739,Daily!H522,Daily!H305,Daily!H150,Daily!H88)</f>
        <v>6319</v>
      </c>
      <c r="I24" s="28">
        <f>SUM(Daily!I770,Daily!I739,Daily!I522,Daily!I305,Daily!I150,Daily!I88)</f>
        <v>9387</v>
      </c>
      <c r="J24" s="3">
        <f>SUM(Daily!J770,Daily!J739,Daily!J522,Daily!J305,Daily!J150,Daily!J88)</f>
        <v>934</v>
      </c>
      <c r="K24" s="28">
        <f>SUM(Daily!K770,Daily!K739,Daily!K522,Daily!K305,Daily!K150,Daily!K88)</f>
        <v>619</v>
      </c>
      <c r="L24" s="3">
        <f>SUM(Daily!L770,Daily!L739,Daily!L522,Daily!L305,Daily!L150,Daily!L88)</f>
        <v>1531</v>
      </c>
      <c r="M24" s="28">
        <f>SUM(Daily!M770,Daily!M739,Daily!M522,Daily!M305,Daily!M150,Daily!M88)</f>
        <v>2272</v>
      </c>
      <c r="N24" s="3">
        <f>SUM(Daily!N770,Daily!N739,Daily!N522,Daily!N305,Daily!N150,Daily!N88)</f>
        <v>4973</v>
      </c>
      <c r="O24" s="28">
        <f>SUM(Daily!O770,Daily!O739,Daily!O522,Daily!O305,Daily!O150,Daily!O88)</f>
        <v>6301</v>
      </c>
      <c r="P24" s="3">
        <f>SUM(Daily!P770,Daily!P739,Daily!P522,Daily!P305,Daily!P150,Daily!P88)</f>
        <v>2218</v>
      </c>
      <c r="Q24" s="28">
        <f>SUM(Daily!Q770,Daily!Q739,Daily!Q522,Daily!Q305,Daily!Q150,Daily!Q88)</f>
        <v>5007</v>
      </c>
      <c r="R24" s="3">
        <f>SUM(Daily!R770,Daily!R739,Daily!R522,Daily!R305,Daily!R150,Daily!R88)</f>
        <v>3270</v>
      </c>
      <c r="S24" s="28">
        <f>SUM(Daily!S770,Daily!S739,Daily!S522,Daily!S305,Daily!S150,Daily!S88)</f>
        <v>6319</v>
      </c>
      <c r="T24" s="3">
        <f>SUM(Daily!T770,Daily!T739,Daily!T522,Daily!T305,Daily!T150,Daily!T88)</f>
        <v>601</v>
      </c>
      <c r="U24" s="28">
        <f>SUM(Daily!U770,Daily!U739,Daily!U522,Daily!U305,Daily!U150,Daily!U88)</f>
        <v>1401</v>
      </c>
      <c r="V24" s="3">
        <f>SUM(Daily!V770,Daily!V739,Daily!V522,Daily!V305,Daily!V150,Daily!V88)</f>
        <v>6911</v>
      </c>
      <c r="W24" s="28">
        <f>SUM(Daily!W770,Daily!W739,Daily!W522,Daily!W305,Daily!W150,Daily!W88)</f>
        <v>4495</v>
      </c>
      <c r="X24" s="3">
        <f>SUM(Daily!X770,Daily!X739,Daily!X522,Daily!X305,Daily!X150,Daily!X88)</f>
        <v>3043</v>
      </c>
      <c r="Y24" s="28">
        <f>SUM(Daily!Y770,Daily!Y739,Daily!Y522,Daily!Y305,Daily!Y150,Daily!Y88)</f>
        <v>2962</v>
      </c>
      <c r="Z24" s="3">
        <f>SUM(Daily!Z770,Daily!Z739,Daily!Z522,Daily!Z305,Daily!Z150,Daily!Z88)</f>
        <v>10052</v>
      </c>
      <c r="AA24" s="28">
        <f>SUM(Daily!AA770,Daily!AA739,Daily!AA522,Daily!AA305,Daily!AA150,Daily!AA88)</f>
        <v>10905</v>
      </c>
      <c r="AB24" s="104">
        <f t="shared" si="0"/>
        <v>55372</v>
      </c>
      <c r="AC24" s="17">
        <f t="shared" si="0"/>
        <v>61101</v>
      </c>
    </row>
    <row r="25" spans="1:29" x14ac:dyDescent="0.2">
      <c r="A25" s="87" t="s">
        <v>39</v>
      </c>
      <c r="B25" s="3">
        <f>SUM(Daily!B771,Daily!B740,Daily!B523,Daily!B306,Daily!B151,Daily!B89)</f>
        <v>1792</v>
      </c>
      <c r="C25" s="28">
        <f>SUM(Daily!C771,Daily!C740,Daily!C523,Daily!C306,Daily!C151,Daily!C89)</f>
        <v>6046</v>
      </c>
      <c r="D25" s="3">
        <f>SUM(Daily!D771,Daily!D740,Daily!D523,Daily!D306,Daily!D151,Daily!D89)</f>
        <v>506</v>
      </c>
      <c r="E25" s="28">
        <f>SUM(Daily!E771,Daily!E740,Daily!E523,Daily!E306,Daily!E151,Daily!E89)</f>
        <v>2984</v>
      </c>
      <c r="F25" s="3">
        <f>SUM(Daily!F771,Daily!F740,Daily!F523,Daily!F306,Daily!F151,Daily!F89)</f>
        <v>407</v>
      </c>
      <c r="G25" s="28">
        <f>SUM(Daily!G771,Daily!G740,Daily!G523,Daily!G306,Daily!G151,Daily!G89)</f>
        <v>972</v>
      </c>
      <c r="H25" s="3">
        <f>SUM(Daily!H771,Daily!H740,Daily!H523,Daily!H306,Daily!H151,Daily!H89)</f>
        <v>2118</v>
      </c>
      <c r="I25" s="28">
        <f>SUM(Daily!I771,Daily!I740,Daily!I523,Daily!I306,Daily!I151,Daily!I89)</f>
        <v>7141</v>
      </c>
      <c r="J25" s="3">
        <f>SUM(Daily!J771,Daily!J740,Daily!J523,Daily!J306,Daily!J151,Daily!J89)</f>
        <v>549</v>
      </c>
      <c r="K25" s="28">
        <f>SUM(Daily!K771,Daily!K740,Daily!K523,Daily!K306,Daily!K151,Daily!K89)</f>
        <v>469</v>
      </c>
      <c r="L25" s="3">
        <f>SUM(Daily!L771,Daily!L740,Daily!L523,Daily!L306,Daily!L151,Daily!L89)</f>
        <v>842</v>
      </c>
      <c r="M25" s="28">
        <f>SUM(Daily!M771,Daily!M740,Daily!M523,Daily!M306,Daily!M151,Daily!M89)</f>
        <v>1477</v>
      </c>
      <c r="N25" s="3">
        <f>SUM(Daily!N771,Daily!N740,Daily!N523,Daily!N306,Daily!N151,Daily!N89)</f>
        <v>3133</v>
      </c>
      <c r="O25" s="28">
        <f>SUM(Daily!O771,Daily!O740,Daily!O523,Daily!O306,Daily!O151,Daily!O89)</f>
        <v>4418</v>
      </c>
      <c r="P25" s="3">
        <f>SUM(Daily!P771,Daily!P740,Daily!P523,Daily!P306,Daily!P151,Daily!P89)</f>
        <v>1589</v>
      </c>
      <c r="Q25" s="28">
        <f>SUM(Daily!Q771,Daily!Q740,Daily!Q523,Daily!Q306,Daily!Q151,Daily!Q89)</f>
        <v>3291</v>
      </c>
      <c r="R25" s="3">
        <f>SUM(Daily!R771,Daily!R740,Daily!R523,Daily!R306,Daily!R151,Daily!R89)</f>
        <v>2067</v>
      </c>
      <c r="S25" s="28">
        <f>SUM(Daily!S771,Daily!S740,Daily!S523,Daily!S306,Daily!S151,Daily!S89)</f>
        <v>3987</v>
      </c>
      <c r="T25" s="3">
        <f>SUM(Daily!T771,Daily!T740,Daily!T523,Daily!T306,Daily!T151,Daily!T89)</f>
        <v>457</v>
      </c>
      <c r="U25" s="28">
        <f>SUM(Daily!U771,Daily!U740,Daily!U523,Daily!U306,Daily!U151,Daily!U89)</f>
        <v>952</v>
      </c>
      <c r="V25" s="3">
        <f>SUM(Daily!V771,Daily!V740,Daily!V523,Daily!V306,Daily!V151,Daily!V89)</f>
        <v>6449</v>
      </c>
      <c r="W25" s="28">
        <f>SUM(Daily!W771,Daily!W740,Daily!W523,Daily!W306,Daily!W151,Daily!W89)</f>
        <v>2950</v>
      </c>
      <c r="X25" s="3">
        <f>SUM(Daily!X771,Daily!X740,Daily!X523,Daily!X306,Daily!X151,Daily!X89)</f>
        <v>2310</v>
      </c>
      <c r="Y25" s="28">
        <f>SUM(Daily!Y771,Daily!Y740,Daily!Y523,Daily!Y306,Daily!Y151,Daily!Y89)</f>
        <v>2091</v>
      </c>
      <c r="Z25" s="3">
        <f>SUM(Daily!Z771,Daily!Z740,Daily!Z523,Daily!Z306,Daily!Z151,Daily!Z89)</f>
        <v>6120</v>
      </c>
      <c r="AA25" s="28">
        <f>SUM(Daily!AA771,Daily!AA740,Daily!AA523,Daily!AA306,Daily!AA151,Daily!AA89)</f>
        <v>8158</v>
      </c>
      <c r="AB25" s="104">
        <f>B25+D25+F25+H25+J25+L25+N25+P25+R25+T25+V25+X25+Z25</f>
        <v>28339</v>
      </c>
      <c r="AC25" s="17">
        <f t="shared" si="0"/>
        <v>44936</v>
      </c>
    </row>
    <row r="26" spans="1:29" x14ac:dyDescent="0.2">
      <c r="A26" s="86" t="s">
        <v>40</v>
      </c>
      <c r="B26" s="3">
        <f>SUM(Daily!B772,Daily!B741,Daily!B524,Daily!B307,Daily!B152,Daily!B90)</f>
        <v>0</v>
      </c>
      <c r="C26" s="28">
        <f>SUM(Daily!C772,Daily!C741,Daily!C524,Daily!C307,Daily!C152,Daily!C90)</f>
        <v>3217</v>
      </c>
      <c r="D26" s="3">
        <f>SUM(Daily!D772,Daily!D741,Daily!D524,Daily!D307,Daily!D152,Daily!D90)</f>
        <v>13</v>
      </c>
      <c r="E26" s="28">
        <f>SUM(Daily!E772,Daily!E741,Daily!E524,Daily!E307,Daily!E152,Daily!E90)</f>
        <v>1275</v>
      </c>
      <c r="F26" s="3">
        <f>SUM(Daily!F772,Daily!F741,Daily!F524,Daily!F307,Daily!F152,Daily!F90)</f>
        <v>10</v>
      </c>
      <c r="G26" s="28">
        <f>SUM(Daily!G772,Daily!G741,Daily!G524,Daily!G307,Daily!G152,Daily!G90)</f>
        <v>365</v>
      </c>
      <c r="H26" s="3">
        <f>SUM(Daily!H772,Daily!H741,Daily!H524,Daily!H307,Daily!H152,Daily!H90)</f>
        <v>54</v>
      </c>
      <c r="I26" s="28">
        <f>SUM(Daily!I772,Daily!I741,Daily!I524,Daily!I307,Daily!I152,Daily!I90)</f>
        <v>2613</v>
      </c>
      <c r="J26" s="3">
        <f>SUM(Daily!J772,Daily!J741,Daily!J524,Daily!J307,Daily!J152,Daily!J90)</f>
        <v>63</v>
      </c>
      <c r="K26" s="28">
        <f>SUM(Daily!K772,Daily!K741,Daily!K524,Daily!K307,Daily!K152,Daily!K90)</f>
        <v>144</v>
      </c>
      <c r="L26" s="3">
        <f>SUM(Daily!L772,Daily!L741,Daily!L524,Daily!L307,Daily!L152,Daily!L90)</f>
        <v>158</v>
      </c>
      <c r="M26" s="28">
        <f>SUM(Daily!M772,Daily!M741,Daily!M524,Daily!M307,Daily!M152,Daily!M90)</f>
        <v>209</v>
      </c>
      <c r="N26" s="3">
        <f>SUM(Daily!N772,Daily!N741,Daily!N524,Daily!N307,Daily!N152,Daily!N90)</f>
        <v>314</v>
      </c>
      <c r="O26" s="28">
        <f>SUM(Daily!O772,Daily!O741,Daily!O524,Daily!O307,Daily!O152,Daily!O90)</f>
        <v>570</v>
      </c>
      <c r="P26" s="3">
        <f>SUM(Daily!P772,Daily!P741,Daily!P524,Daily!P307,Daily!P152,Daily!P90)</f>
        <v>315</v>
      </c>
      <c r="Q26" s="28">
        <f>SUM(Daily!Q772,Daily!Q741,Daily!Q524,Daily!Q307,Daily!Q152,Daily!Q90)</f>
        <v>350</v>
      </c>
      <c r="R26" s="3">
        <f>SUM(Daily!R772,Daily!R741,Daily!R524,Daily!R307,Daily!R152,Daily!R90)</f>
        <v>260</v>
      </c>
      <c r="S26" s="28">
        <f>SUM(Daily!S772,Daily!S741,Daily!S524,Daily!S307,Daily!S152,Daily!S90)</f>
        <v>305</v>
      </c>
      <c r="T26" s="3">
        <f>SUM(Daily!T772,Daily!T741,Daily!T524,Daily!T307,Daily!T152,Daily!T90)</f>
        <v>37</v>
      </c>
      <c r="U26" s="28">
        <f>SUM(Daily!U772,Daily!U741,Daily!U524,Daily!U307,Daily!U152,Daily!U90)</f>
        <v>23</v>
      </c>
      <c r="V26" s="3">
        <f>SUM(Daily!V772,Daily!V741,Daily!V524,Daily!V307,Daily!V152,Daily!V90)</f>
        <v>123</v>
      </c>
      <c r="W26" s="28">
        <f>SUM(Daily!W772,Daily!W741,Daily!W524,Daily!W307,Daily!W152,Daily!W90)</f>
        <v>133</v>
      </c>
      <c r="X26" s="3">
        <f>SUM(Daily!X772,Daily!X741,Daily!X524,Daily!X307,Daily!X152,Daily!X90)</f>
        <v>215</v>
      </c>
      <c r="Y26" s="28">
        <f>SUM(Daily!Y772,Daily!Y741,Daily!Y524,Daily!Y307,Daily!Y152,Daily!Y90)</f>
        <v>136</v>
      </c>
      <c r="Z26" s="3">
        <f>SUM(Daily!Z772,Daily!Z741,Daily!Z524,Daily!Z307,Daily!Z152,Daily!Z90)</f>
        <v>61</v>
      </c>
      <c r="AA26" s="28">
        <f>SUM(Daily!AA772,Daily!AA741,Daily!AA524,Daily!AA307,Daily!AA152,Daily!AA90)</f>
        <v>535</v>
      </c>
      <c r="AB26" s="104">
        <f>B26+D26+F26+H26+J26+L26+N26+P26+R26+T26+V26+X26+Z26</f>
        <v>1623</v>
      </c>
      <c r="AC26" s="17">
        <f t="shared" si="0"/>
        <v>9875</v>
      </c>
    </row>
    <row r="27" spans="1:29" x14ac:dyDescent="0.2">
      <c r="A27" s="87" t="s">
        <v>41</v>
      </c>
      <c r="B27" s="3">
        <f>SUM(Daily!B773,Daily!B742,Daily!B525,Daily!B308,Daily!B153,Daily!B91)</f>
        <v>0</v>
      </c>
      <c r="C27" s="28">
        <f>SUM(Daily!C773,Daily!C742,Daily!C525,Daily!C308,Daily!C153,Daily!C91)</f>
        <v>0</v>
      </c>
      <c r="D27" s="3">
        <f>SUM(Daily!D773,Daily!D742,Daily!D525,Daily!D308,Daily!D153,Daily!D91)</f>
        <v>0</v>
      </c>
      <c r="E27" s="28">
        <f>SUM(Daily!E773,Daily!E742,Daily!E525,Daily!E308,Daily!E153,Daily!E91)</f>
        <v>0</v>
      </c>
      <c r="F27" s="3">
        <f>SUM(Daily!F773,Daily!F742,Daily!F525,Daily!F308,Daily!F153,Daily!F91)</f>
        <v>0</v>
      </c>
      <c r="G27" s="28">
        <f>SUM(Daily!G773,Daily!G742,Daily!G525,Daily!G308,Daily!G153,Daily!G91)</f>
        <v>0</v>
      </c>
      <c r="H27" s="3">
        <f>SUM(Daily!H773,Daily!H742,Daily!H525,Daily!H308,Daily!H153,Daily!H91)</f>
        <v>0</v>
      </c>
      <c r="I27" s="28">
        <f>SUM(Daily!I773,Daily!I742,Daily!I525,Daily!I308,Daily!I153,Daily!I91)</f>
        <v>0</v>
      </c>
      <c r="J27" s="3">
        <f>SUM(Daily!J773,Daily!J742,Daily!J525,Daily!J308,Daily!J153,Daily!J91)</f>
        <v>0</v>
      </c>
      <c r="K27" s="28">
        <f>SUM(Daily!K773,Daily!K742,Daily!K525,Daily!K308,Daily!K153,Daily!K91)</f>
        <v>0</v>
      </c>
      <c r="L27" s="3">
        <f>SUM(Daily!L773,Daily!L742,Daily!L525,Daily!L308,Daily!L153,Daily!L91)</f>
        <v>0</v>
      </c>
      <c r="M27" s="28">
        <f>SUM(Daily!M773,Daily!M742,Daily!M525,Daily!M308,Daily!M153,Daily!M91)</f>
        <v>0</v>
      </c>
      <c r="N27" s="3">
        <f>SUM(Daily!N773,Daily!N742,Daily!N525,Daily!N308,Daily!N153,Daily!N91)</f>
        <v>0</v>
      </c>
      <c r="O27" s="28">
        <f>SUM(Daily!O773,Daily!O742,Daily!O525,Daily!O308,Daily!O153,Daily!O91)</f>
        <v>0</v>
      </c>
      <c r="P27" s="3">
        <f>SUM(Daily!P773,Daily!P742,Daily!P525,Daily!P308,Daily!P153,Daily!P91)</f>
        <v>0</v>
      </c>
      <c r="Q27" s="28">
        <f>SUM(Daily!Q773,Daily!Q742,Daily!Q525,Daily!Q308,Daily!Q153,Daily!Q91)</f>
        <v>0</v>
      </c>
      <c r="R27" s="3">
        <f>SUM(Daily!R773,Daily!R742,Daily!R525,Daily!R308,Daily!R153,Daily!R91)</f>
        <v>0</v>
      </c>
      <c r="S27" s="28">
        <f>SUM(Daily!S773,Daily!S742,Daily!S525,Daily!S308,Daily!S153,Daily!S91)</f>
        <v>0</v>
      </c>
      <c r="T27" s="3">
        <f>SUM(Daily!T773,Daily!T742,Daily!T525,Daily!T308,Daily!T153,Daily!T91)</f>
        <v>0</v>
      </c>
      <c r="U27" s="28">
        <f>SUM(Daily!U773,Daily!U742,Daily!U525,Daily!U308,Daily!U153,Daily!U91)</f>
        <v>0</v>
      </c>
      <c r="V27" s="3">
        <f>SUM(Daily!V773,Daily!V742,Daily!V525,Daily!V308,Daily!V153,Daily!V91)</f>
        <v>0</v>
      </c>
      <c r="W27" s="28">
        <f>SUM(Daily!W773,Daily!W742,Daily!W525,Daily!W308,Daily!W153,Daily!W91)</f>
        <v>0</v>
      </c>
      <c r="X27" s="3">
        <f>SUM(Daily!X773,Daily!X742,Daily!X525,Daily!X308,Daily!X153,Daily!X91)</f>
        <v>0</v>
      </c>
      <c r="Y27" s="28">
        <f>SUM(Daily!Y773,Daily!Y742,Daily!Y525,Daily!Y308,Daily!Y153,Daily!Y91)</f>
        <v>0</v>
      </c>
      <c r="Z27" s="3">
        <f>SUM(Daily!Z773,Daily!Z742,Daily!Z525,Daily!Z308,Daily!Z153,Daily!Z91)</f>
        <v>0</v>
      </c>
      <c r="AA27" s="28">
        <f>SUM(Daily!AA773,Daily!AA742,Daily!AA525,Daily!AA308,Daily!AA153,Daily!AA91)</f>
        <v>0</v>
      </c>
      <c r="AB27" s="104">
        <f t="shared" si="0"/>
        <v>0</v>
      </c>
      <c r="AC27" s="17">
        <f t="shared" si="0"/>
        <v>0</v>
      </c>
    </row>
    <row r="28" spans="1:29" x14ac:dyDescent="0.2">
      <c r="A28" s="86" t="s">
        <v>42</v>
      </c>
      <c r="B28" s="3">
        <f>SUM(Daily!B774,Daily!B743,Daily!B526,Daily!B309,Daily!B154,Daily!B92)</f>
        <v>0</v>
      </c>
      <c r="C28" s="28">
        <f>SUM(Daily!C774,Daily!C743,Daily!C526,Daily!C309,Daily!C154,Daily!C92)</f>
        <v>0</v>
      </c>
      <c r="D28" s="3">
        <f>SUM(Daily!D774,Daily!D743,Daily!D526,Daily!D309,Daily!D154,Daily!D92)</f>
        <v>0</v>
      </c>
      <c r="E28" s="28">
        <f>SUM(Daily!E774,Daily!E743,Daily!E526,Daily!E309,Daily!E154,Daily!E92)</f>
        <v>0</v>
      </c>
      <c r="F28" s="3">
        <f>SUM(Daily!F774,Daily!F743,Daily!F526,Daily!F309,Daily!F154,Daily!F92)</f>
        <v>0</v>
      </c>
      <c r="G28" s="28">
        <f>SUM(Daily!G774,Daily!G743,Daily!G526,Daily!G309,Daily!G154,Daily!G92)</f>
        <v>0</v>
      </c>
      <c r="H28" s="3">
        <f>SUM(Daily!H774,Daily!H743,Daily!H526,Daily!H309,Daily!H154,Daily!H92)</f>
        <v>0</v>
      </c>
      <c r="I28" s="28">
        <f>SUM(Daily!I774,Daily!I743,Daily!I526,Daily!I309,Daily!I154,Daily!I92)</f>
        <v>0</v>
      </c>
      <c r="J28" s="3">
        <f>SUM(Daily!J774,Daily!J743,Daily!J526,Daily!J309,Daily!J154,Daily!J92)</f>
        <v>0</v>
      </c>
      <c r="K28" s="28">
        <f>SUM(Daily!K774,Daily!K743,Daily!K526,Daily!K309,Daily!K154,Daily!K92)</f>
        <v>0</v>
      </c>
      <c r="L28" s="3">
        <f>SUM(Daily!L774,Daily!L743,Daily!L526,Daily!L309,Daily!L154,Daily!L92)</f>
        <v>0</v>
      </c>
      <c r="M28" s="28">
        <f>SUM(Daily!M774,Daily!M743,Daily!M526,Daily!M309,Daily!M154,Daily!M92)</f>
        <v>0</v>
      </c>
      <c r="N28" s="3">
        <f>SUM(Daily!N774,Daily!N743,Daily!N526,Daily!N309,Daily!N154,Daily!N92)</f>
        <v>0</v>
      </c>
      <c r="O28" s="28">
        <f>SUM(Daily!O774,Daily!O743,Daily!O526,Daily!O309,Daily!O154,Daily!O92)</f>
        <v>0</v>
      </c>
      <c r="P28" s="3">
        <f>SUM(Daily!P774,Daily!P743,Daily!P526,Daily!P309,Daily!P154,Daily!P92)</f>
        <v>0</v>
      </c>
      <c r="Q28" s="28">
        <f>SUM(Daily!Q774,Daily!Q743,Daily!Q526,Daily!Q309,Daily!Q154,Daily!Q92)</f>
        <v>0</v>
      </c>
      <c r="R28" s="3">
        <f>SUM(Daily!R774,Daily!R743,Daily!R526,Daily!R309,Daily!R154,Daily!R92)</f>
        <v>0</v>
      </c>
      <c r="S28" s="28">
        <f>SUM(Daily!S774,Daily!S743,Daily!S526,Daily!S309,Daily!S154,Daily!S92)</f>
        <v>0</v>
      </c>
      <c r="T28" s="3">
        <f>SUM(Daily!T774,Daily!T743,Daily!T526,Daily!T309,Daily!T154,Daily!T92)</f>
        <v>0</v>
      </c>
      <c r="U28" s="28">
        <f>SUM(Daily!U774,Daily!U743,Daily!U526,Daily!U309,Daily!U154,Daily!U92)</f>
        <v>0</v>
      </c>
      <c r="V28" s="3">
        <f>SUM(Daily!V774,Daily!V743,Daily!V526,Daily!V309,Daily!V154,Daily!V92)</f>
        <v>0</v>
      </c>
      <c r="W28" s="28">
        <f>SUM(Daily!W774,Daily!W743,Daily!W526,Daily!W309,Daily!W154,Daily!W92)</f>
        <v>0</v>
      </c>
      <c r="X28" s="3">
        <f>SUM(Daily!X774,Daily!X743,Daily!X526,Daily!X309,Daily!X154,Daily!X92)</f>
        <v>0</v>
      </c>
      <c r="Y28" s="28">
        <f>SUM(Daily!Y774,Daily!Y743,Daily!Y526,Daily!Y309,Daily!Y154,Daily!Y92)</f>
        <v>0</v>
      </c>
      <c r="Z28" s="3">
        <f>SUM(Daily!Z774,Daily!Z743,Daily!Z526,Daily!Z309,Daily!Z154,Daily!Z92)</f>
        <v>0</v>
      </c>
      <c r="AA28" s="28">
        <f>SUM(Daily!AA774,Daily!AA743,Daily!AA526,Daily!AA309,Daily!AA154,Daily!AA92)</f>
        <v>0</v>
      </c>
      <c r="AB28" s="104">
        <f t="shared" si="0"/>
        <v>0</v>
      </c>
      <c r="AC28" s="17">
        <f t="shared" si="0"/>
        <v>0</v>
      </c>
    </row>
    <row r="29" spans="1:29" x14ac:dyDescent="0.2">
      <c r="A29" s="87" t="s">
        <v>43</v>
      </c>
      <c r="B29" s="3">
        <f>SUM(Daily!B775,Daily!B744,Daily!B527,Daily!B310,Daily!B155,Daily!B93)</f>
        <v>0</v>
      </c>
      <c r="C29" s="28">
        <f>SUM(Daily!C775,Daily!C744,Daily!C527,Daily!C310,Daily!C155,Daily!C93)</f>
        <v>0</v>
      </c>
      <c r="D29" s="3">
        <f>SUM(Daily!D775,Daily!D744,Daily!D527,Daily!D310,Daily!D155,Daily!D93)</f>
        <v>0</v>
      </c>
      <c r="E29" s="28">
        <f>SUM(Daily!E775,Daily!E744,Daily!E527,Daily!E310,Daily!E155,Daily!E93)</f>
        <v>0</v>
      </c>
      <c r="F29" s="3">
        <f>SUM(Daily!F775,Daily!F744,Daily!F527,Daily!F310,Daily!F155,Daily!F93)</f>
        <v>0</v>
      </c>
      <c r="G29" s="28">
        <f>SUM(Daily!G775,Daily!G744,Daily!G527,Daily!G310,Daily!G155,Daily!G93)</f>
        <v>0</v>
      </c>
      <c r="H29" s="3">
        <f>SUM(Daily!H775,Daily!H744,Daily!H527,Daily!H310,Daily!H155,Daily!H93)</f>
        <v>0</v>
      </c>
      <c r="I29" s="28">
        <f>SUM(Daily!I775,Daily!I744,Daily!I527,Daily!I310,Daily!I155,Daily!I93)</f>
        <v>0</v>
      </c>
      <c r="J29" s="3">
        <f>SUM(Daily!J775,Daily!J744,Daily!J527,Daily!J310,Daily!J155,Daily!J93)</f>
        <v>0</v>
      </c>
      <c r="K29" s="28">
        <f>SUM(Daily!K775,Daily!K744,Daily!K527,Daily!K310,Daily!K155,Daily!K93)</f>
        <v>0</v>
      </c>
      <c r="L29" s="3">
        <f>SUM(Daily!L775,Daily!L744,Daily!L527,Daily!L310,Daily!L155,Daily!L93)</f>
        <v>0</v>
      </c>
      <c r="M29" s="28">
        <f>SUM(Daily!M775,Daily!M744,Daily!M527,Daily!M310,Daily!M155,Daily!M93)</f>
        <v>0</v>
      </c>
      <c r="N29" s="3">
        <f>SUM(Daily!N775,Daily!N744,Daily!N527,Daily!N310,Daily!N155,Daily!N93)</f>
        <v>0</v>
      </c>
      <c r="O29" s="28">
        <f>SUM(Daily!O775,Daily!O744,Daily!O527,Daily!O310,Daily!O155,Daily!O93)</f>
        <v>0</v>
      </c>
      <c r="P29" s="3">
        <f>SUM(Daily!P775,Daily!P744,Daily!P527,Daily!P310,Daily!P155,Daily!P93)</f>
        <v>0</v>
      </c>
      <c r="Q29" s="28">
        <f>SUM(Daily!Q775,Daily!Q744,Daily!Q527,Daily!Q310,Daily!Q155,Daily!Q93)</f>
        <v>0</v>
      </c>
      <c r="R29" s="3">
        <f>SUM(Daily!R775,Daily!R744,Daily!R527,Daily!R310,Daily!R155,Daily!R93)</f>
        <v>0</v>
      </c>
      <c r="S29" s="28">
        <f>SUM(Daily!S775,Daily!S744,Daily!S527,Daily!S310,Daily!S155,Daily!S93)</f>
        <v>0</v>
      </c>
      <c r="T29" s="3">
        <f>SUM(Daily!T775,Daily!T744,Daily!T527,Daily!T310,Daily!T155,Daily!T93)</f>
        <v>0</v>
      </c>
      <c r="U29" s="28">
        <f>SUM(Daily!U775,Daily!U744,Daily!U527,Daily!U310,Daily!U155,Daily!U93)</f>
        <v>0</v>
      </c>
      <c r="V29" s="3">
        <f>SUM(Daily!V775,Daily!V744,Daily!V527,Daily!V310,Daily!V155,Daily!V93)</f>
        <v>0</v>
      </c>
      <c r="W29" s="28">
        <f>SUM(Daily!W775,Daily!W744,Daily!W527,Daily!W310,Daily!W155,Daily!W93)</f>
        <v>0</v>
      </c>
      <c r="X29" s="3">
        <f>SUM(Daily!X775,Daily!X744,Daily!X527,Daily!X310,Daily!X155,Daily!X93)</f>
        <v>0</v>
      </c>
      <c r="Y29" s="28">
        <f>SUM(Daily!Y775,Daily!Y744,Daily!Y527,Daily!Y310,Daily!Y155,Daily!Y93)</f>
        <v>0</v>
      </c>
      <c r="Z29" s="3">
        <f>SUM(Daily!Z775,Daily!Z744,Daily!Z527,Daily!Z310,Daily!Z155,Daily!Z93)</f>
        <v>0</v>
      </c>
      <c r="AA29" s="28">
        <f>SUM(Daily!AA775,Daily!AA744,Daily!AA527,Daily!AA310,Daily!AA155,Daily!AA93)</f>
        <v>0</v>
      </c>
      <c r="AB29" s="104">
        <f t="shared" si="0"/>
        <v>0</v>
      </c>
      <c r="AC29" s="17">
        <f t="shared" si="0"/>
        <v>0</v>
      </c>
    </row>
    <row r="30" spans="1:29" ht="13.5" thickBot="1" x14ac:dyDescent="0.25">
      <c r="A30" s="82" t="s">
        <v>44</v>
      </c>
      <c r="B30" s="15">
        <f>SUM(Daily!B776,Daily!B745,Daily!B528,Daily!B311,Daily!B156,Daily!B94)</f>
        <v>0</v>
      </c>
      <c r="C30" s="39">
        <f>SUM(Daily!C776,Daily!C745,Daily!C528,Daily!C311,Daily!C156,Daily!C94)</f>
        <v>0</v>
      </c>
      <c r="D30" s="15">
        <f>SUM(Daily!D776,Daily!D745,Daily!D528,Daily!D311,Daily!D156,Daily!D94)</f>
        <v>0</v>
      </c>
      <c r="E30" s="39">
        <f>SUM(Daily!E776,Daily!E745,Daily!E528,Daily!E311,Daily!E156,Daily!E94)</f>
        <v>0</v>
      </c>
      <c r="F30" s="15">
        <f>SUM(Daily!F776,Daily!F745,Daily!F528,Daily!F311,Daily!F156,Daily!F94)</f>
        <v>0</v>
      </c>
      <c r="G30" s="39">
        <f>SUM(Daily!G776,Daily!G745,Daily!G528,Daily!G311,Daily!G156,Daily!G94)</f>
        <v>0</v>
      </c>
      <c r="H30" s="15">
        <f>SUM(Daily!H776,Daily!H745,Daily!H528,Daily!H311,Daily!H156,Daily!H94)</f>
        <v>0</v>
      </c>
      <c r="I30" s="39">
        <f>SUM(Daily!I776,Daily!I745,Daily!I528,Daily!I311,Daily!I156,Daily!I94)</f>
        <v>0</v>
      </c>
      <c r="J30" s="15">
        <f>SUM(Daily!J776,Daily!J745,Daily!J528,Daily!J311,Daily!J156,Daily!J94)</f>
        <v>0</v>
      </c>
      <c r="K30" s="39">
        <f>SUM(Daily!K776,Daily!K745,Daily!K528,Daily!K311,Daily!K156,Daily!K94)</f>
        <v>0</v>
      </c>
      <c r="L30" s="15">
        <f>SUM(Daily!L776,Daily!L745,Daily!L528,Daily!L311,Daily!L156,Daily!L94)</f>
        <v>0</v>
      </c>
      <c r="M30" s="39">
        <f>SUM(Daily!M776,Daily!M745,Daily!M528,Daily!M311,Daily!M156,Daily!M94)</f>
        <v>0</v>
      </c>
      <c r="N30" s="15">
        <f>SUM(Daily!N776,Daily!N745,Daily!N528,Daily!N311,Daily!N156,Daily!N94)</f>
        <v>0</v>
      </c>
      <c r="O30" s="39">
        <f>SUM(Daily!O776,Daily!O745,Daily!O528,Daily!O311,Daily!O156,Daily!O94)</f>
        <v>0</v>
      </c>
      <c r="P30" s="15">
        <f>SUM(Daily!P776,Daily!P745,Daily!P528,Daily!P311,Daily!P156,Daily!P94)</f>
        <v>0</v>
      </c>
      <c r="Q30" s="39">
        <f>SUM(Daily!Q776,Daily!Q745,Daily!Q528,Daily!Q311,Daily!Q156,Daily!Q94)</f>
        <v>0</v>
      </c>
      <c r="R30" s="15">
        <f>SUM(Daily!R776,Daily!R745,Daily!R528,Daily!R311,Daily!R156,Daily!R94)</f>
        <v>0</v>
      </c>
      <c r="S30" s="39">
        <f>SUM(Daily!S776,Daily!S745,Daily!S528,Daily!S311,Daily!S156,Daily!S94)</f>
        <v>0</v>
      </c>
      <c r="T30" s="15">
        <f>SUM(Daily!T776,Daily!T745,Daily!T528,Daily!T311,Daily!T156,Daily!T94)</f>
        <v>0</v>
      </c>
      <c r="U30" s="39">
        <f>SUM(Daily!U776,Daily!U745,Daily!U528,Daily!U311,Daily!U156,Daily!U94)</f>
        <v>0</v>
      </c>
      <c r="V30" s="15">
        <f>SUM(Daily!V776,Daily!V745,Daily!V528,Daily!V311,Daily!V156,Daily!V94)</f>
        <v>0</v>
      </c>
      <c r="W30" s="39">
        <f>SUM(Daily!W776,Daily!W745,Daily!W528,Daily!W311,Daily!W156,Daily!W94)</f>
        <v>0</v>
      </c>
      <c r="X30" s="15">
        <f>SUM(Daily!X776,Daily!X745,Daily!X528,Daily!X311,Daily!X156,Daily!X94)</f>
        <v>0</v>
      </c>
      <c r="Y30" s="39">
        <f>SUM(Daily!Y776,Daily!Y745,Daily!Y528,Daily!Y311,Daily!Y156,Daily!Y94)</f>
        <v>0</v>
      </c>
      <c r="Z30" s="15">
        <f>SUM(Daily!Z776,Daily!Z745,Daily!Z528,Daily!Z311,Daily!Z156,Daily!Z94)</f>
        <v>0</v>
      </c>
      <c r="AA30" s="39">
        <f>SUM(Daily!AA776,Daily!AA745,Daily!AA528,Daily!AA311,Daily!AA156,Daily!AA94)</f>
        <v>0</v>
      </c>
      <c r="AB30" s="105">
        <f t="shared" si="0"/>
        <v>0</v>
      </c>
      <c r="AC30" s="106">
        <f t="shared" si="0"/>
        <v>0</v>
      </c>
    </row>
    <row r="31" spans="1:29" ht="14.25" thickTop="1" thickBot="1" x14ac:dyDescent="0.25">
      <c r="A31" s="40" t="s">
        <v>26</v>
      </c>
      <c r="B31" s="50">
        <f>SUM(B7:B30)</f>
        <v>194067</v>
      </c>
      <c r="C31" s="46">
        <f t="shared" ref="C31:AC31" si="1">SUM(C7:C30)</f>
        <v>116827</v>
      </c>
      <c r="D31" s="45">
        <f t="shared" si="1"/>
        <v>66735</v>
      </c>
      <c r="E31" s="51">
        <f t="shared" si="1"/>
        <v>53404</v>
      </c>
      <c r="F31" s="50">
        <f t="shared" si="1"/>
        <v>35145</v>
      </c>
      <c r="G31" s="46">
        <f t="shared" si="1"/>
        <v>19545</v>
      </c>
      <c r="H31" s="45">
        <f t="shared" si="1"/>
        <v>127149</v>
      </c>
      <c r="I31" s="51">
        <f t="shared" si="1"/>
        <v>149657</v>
      </c>
      <c r="J31" s="50">
        <f t="shared" si="1"/>
        <v>13086</v>
      </c>
      <c r="K31" s="46">
        <f t="shared" si="1"/>
        <v>18348</v>
      </c>
      <c r="L31" s="45">
        <f t="shared" si="1"/>
        <v>24610</v>
      </c>
      <c r="M31" s="51">
        <f t="shared" si="1"/>
        <v>58002</v>
      </c>
      <c r="N31" s="50">
        <f t="shared" si="1"/>
        <v>87040</v>
      </c>
      <c r="O31" s="46">
        <f t="shared" si="1"/>
        <v>114871</v>
      </c>
      <c r="P31" s="45">
        <f t="shared" si="1"/>
        <v>51099</v>
      </c>
      <c r="Q31" s="51">
        <f t="shared" si="1"/>
        <v>59329</v>
      </c>
      <c r="R31" s="50">
        <f t="shared" si="1"/>
        <v>81478</v>
      </c>
      <c r="S31" s="46">
        <f t="shared" si="1"/>
        <v>89743</v>
      </c>
      <c r="T31" s="45">
        <f t="shared" si="1"/>
        <v>13522</v>
      </c>
      <c r="U31" s="51">
        <f t="shared" si="1"/>
        <v>19233</v>
      </c>
      <c r="V31" s="50">
        <f t="shared" si="1"/>
        <v>72252</v>
      </c>
      <c r="W31" s="46">
        <f t="shared" si="1"/>
        <v>93747</v>
      </c>
      <c r="X31" s="45">
        <f t="shared" si="1"/>
        <v>55782</v>
      </c>
      <c r="Y31" s="51">
        <f t="shared" si="1"/>
        <v>39678</v>
      </c>
      <c r="Z31" s="50">
        <f t="shared" si="1"/>
        <v>191730</v>
      </c>
      <c r="AA31" s="46">
        <f t="shared" si="1"/>
        <v>180125</v>
      </c>
      <c r="AB31" s="45">
        <f t="shared" si="1"/>
        <v>1013695</v>
      </c>
      <c r="AC31" s="46">
        <f t="shared" si="1"/>
        <v>1012509</v>
      </c>
    </row>
    <row r="32" spans="1:29" ht="15.75" thickTop="1" x14ac:dyDescent="0.2">
      <c r="AB32" s="122" t="str">
        <f>IF(AB31='Daily Total'!D48,"Correct","Wrong")</f>
        <v>Correct</v>
      </c>
      <c r="AC32" s="122" t="str">
        <f>IF(AC31='Daily Total'!E48,"Correct","Wrong")</f>
        <v>Correct</v>
      </c>
    </row>
    <row r="35" spans="1:29" x14ac:dyDescent="0.2">
      <c r="A35" s="43" t="s">
        <v>56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8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157" t="s">
        <v>2</v>
      </c>
      <c r="B37" s="152" t="s">
        <v>3</v>
      </c>
      <c r="C37" s="153"/>
      <c r="D37" s="152" t="s">
        <v>4</v>
      </c>
      <c r="E37" s="153"/>
      <c r="F37" s="152" t="s">
        <v>5</v>
      </c>
      <c r="G37" s="153"/>
      <c r="H37" s="152" t="s">
        <v>6</v>
      </c>
      <c r="I37" s="153"/>
      <c r="J37" s="152" t="s">
        <v>7</v>
      </c>
      <c r="K37" s="153"/>
      <c r="L37" s="152" t="s">
        <v>8</v>
      </c>
      <c r="M37" s="153"/>
      <c r="N37" s="152" t="s">
        <v>9</v>
      </c>
      <c r="O37" s="153"/>
      <c r="P37" s="152" t="s">
        <v>10</v>
      </c>
      <c r="Q37" s="153"/>
      <c r="R37" s="152" t="s">
        <v>11</v>
      </c>
      <c r="S37" s="153"/>
      <c r="T37" s="152" t="s">
        <v>12</v>
      </c>
      <c r="U37" s="153"/>
      <c r="V37" s="152" t="s">
        <v>13</v>
      </c>
      <c r="W37" s="153"/>
      <c r="X37" s="152" t="s">
        <v>14</v>
      </c>
      <c r="Y37" s="153"/>
      <c r="Z37" s="152" t="s">
        <v>15</v>
      </c>
      <c r="AA37" s="153"/>
      <c r="AB37" s="152" t="s">
        <v>47</v>
      </c>
      <c r="AC37" s="153"/>
    </row>
    <row r="38" spans="1:29" ht="15" thickTop="1" thickBot="1" x14ac:dyDescent="0.3">
      <c r="A38" s="158"/>
      <c r="B38" s="22" t="s">
        <v>17</v>
      </c>
      <c r="C38" s="23" t="s">
        <v>18</v>
      </c>
      <c r="D38" s="24" t="s">
        <v>17</v>
      </c>
      <c r="E38" s="25" t="s">
        <v>18</v>
      </c>
      <c r="F38" s="26" t="s">
        <v>17</v>
      </c>
      <c r="G38" s="23" t="s">
        <v>18</v>
      </c>
      <c r="H38" s="24" t="s">
        <v>17</v>
      </c>
      <c r="I38" s="25" t="s">
        <v>18</v>
      </c>
      <c r="J38" s="26" t="s">
        <v>17</v>
      </c>
      <c r="K38" s="23" t="s">
        <v>18</v>
      </c>
      <c r="L38" s="24" t="s">
        <v>17</v>
      </c>
      <c r="M38" s="26" t="s">
        <v>18</v>
      </c>
      <c r="N38" s="22" t="s">
        <v>17</v>
      </c>
      <c r="O38" s="27" t="s">
        <v>18</v>
      </c>
      <c r="P38" s="26" t="s">
        <v>17</v>
      </c>
      <c r="Q38" s="23" t="s">
        <v>18</v>
      </c>
      <c r="R38" s="24" t="s">
        <v>17</v>
      </c>
      <c r="S38" s="25" t="s">
        <v>18</v>
      </c>
      <c r="T38" s="26" t="s">
        <v>17</v>
      </c>
      <c r="U38" s="23" t="s">
        <v>18</v>
      </c>
      <c r="V38" s="24" t="s">
        <v>17</v>
      </c>
      <c r="W38" s="25" t="s">
        <v>18</v>
      </c>
      <c r="X38" s="26" t="s">
        <v>17</v>
      </c>
      <c r="Y38" s="23" t="s">
        <v>18</v>
      </c>
      <c r="Z38" s="24" t="s">
        <v>17</v>
      </c>
      <c r="AA38" s="26" t="s">
        <v>18</v>
      </c>
      <c r="AB38" s="22" t="s">
        <v>17</v>
      </c>
      <c r="AC38" s="27" t="s">
        <v>18</v>
      </c>
    </row>
    <row r="39" spans="1:29" ht="13.5" thickTop="1" x14ac:dyDescent="0.2">
      <c r="A39" s="85" t="s">
        <v>19</v>
      </c>
      <c r="B39" s="31">
        <f>+B7/$B$65</f>
        <v>25.5</v>
      </c>
      <c r="C39" s="38">
        <f t="shared" ref="C39:AA39" si="2">+C7/$B$65</f>
        <v>0</v>
      </c>
      <c r="D39" s="31">
        <f t="shared" si="2"/>
        <v>7</v>
      </c>
      <c r="E39" s="38">
        <f t="shared" si="2"/>
        <v>0</v>
      </c>
      <c r="F39" s="31">
        <f t="shared" si="2"/>
        <v>6</v>
      </c>
      <c r="G39" s="38">
        <f t="shared" si="2"/>
        <v>0</v>
      </c>
      <c r="H39" s="31">
        <f t="shared" si="2"/>
        <v>15.5</v>
      </c>
      <c r="I39" s="38">
        <f t="shared" si="2"/>
        <v>0.66666666666666663</v>
      </c>
      <c r="J39" s="31">
        <f t="shared" si="2"/>
        <v>0.5</v>
      </c>
      <c r="K39" s="38">
        <f t="shared" si="2"/>
        <v>0</v>
      </c>
      <c r="L39" s="31">
        <f t="shared" si="2"/>
        <v>0.16666666666666666</v>
      </c>
      <c r="M39" s="38">
        <f t="shared" si="2"/>
        <v>1</v>
      </c>
      <c r="N39" s="31">
        <f t="shared" si="2"/>
        <v>1.6666666666666667</v>
      </c>
      <c r="O39" s="38">
        <f t="shared" si="2"/>
        <v>0.83333333333333337</v>
      </c>
      <c r="P39" s="31">
        <f t="shared" si="2"/>
        <v>2.1666666666666665</v>
      </c>
      <c r="Q39" s="38">
        <f t="shared" si="2"/>
        <v>1.1666666666666667</v>
      </c>
      <c r="R39" s="31">
        <f t="shared" si="2"/>
        <v>0.16666666666666666</v>
      </c>
      <c r="S39" s="38">
        <f t="shared" si="2"/>
        <v>1.3333333333333333</v>
      </c>
      <c r="T39" s="31">
        <f t="shared" si="2"/>
        <v>0</v>
      </c>
      <c r="U39" s="38">
        <f t="shared" si="2"/>
        <v>0</v>
      </c>
      <c r="V39" s="31">
        <f t="shared" si="2"/>
        <v>0</v>
      </c>
      <c r="W39" s="38">
        <f t="shared" si="2"/>
        <v>0</v>
      </c>
      <c r="X39" s="31">
        <f t="shared" si="2"/>
        <v>0</v>
      </c>
      <c r="Y39" s="38">
        <f t="shared" si="2"/>
        <v>0</v>
      </c>
      <c r="Z39" s="31">
        <f t="shared" si="2"/>
        <v>0</v>
      </c>
      <c r="AA39" s="38">
        <f t="shared" si="2"/>
        <v>0</v>
      </c>
      <c r="AB39" s="102">
        <f>B39+D39+F39+H39+J39+L39+N39+P39+R39+T39+V39+X39+Z39</f>
        <v>58.666666666666657</v>
      </c>
      <c r="AC39" s="103">
        <f>C39+E39+G39+I39+K39+M39+O39+Q39+S39+U39+W39+Y39+AA39</f>
        <v>5</v>
      </c>
    </row>
    <row r="40" spans="1:29" x14ac:dyDescent="0.2">
      <c r="A40" s="86" t="s">
        <v>21</v>
      </c>
      <c r="B40" s="3">
        <f t="shared" ref="B40:AA49" si="3">+B8/$B$65</f>
        <v>328</v>
      </c>
      <c r="C40" s="28">
        <f t="shared" si="3"/>
        <v>0.33333333333333331</v>
      </c>
      <c r="D40" s="3">
        <f t="shared" si="3"/>
        <v>109.5</v>
      </c>
      <c r="E40" s="28">
        <f t="shared" si="3"/>
        <v>0.66666666666666663</v>
      </c>
      <c r="F40" s="3">
        <f t="shared" si="3"/>
        <v>62</v>
      </c>
      <c r="G40" s="28">
        <f t="shared" si="3"/>
        <v>0.16666666666666666</v>
      </c>
      <c r="H40" s="3">
        <f t="shared" si="3"/>
        <v>186.66666666666666</v>
      </c>
      <c r="I40" s="28">
        <f t="shared" si="3"/>
        <v>19.166666666666668</v>
      </c>
      <c r="J40" s="3">
        <f t="shared" si="3"/>
        <v>6.5</v>
      </c>
      <c r="K40" s="28">
        <f t="shared" si="3"/>
        <v>3.1666666666666665</v>
      </c>
      <c r="L40" s="3">
        <f t="shared" si="3"/>
        <v>7.5</v>
      </c>
      <c r="M40" s="28">
        <f t="shared" si="3"/>
        <v>23</v>
      </c>
      <c r="N40" s="3">
        <f t="shared" si="3"/>
        <v>46.166666666666664</v>
      </c>
      <c r="O40" s="28">
        <f t="shared" si="3"/>
        <v>37.833333333333336</v>
      </c>
      <c r="P40" s="3">
        <f t="shared" si="3"/>
        <v>21</v>
      </c>
      <c r="Q40" s="28">
        <f t="shared" si="3"/>
        <v>18.666666666666668</v>
      </c>
      <c r="R40" s="3">
        <f t="shared" si="3"/>
        <v>34</v>
      </c>
      <c r="S40" s="28">
        <f t="shared" si="3"/>
        <v>30.666666666666668</v>
      </c>
      <c r="T40" s="3">
        <f t="shared" si="3"/>
        <v>4.833333333333333</v>
      </c>
      <c r="U40" s="28">
        <f t="shared" si="3"/>
        <v>14.166666666666666</v>
      </c>
      <c r="V40" s="3">
        <f t="shared" si="3"/>
        <v>10.166666666666666</v>
      </c>
      <c r="W40" s="28">
        <f t="shared" si="3"/>
        <v>22.333333333333332</v>
      </c>
      <c r="X40" s="3">
        <f t="shared" si="3"/>
        <v>20</v>
      </c>
      <c r="Y40" s="28">
        <f t="shared" si="3"/>
        <v>24.333333333333332</v>
      </c>
      <c r="Z40" s="3">
        <f t="shared" si="3"/>
        <v>76</v>
      </c>
      <c r="AA40" s="28">
        <f t="shared" si="3"/>
        <v>46.5</v>
      </c>
      <c r="AB40" s="104">
        <f t="shared" ref="AB40:AB56" si="4">B40+D40+F40+H40+J40+L40+N40+P40+R40+T40+V40+X40+Z40</f>
        <v>912.33333333333326</v>
      </c>
      <c r="AC40" s="17">
        <f t="shared" ref="AC40:AC62" si="5">C40+E40+G40+I40+K40+M40+O40+Q40+S40+U40+W40+Y40+AA40</f>
        <v>241.00000000000003</v>
      </c>
    </row>
    <row r="41" spans="1:29" x14ac:dyDescent="0.2">
      <c r="A41" s="87" t="s">
        <v>23</v>
      </c>
      <c r="B41" s="3">
        <f t="shared" si="3"/>
        <v>1102.1666666666667</v>
      </c>
      <c r="C41" s="28">
        <f t="shared" si="3"/>
        <v>41</v>
      </c>
      <c r="D41" s="3">
        <f t="shared" si="3"/>
        <v>395.83333333333331</v>
      </c>
      <c r="E41" s="28">
        <f t="shared" si="3"/>
        <v>63.166666666666664</v>
      </c>
      <c r="F41" s="3">
        <f t="shared" si="3"/>
        <v>168</v>
      </c>
      <c r="G41" s="28">
        <f t="shared" si="3"/>
        <v>29</v>
      </c>
      <c r="H41" s="3">
        <f t="shared" si="3"/>
        <v>592.5</v>
      </c>
      <c r="I41" s="28">
        <f t="shared" si="3"/>
        <v>220.16666666666666</v>
      </c>
      <c r="J41" s="3">
        <f t="shared" si="3"/>
        <v>28.833333333333332</v>
      </c>
      <c r="K41" s="28">
        <f t="shared" si="3"/>
        <v>30.166666666666668</v>
      </c>
      <c r="L41" s="3">
        <f t="shared" si="3"/>
        <v>40.333333333333336</v>
      </c>
      <c r="M41" s="28">
        <f t="shared" si="3"/>
        <v>176.83333333333334</v>
      </c>
      <c r="N41" s="3">
        <f t="shared" si="3"/>
        <v>241</v>
      </c>
      <c r="O41" s="28">
        <f t="shared" si="3"/>
        <v>326.83333333333331</v>
      </c>
      <c r="P41" s="3">
        <f t="shared" si="3"/>
        <v>150.66666666666666</v>
      </c>
      <c r="Q41" s="28">
        <f t="shared" si="3"/>
        <v>175</v>
      </c>
      <c r="R41" s="3">
        <f t="shared" si="3"/>
        <v>246.16666666666666</v>
      </c>
      <c r="S41" s="28">
        <f t="shared" si="3"/>
        <v>226.33333333333334</v>
      </c>
      <c r="T41" s="3">
        <f t="shared" si="3"/>
        <v>39.5</v>
      </c>
      <c r="U41" s="28">
        <f t="shared" si="3"/>
        <v>112.83333333333333</v>
      </c>
      <c r="V41" s="3">
        <f t="shared" si="3"/>
        <v>112.16666666666667</v>
      </c>
      <c r="W41" s="28">
        <f t="shared" si="3"/>
        <v>304.66666666666669</v>
      </c>
      <c r="X41" s="3">
        <f t="shared" si="3"/>
        <v>184.66666666666666</v>
      </c>
      <c r="Y41" s="28">
        <f t="shared" si="3"/>
        <v>195.66666666666666</v>
      </c>
      <c r="Z41" s="3">
        <f t="shared" si="3"/>
        <v>618.5</v>
      </c>
      <c r="AA41" s="28">
        <f t="shared" si="3"/>
        <v>434.5</v>
      </c>
      <c r="AB41" s="104">
        <f t="shared" si="4"/>
        <v>3920.333333333333</v>
      </c>
      <c r="AC41" s="17">
        <f t="shared" si="5"/>
        <v>2336.166666666667</v>
      </c>
    </row>
    <row r="42" spans="1:29" x14ac:dyDescent="0.2">
      <c r="A42" s="86" t="s">
        <v>25</v>
      </c>
      <c r="B42" s="3">
        <f t="shared" si="3"/>
        <v>1405.5</v>
      </c>
      <c r="C42" s="28">
        <f t="shared" si="3"/>
        <v>314.16666666666669</v>
      </c>
      <c r="D42" s="3">
        <f t="shared" si="3"/>
        <v>526.66666666666663</v>
      </c>
      <c r="E42" s="28">
        <f t="shared" si="3"/>
        <v>254.66666666666666</v>
      </c>
      <c r="F42" s="3">
        <f t="shared" si="3"/>
        <v>216</v>
      </c>
      <c r="G42" s="28">
        <f t="shared" si="3"/>
        <v>112.66666666666667</v>
      </c>
      <c r="H42" s="3">
        <f t="shared" si="3"/>
        <v>684</v>
      </c>
      <c r="I42" s="28">
        <f t="shared" si="3"/>
        <v>580.83333333333337</v>
      </c>
      <c r="J42" s="3">
        <f t="shared" si="3"/>
        <v>54.666666666666664</v>
      </c>
      <c r="K42" s="28">
        <f t="shared" si="3"/>
        <v>104.33333333333333</v>
      </c>
      <c r="L42" s="3">
        <f t="shared" si="3"/>
        <v>94.166666666666671</v>
      </c>
      <c r="M42" s="28">
        <f t="shared" si="3"/>
        <v>391.66666666666669</v>
      </c>
      <c r="N42" s="3">
        <f t="shared" si="3"/>
        <v>471.66666666666669</v>
      </c>
      <c r="O42" s="28">
        <f t="shared" si="3"/>
        <v>649.33333333333337</v>
      </c>
      <c r="P42" s="3">
        <f t="shared" si="3"/>
        <v>315.83333333333331</v>
      </c>
      <c r="Q42" s="28">
        <f t="shared" si="3"/>
        <v>288.66666666666669</v>
      </c>
      <c r="R42" s="3">
        <f t="shared" si="3"/>
        <v>520</v>
      </c>
      <c r="S42" s="28">
        <f t="shared" si="3"/>
        <v>471.83333333333331</v>
      </c>
      <c r="T42" s="3">
        <f t="shared" si="3"/>
        <v>107</v>
      </c>
      <c r="U42" s="28">
        <f t="shared" si="3"/>
        <v>204.83333333333334</v>
      </c>
      <c r="V42" s="3">
        <f t="shared" si="3"/>
        <v>283.66666666666669</v>
      </c>
      <c r="W42" s="28">
        <f t="shared" si="3"/>
        <v>598.16666666666663</v>
      </c>
      <c r="X42" s="3">
        <f t="shared" si="3"/>
        <v>415</v>
      </c>
      <c r="Y42" s="28">
        <f t="shared" si="3"/>
        <v>371.16666666666669</v>
      </c>
      <c r="Z42" s="3">
        <f t="shared" si="3"/>
        <v>1169</v>
      </c>
      <c r="AA42" s="28">
        <f t="shared" si="3"/>
        <v>954.16666666666663</v>
      </c>
      <c r="AB42" s="104">
        <f t="shared" si="4"/>
        <v>6263.166666666667</v>
      </c>
      <c r="AC42" s="17">
        <f t="shared" si="5"/>
        <v>5296.5000000000009</v>
      </c>
    </row>
    <row r="43" spans="1:29" x14ac:dyDescent="0.2">
      <c r="A43" s="87" t="s">
        <v>20</v>
      </c>
      <c r="B43" s="3">
        <f t="shared" si="3"/>
        <v>1697.3333333333333</v>
      </c>
      <c r="C43" s="28">
        <f t="shared" si="3"/>
        <v>595.16666666666663</v>
      </c>
      <c r="D43" s="3">
        <f t="shared" si="3"/>
        <v>618.33333333333337</v>
      </c>
      <c r="E43" s="28">
        <f t="shared" si="3"/>
        <v>428.83333333333331</v>
      </c>
      <c r="F43" s="3">
        <f t="shared" si="3"/>
        <v>274.66666666666669</v>
      </c>
      <c r="G43" s="28">
        <f t="shared" si="3"/>
        <v>164.66666666666666</v>
      </c>
      <c r="H43" s="3">
        <f t="shared" si="3"/>
        <v>807</v>
      </c>
      <c r="I43" s="28">
        <f t="shared" si="3"/>
        <v>982.83333333333337</v>
      </c>
      <c r="J43" s="3">
        <f t="shared" si="3"/>
        <v>81.5</v>
      </c>
      <c r="K43" s="28">
        <f t="shared" si="3"/>
        <v>172.66666666666666</v>
      </c>
      <c r="L43" s="3">
        <f t="shared" si="3"/>
        <v>139.5</v>
      </c>
      <c r="M43" s="28">
        <f t="shared" si="3"/>
        <v>521.5</v>
      </c>
      <c r="N43" s="3">
        <f t="shared" si="3"/>
        <v>652.66666666666663</v>
      </c>
      <c r="O43" s="28">
        <f t="shared" si="3"/>
        <v>884.16666666666663</v>
      </c>
      <c r="P43" s="3">
        <f t="shared" si="3"/>
        <v>405</v>
      </c>
      <c r="Q43" s="28">
        <f t="shared" si="3"/>
        <v>390.33333333333331</v>
      </c>
      <c r="R43" s="3">
        <f t="shared" si="3"/>
        <v>723.5</v>
      </c>
      <c r="S43" s="28">
        <f t="shared" si="3"/>
        <v>598.83333333333337</v>
      </c>
      <c r="T43" s="3">
        <f t="shared" si="3"/>
        <v>129.33333333333334</v>
      </c>
      <c r="U43" s="28">
        <f t="shared" si="3"/>
        <v>199.66666666666666</v>
      </c>
      <c r="V43" s="3">
        <f t="shared" si="3"/>
        <v>397.5</v>
      </c>
      <c r="W43" s="28">
        <f t="shared" si="3"/>
        <v>671.16666666666663</v>
      </c>
      <c r="X43" s="3">
        <f t="shared" si="3"/>
        <v>490.16666666666669</v>
      </c>
      <c r="Y43" s="28">
        <f t="shared" si="3"/>
        <v>413.66666666666669</v>
      </c>
      <c r="Z43" s="3">
        <f t="shared" si="3"/>
        <v>1492</v>
      </c>
      <c r="AA43" s="28">
        <f t="shared" si="3"/>
        <v>1317</v>
      </c>
      <c r="AB43" s="104">
        <f t="shared" si="4"/>
        <v>7908.5</v>
      </c>
      <c r="AC43" s="17">
        <f t="shared" si="5"/>
        <v>7340.5</v>
      </c>
    </row>
    <row r="44" spans="1:29" x14ac:dyDescent="0.2">
      <c r="A44" s="86" t="s">
        <v>22</v>
      </c>
      <c r="B44" s="3">
        <f t="shared" si="3"/>
        <v>2196</v>
      </c>
      <c r="C44" s="28">
        <f t="shared" si="3"/>
        <v>785.66666666666663</v>
      </c>
      <c r="D44" s="3">
        <f t="shared" si="3"/>
        <v>721.66666666666663</v>
      </c>
      <c r="E44" s="28">
        <f t="shared" si="3"/>
        <v>470.5</v>
      </c>
      <c r="F44" s="3">
        <f t="shared" si="3"/>
        <v>330.5</v>
      </c>
      <c r="G44" s="28">
        <f t="shared" si="3"/>
        <v>191.5</v>
      </c>
      <c r="H44" s="3">
        <f t="shared" si="3"/>
        <v>1028.8333333333333</v>
      </c>
      <c r="I44" s="28">
        <f t="shared" si="3"/>
        <v>1136.5</v>
      </c>
      <c r="J44" s="3">
        <f t="shared" si="3"/>
        <v>106.16666666666667</v>
      </c>
      <c r="K44" s="28">
        <f t="shared" si="3"/>
        <v>240.66666666666666</v>
      </c>
      <c r="L44" s="3">
        <f t="shared" si="3"/>
        <v>129.33333333333334</v>
      </c>
      <c r="M44" s="28">
        <f t="shared" si="3"/>
        <v>662.83333333333337</v>
      </c>
      <c r="N44" s="3">
        <f t="shared" si="3"/>
        <v>738.5</v>
      </c>
      <c r="O44" s="28">
        <f t="shared" si="3"/>
        <v>1202</v>
      </c>
      <c r="P44" s="3">
        <f t="shared" si="3"/>
        <v>492</v>
      </c>
      <c r="Q44" s="28">
        <f t="shared" si="3"/>
        <v>451.5</v>
      </c>
      <c r="R44" s="3">
        <f t="shared" si="3"/>
        <v>871.83333333333337</v>
      </c>
      <c r="S44" s="28">
        <f t="shared" si="3"/>
        <v>664.33333333333337</v>
      </c>
      <c r="T44" s="3">
        <f t="shared" si="3"/>
        <v>132.33333333333334</v>
      </c>
      <c r="U44" s="28">
        <f t="shared" si="3"/>
        <v>200.83333333333334</v>
      </c>
      <c r="V44" s="3">
        <f t="shared" si="3"/>
        <v>387.5</v>
      </c>
      <c r="W44" s="28">
        <f t="shared" si="3"/>
        <v>924</v>
      </c>
      <c r="X44" s="3">
        <f t="shared" si="3"/>
        <v>496.5</v>
      </c>
      <c r="Y44" s="28">
        <f t="shared" si="3"/>
        <v>378.33333333333331</v>
      </c>
      <c r="Z44" s="3">
        <f t="shared" si="3"/>
        <v>1895.6666666666667</v>
      </c>
      <c r="AA44" s="28">
        <f t="shared" si="3"/>
        <v>1507.5</v>
      </c>
      <c r="AB44" s="104">
        <f t="shared" si="4"/>
        <v>9526.8333333333321</v>
      </c>
      <c r="AC44" s="17">
        <f t="shared" si="5"/>
        <v>8816.1666666666642</v>
      </c>
    </row>
    <row r="45" spans="1:29" x14ac:dyDescent="0.2">
      <c r="A45" s="87" t="s">
        <v>24</v>
      </c>
      <c r="B45" s="3">
        <f t="shared" si="3"/>
        <v>2276.8333333333335</v>
      </c>
      <c r="C45" s="28">
        <f t="shared" si="3"/>
        <v>943.83333333333337</v>
      </c>
      <c r="D45" s="3">
        <f t="shared" si="3"/>
        <v>791.66666666666663</v>
      </c>
      <c r="E45" s="28">
        <f t="shared" si="3"/>
        <v>459.66666666666669</v>
      </c>
      <c r="F45" s="3">
        <f t="shared" si="3"/>
        <v>347.5</v>
      </c>
      <c r="G45" s="28">
        <f t="shared" si="3"/>
        <v>201.33333333333334</v>
      </c>
      <c r="H45" s="3">
        <f t="shared" si="3"/>
        <v>1257.8333333333333</v>
      </c>
      <c r="I45" s="28">
        <f t="shared" si="3"/>
        <v>1323.8333333333333</v>
      </c>
      <c r="J45" s="3">
        <f t="shared" si="3"/>
        <v>125.66666666666667</v>
      </c>
      <c r="K45" s="28">
        <f t="shared" si="3"/>
        <v>346.16666666666669</v>
      </c>
      <c r="L45" s="3">
        <f t="shared" si="3"/>
        <v>140</v>
      </c>
      <c r="M45" s="28">
        <f t="shared" si="3"/>
        <v>766.66666666666663</v>
      </c>
      <c r="N45" s="3">
        <f t="shared" si="3"/>
        <v>848.5</v>
      </c>
      <c r="O45" s="28">
        <f t="shared" si="3"/>
        <v>1393.6666666666667</v>
      </c>
      <c r="P45" s="3">
        <f t="shared" si="3"/>
        <v>549.83333333333337</v>
      </c>
      <c r="Q45" s="28">
        <f t="shared" si="3"/>
        <v>507.5</v>
      </c>
      <c r="R45" s="3">
        <f t="shared" si="3"/>
        <v>1018.6666666666666</v>
      </c>
      <c r="S45" s="28">
        <f t="shared" si="3"/>
        <v>754.83333333333337</v>
      </c>
      <c r="T45" s="3">
        <f t="shared" si="3"/>
        <v>113</v>
      </c>
      <c r="U45" s="28">
        <f t="shared" si="3"/>
        <v>168.16666666666666</v>
      </c>
      <c r="V45" s="3">
        <f t="shared" si="3"/>
        <v>397</v>
      </c>
      <c r="W45" s="28">
        <f t="shared" si="3"/>
        <v>1273.3333333333333</v>
      </c>
      <c r="X45" s="3">
        <f t="shared" si="3"/>
        <v>524.33333333333337</v>
      </c>
      <c r="Y45" s="28">
        <f t="shared" si="3"/>
        <v>402.5</v>
      </c>
      <c r="Z45" s="3">
        <f t="shared" si="3"/>
        <v>2039.3333333333333</v>
      </c>
      <c r="AA45" s="28">
        <f t="shared" si="3"/>
        <v>1643</v>
      </c>
      <c r="AB45" s="104">
        <f t="shared" si="4"/>
        <v>10430.166666666668</v>
      </c>
      <c r="AC45" s="17">
        <f t="shared" si="5"/>
        <v>10184.5</v>
      </c>
    </row>
    <row r="46" spans="1:29" x14ac:dyDescent="0.2">
      <c r="A46" s="86" t="s">
        <v>28</v>
      </c>
      <c r="B46" s="3">
        <f t="shared" si="3"/>
        <v>2300</v>
      </c>
      <c r="C46" s="28">
        <f t="shared" si="3"/>
        <v>1018.3333333333334</v>
      </c>
      <c r="D46" s="3">
        <f t="shared" si="3"/>
        <v>801.83333333333337</v>
      </c>
      <c r="E46" s="28">
        <f t="shared" si="3"/>
        <v>429.66666666666669</v>
      </c>
      <c r="F46" s="3">
        <f t="shared" si="3"/>
        <v>389.5</v>
      </c>
      <c r="G46" s="28">
        <f t="shared" si="3"/>
        <v>190.33333333333334</v>
      </c>
      <c r="H46" s="3">
        <f t="shared" si="3"/>
        <v>1412</v>
      </c>
      <c r="I46" s="28">
        <f t="shared" si="3"/>
        <v>1360.3333333333333</v>
      </c>
      <c r="J46" s="3">
        <f t="shared" si="3"/>
        <v>113.5</v>
      </c>
      <c r="K46" s="28">
        <f t="shared" si="3"/>
        <v>305.66666666666669</v>
      </c>
      <c r="L46" s="3">
        <f t="shared" si="3"/>
        <v>146.33333333333334</v>
      </c>
      <c r="M46" s="28">
        <f t="shared" si="3"/>
        <v>751.33333333333337</v>
      </c>
      <c r="N46" s="3">
        <f t="shared" si="3"/>
        <v>840.83333333333337</v>
      </c>
      <c r="O46" s="28">
        <f t="shared" si="3"/>
        <v>1324.5</v>
      </c>
      <c r="P46" s="3">
        <f t="shared" si="3"/>
        <v>567.66666666666663</v>
      </c>
      <c r="Q46" s="28">
        <f t="shared" si="3"/>
        <v>481</v>
      </c>
      <c r="R46" s="3">
        <f t="shared" si="3"/>
        <v>1020.3333333333334</v>
      </c>
      <c r="S46" s="28">
        <f t="shared" si="3"/>
        <v>806.33333333333337</v>
      </c>
      <c r="T46" s="3">
        <f t="shared" si="3"/>
        <v>118.66666666666667</v>
      </c>
      <c r="U46" s="28">
        <f t="shared" si="3"/>
        <v>160.66666666666666</v>
      </c>
      <c r="V46" s="3">
        <f t="shared" si="3"/>
        <v>429.16666666666669</v>
      </c>
      <c r="W46" s="28">
        <f t="shared" si="3"/>
        <v>1296.3333333333333</v>
      </c>
      <c r="X46" s="3">
        <f t="shared" si="3"/>
        <v>546.83333333333337</v>
      </c>
      <c r="Y46" s="28">
        <f t="shared" si="3"/>
        <v>391.33333333333331</v>
      </c>
      <c r="Z46" s="3">
        <f t="shared" si="3"/>
        <v>2075.8333333333335</v>
      </c>
      <c r="AA46" s="28">
        <f t="shared" si="3"/>
        <v>1767.5</v>
      </c>
      <c r="AB46" s="104">
        <f t="shared" si="4"/>
        <v>10762.500000000002</v>
      </c>
      <c r="AC46" s="17">
        <f t="shared" si="5"/>
        <v>10283.333333333332</v>
      </c>
    </row>
    <row r="47" spans="1:29" x14ac:dyDescent="0.2">
      <c r="A47" s="87" t="s">
        <v>29</v>
      </c>
      <c r="B47" s="3">
        <f t="shared" si="3"/>
        <v>2460.5</v>
      </c>
      <c r="C47" s="28">
        <f t="shared" si="3"/>
        <v>1257.8333333333333</v>
      </c>
      <c r="D47" s="3">
        <f t="shared" si="3"/>
        <v>888.5</v>
      </c>
      <c r="E47" s="28">
        <f t="shared" si="3"/>
        <v>472.5</v>
      </c>
      <c r="F47" s="3">
        <f t="shared" si="3"/>
        <v>442</v>
      </c>
      <c r="G47" s="28">
        <f t="shared" si="3"/>
        <v>192</v>
      </c>
      <c r="H47" s="3">
        <f t="shared" si="3"/>
        <v>1564.8333333333333</v>
      </c>
      <c r="I47" s="28">
        <f t="shared" si="3"/>
        <v>1387.3333333333333</v>
      </c>
      <c r="J47" s="3">
        <f t="shared" si="3"/>
        <v>138</v>
      </c>
      <c r="K47" s="28">
        <f t="shared" si="3"/>
        <v>272.5</v>
      </c>
      <c r="L47" s="3">
        <f t="shared" si="3"/>
        <v>167.5</v>
      </c>
      <c r="M47" s="28">
        <f t="shared" si="3"/>
        <v>848.83333333333337</v>
      </c>
      <c r="N47" s="3">
        <f t="shared" si="3"/>
        <v>903.83333333333337</v>
      </c>
      <c r="O47" s="28">
        <f t="shared" si="3"/>
        <v>1521.5</v>
      </c>
      <c r="P47" s="3">
        <f t="shared" si="3"/>
        <v>602.5</v>
      </c>
      <c r="Q47" s="28">
        <f t="shared" si="3"/>
        <v>533.5</v>
      </c>
      <c r="R47" s="3">
        <f t="shared" si="3"/>
        <v>1047</v>
      </c>
      <c r="S47" s="28">
        <f t="shared" si="3"/>
        <v>850.33333333333337</v>
      </c>
      <c r="T47" s="3">
        <f t="shared" si="3"/>
        <v>111.83333333333333</v>
      </c>
      <c r="U47" s="28">
        <f t="shared" si="3"/>
        <v>164.16666666666666</v>
      </c>
      <c r="V47" s="3">
        <f t="shared" si="3"/>
        <v>479.83333333333331</v>
      </c>
      <c r="W47" s="28">
        <f t="shared" si="3"/>
        <v>1425</v>
      </c>
      <c r="X47" s="3">
        <f t="shared" si="3"/>
        <v>545.5</v>
      </c>
      <c r="Y47" s="28">
        <f t="shared" si="3"/>
        <v>392.16666666666669</v>
      </c>
      <c r="Z47" s="3">
        <f t="shared" si="3"/>
        <v>2155.3333333333335</v>
      </c>
      <c r="AA47" s="28">
        <f t="shared" si="3"/>
        <v>1954.8333333333333</v>
      </c>
      <c r="AB47" s="104">
        <f t="shared" si="4"/>
        <v>11507.166666666668</v>
      </c>
      <c r="AC47" s="17">
        <f t="shared" si="5"/>
        <v>11272.5</v>
      </c>
    </row>
    <row r="48" spans="1:29" x14ac:dyDescent="0.2">
      <c r="A48" s="86" t="s">
        <v>31</v>
      </c>
      <c r="B48" s="3">
        <f t="shared" si="3"/>
        <v>2265.8333333333335</v>
      </c>
      <c r="C48" s="28">
        <f t="shared" si="3"/>
        <v>1262.5</v>
      </c>
      <c r="D48" s="3">
        <f t="shared" si="3"/>
        <v>803.66666666666663</v>
      </c>
      <c r="E48" s="28">
        <f t="shared" si="3"/>
        <v>513.66666666666663</v>
      </c>
      <c r="F48" s="3">
        <f t="shared" si="3"/>
        <v>435.66666666666669</v>
      </c>
      <c r="G48" s="28">
        <f t="shared" si="3"/>
        <v>178.5</v>
      </c>
      <c r="H48" s="3">
        <f t="shared" si="3"/>
        <v>1603.5</v>
      </c>
      <c r="I48" s="28">
        <f t="shared" si="3"/>
        <v>1599.8333333333333</v>
      </c>
      <c r="J48" s="3">
        <f t="shared" si="3"/>
        <v>128.16666666666666</v>
      </c>
      <c r="K48" s="28">
        <f t="shared" si="3"/>
        <v>224.33333333333334</v>
      </c>
      <c r="L48" s="3">
        <f t="shared" si="3"/>
        <v>205.16666666666666</v>
      </c>
      <c r="M48" s="28">
        <f t="shared" si="3"/>
        <v>922.33333333333337</v>
      </c>
      <c r="N48" s="3">
        <f t="shared" si="3"/>
        <v>942</v>
      </c>
      <c r="O48" s="28">
        <f t="shared" si="3"/>
        <v>1466.1666666666667</v>
      </c>
      <c r="P48" s="3">
        <f t="shared" si="3"/>
        <v>633.5</v>
      </c>
      <c r="Q48" s="28">
        <f t="shared" si="3"/>
        <v>574.5</v>
      </c>
      <c r="R48" s="3">
        <f t="shared" si="3"/>
        <v>1025</v>
      </c>
      <c r="S48" s="28">
        <f t="shared" si="3"/>
        <v>890.5</v>
      </c>
      <c r="T48" s="3">
        <f t="shared" si="3"/>
        <v>127.16666666666667</v>
      </c>
      <c r="U48" s="28">
        <f t="shared" si="3"/>
        <v>200.16666666666666</v>
      </c>
      <c r="V48" s="3">
        <f t="shared" si="3"/>
        <v>529.16666666666663</v>
      </c>
      <c r="W48" s="28">
        <f t="shared" si="3"/>
        <v>1198.6666666666667</v>
      </c>
      <c r="X48" s="3">
        <f t="shared" si="3"/>
        <v>556</v>
      </c>
      <c r="Y48" s="28">
        <f t="shared" si="3"/>
        <v>381.33333333333331</v>
      </c>
      <c r="Z48" s="3">
        <f t="shared" si="3"/>
        <v>2097.1666666666665</v>
      </c>
      <c r="AA48" s="28">
        <f t="shared" si="3"/>
        <v>2050.1666666666665</v>
      </c>
      <c r="AB48" s="104">
        <f t="shared" si="4"/>
        <v>11352</v>
      </c>
      <c r="AC48" s="17">
        <f t="shared" si="5"/>
        <v>11462.666666666668</v>
      </c>
    </row>
    <row r="49" spans="1:29" x14ac:dyDescent="0.2">
      <c r="A49" s="87" t="s">
        <v>33</v>
      </c>
      <c r="B49" s="3">
        <f t="shared" si="3"/>
        <v>1957.6666666666667</v>
      </c>
      <c r="C49" s="28">
        <f t="shared" si="3"/>
        <v>1311.6666666666667</v>
      </c>
      <c r="D49" s="3">
        <f t="shared" si="3"/>
        <v>763.5</v>
      </c>
      <c r="E49" s="28">
        <f t="shared" si="3"/>
        <v>559.83333333333337</v>
      </c>
      <c r="F49" s="3">
        <f t="shared" si="3"/>
        <v>382.5</v>
      </c>
      <c r="G49" s="28">
        <f t="shared" si="3"/>
        <v>184.83333333333334</v>
      </c>
      <c r="H49" s="3">
        <f t="shared" si="3"/>
        <v>1592</v>
      </c>
      <c r="I49" s="28">
        <f t="shared" si="3"/>
        <v>1572</v>
      </c>
      <c r="J49" s="3">
        <f t="shared" si="3"/>
        <v>142.66666666666666</v>
      </c>
      <c r="K49" s="28">
        <f t="shared" si="3"/>
        <v>199</v>
      </c>
      <c r="L49" s="3">
        <f t="shared" si="3"/>
        <v>237</v>
      </c>
      <c r="M49" s="28">
        <f t="shared" si="3"/>
        <v>741.16666666666663</v>
      </c>
      <c r="N49" s="3">
        <f t="shared" si="3"/>
        <v>954.16666666666663</v>
      </c>
      <c r="O49" s="28">
        <f t="shared" si="3"/>
        <v>1250</v>
      </c>
      <c r="P49" s="3">
        <f t="shared" si="3"/>
        <v>650.83333333333337</v>
      </c>
      <c r="Q49" s="28">
        <f t="shared" si="3"/>
        <v>609.66666666666663</v>
      </c>
      <c r="R49" s="3">
        <f t="shared" si="3"/>
        <v>966.5</v>
      </c>
      <c r="S49" s="28">
        <f t="shared" si="3"/>
        <v>938.5</v>
      </c>
      <c r="T49" s="3">
        <f t="shared" si="3"/>
        <v>142.83333333333334</v>
      </c>
      <c r="U49" s="28">
        <f t="shared" si="3"/>
        <v>203.83333333333334</v>
      </c>
      <c r="V49" s="3">
        <f t="shared" si="3"/>
        <v>637.83333333333337</v>
      </c>
      <c r="W49" s="28">
        <f>+W17/$B$65</f>
        <v>1127</v>
      </c>
      <c r="X49" s="3">
        <f>+X17/$B$65</f>
        <v>569.33333333333337</v>
      </c>
      <c r="Y49" s="28">
        <f>+Y17/$B$65</f>
        <v>388.5</v>
      </c>
      <c r="Z49" s="3">
        <f>+Z17/$B$65</f>
        <v>2112.6666666666665</v>
      </c>
      <c r="AA49" s="28">
        <f>+AA17/$B$65</f>
        <v>2156.5</v>
      </c>
      <c r="AB49" s="104">
        <f t="shared" si="4"/>
        <v>11109.5</v>
      </c>
      <c r="AC49" s="17">
        <f t="shared" si="5"/>
        <v>11242.5</v>
      </c>
    </row>
    <row r="50" spans="1:29" x14ac:dyDescent="0.2">
      <c r="A50" s="86" t="s">
        <v>35</v>
      </c>
      <c r="B50" s="3">
        <f t="shared" ref="B50:AA59" si="6">+B18/$B$65</f>
        <v>1892</v>
      </c>
      <c r="C50" s="28">
        <f t="shared" si="6"/>
        <v>1291.6666666666667</v>
      </c>
      <c r="D50" s="3">
        <f t="shared" si="6"/>
        <v>716</v>
      </c>
      <c r="E50" s="28">
        <f t="shared" si="6"/>
        <v>593.66666666666663</v>
      </c>
      <c r="F50" s="3">
        <f t="shared" si="6"/>
        <v>392.66666666666669</v>
      </c>
      <c r="G50" s="28">
        <f t="shared" si="6"/>
        <v>192.66666666666666</v>
      </c>
      <c r="H50" s="3">
        <f t="shared" si="6"/>
        <v>1525.8333333333333</v>
      </c>
      <c r="I50" s="28">
        <f t="shared" si="6"/>
        <v>1736.3333333333333</v>
      </c>
      <c r="J50" s="3">
        <f t="shared" si="6"/>
        <v>147.83333333333334</v>
      </c>
      <c r="K50" s="28">
        <f t="shared" si="6"/>
        <v>173.5</v>
      </c>
      <c r="L50" s="3">
        <f t="shared" si="6"/>
        <v>300.16666666666669</v>
      </c>
      <c r="M50" s="28">
        <f t="shared" si="6"/>
        <v>630.66666666666663</v>
      </c>
      <c r="N50" s="3">
        <f t="shared" si="6"/>
        <v>1033.3333333333333</v>
      </c>
      <c r="O50" s="28">
        <f t="shared" si="6"/>
        <v>1161.5</v>
      </c>
      <c r="P50" s="3">
        <f t="shared" si="6"/>
        <v>633.5</v>
      </c>
      <c r="Q50" s="28">
        <f t="shared" si="6"/>
        <v>602</v>
      </c>
      <c r="R50" s="3">
        <f t="shared" si="6"/>
        <v>992.16666666666663</v>
      </c>
      <c r="S50" s="28">
        <f t="shared" si="6"/>
        <v>983.83333333333337</v>
      </c>
      <c r="T50" s="3">
        <f t="shared" si="6"/>
        <v>175</v>
      </c>
      <c r="U50" s="28">
        <f t="shared" si="6"/>
        <v>185</v>
      </c>
      <c r="V50" s="3">
        <f t="shared" si="6"/>
        <v>822.83333333333337</v>
      </c>
      <c r="W50" s="28">
        <f t="shared" si="6"/>
        <v>1030.6666666666667</v>
      </c>
      <c r="X50" s="3">
        <f t="shared" si="6"/>
        <v>631.16666666666663</v>
      </c>
      <c r="Y50" s="28">
        <f t="shared" si="6"/>
        <v>330.83333333333331</v>
      </c>
      <c r="Z50" s="3">
        <f t="shared" si="6"/>
        <v>2223.1666666666665</v>
      </c>
      <c r="AA50" s="28">
        <f t="shared" si="6"/>
        <v>2122</v>
      </c>
      <c r="AB50" s="104">
        <f t="shared" si="4"/>
        <v>11485.666666666666</v>
      </c>
      <c r="AC50" s="17">
        <f t="shared" si="5"/>
        <v>11034.333333333334</v>
      </c>
    </row>
    <row r="51" spans="1:29" x14ac:dyDescent="0.2">
      <c r="A51" s="87" t="s">
        <v>36</v>
      </c>
      <c r="B51" s="3">
        <f t="shared" si="6"/>
        <v>1897.5</v>
      </c>
      <c r="C51" s="28">
        <f t="shared" si="6"/>
        <v>1671.6666666666667</v>
      </c>
      <c r="D51" s="3">
        <f t="shared" si="6"/>
        <v>706</v>
      </c>
      <c r="E51" s="28">
        <f t="shared" si="6"/>
        <v>612.33333333333337</v>
      </c>
      <c r="F51" s="3">
        <f t="shared" si="6"/>
        <v>415.5</v>
      </c>
      <c r="G51" s="28">
        <f t="shared" si="6"/>
        <v>224.16666666666666</v>
      </c>
      <c r="H51" s="3">
        <f t="shared" si="6"/>
        <v>1563</v>
      </c>
      <c r="I51" s="28">
        <f t="shared" si="6"/>
        <v>1930.1666666666667</v>
      </c>
      <c r="J51" s="3">
        <f t="shared" si="6"/>
        <v>164.5</v>
      </c>
      <c r="K51" s="28">
        <f t="shared" si="6"/>
        <v>184.66666666666666</v>
      </c>
      <c r="L51" s="3">
        <f t="shared" si="6"/>
        <v>424.66666666666669</v>
      </c>
      <c r="M51" s="28">
        <f t="shared" si="6"/>
        <v>576.5</v>
      </c>
      <c r="N51" s="3">
        <f t="shared" si="6"/>
        <v>1149.1666666666667</v>
      </c>
      <c r="O51" s="28">
        <f t="shared" si="6"/>
        <v>1180.1666666666667</v>
      </c>
      <c r="P51" s="3">
        <f t="shared" si="6"/>
        <v>644.33333333333337</v>
      </c>
      <c r="Q51" s="28">
        <f t="shared" si="6"/>
        <v>695</v>
      </c>
      <c r="R51" s="3">
        <f t="shared" si="6"/>
        <v>960.5</v>
      </c>
      <c r="S51" s="28">
        <f t="shared" si="6"/>
        <v>1145.5</v>
      </c>
      <c r="T51" s="3">
        <f t="shared" si="6"/>
        <v>199.83333333333334</v>
      </c>
      <c r="U51" s="28">
        <f t="shared" si="6"/>
        <v>159.83333333333334</v>
      </c>
      <c r="V51" s="3">
        <f t="shared" si="6"/>
        <v>1014.8333333333334</v>
      </c>
      <c r="W51" s="28">
        <f t="shared" si="6"/>
        <v>960.33333333333337</v>
      </c>
      <c r="X51" s="3">
        <f t="shared" si="6"/>
        <v>701.16666666666663</v>
      </c>
      <c r="Y51" s="28">
        <f t="shared" si="6"/>
        <v>350.33333333333331</v>
      </c>
      <c r="Z51" s="3">
        <f t="shared" si="6"/>
        <v>2279.6666666666665</v>
      </c>
      <c r="AA51" s="28">
        <f t="shared" si="6"/>
        <v>2178.6666666666665</v>
      </c>
      <c r="AB51" s="104">
        <f t="shared" si="4"/>
        <v>12120.666666666666</v>
      </c>
      <c r="AC51" s="17">
        <f t="shared" si="5"/>
        <v>11869.333333333336</v>
      </c>
    </row>
    <row r="52" spans="1:29" x14ac:dyDescent="0.2">
      <c r="A52" s="86" t="s">
        <v>37</v>
      </c>
      <c r="B52" s="3">
        <f t="shared" si="6"/>
        <v>1934.3333333333333</v>
      </c>
      <c r="C52" s="28">
        <f t="shared" si="6"/>
        <v>1517.6666666666667</v>
      </c>
      <c r="D52" s="3">
        <f t="shared" si="6"/>
        <v>763.33333333333337</v>
      </c>
      <c r="E52" s="28">
        <f t="shared" si="6"/>
        <v>708.66666666666663</v>
      </c>
      <c r="F52" s="3">
        <f t="shared" si="6"/>
        <v>433.16666666666669</v>
      </c>
      <c r="G52" s="28">
        <f t="shared" si="6"/>
        <v>242.16666666666666</v>
      </c>
      <c r="H52" s="3">
        <f t="shared" si="6"/>
        <v>1590.1666666666667</v>
      </c>
      <c r="I52" s="28">
        <f t="shared" si="6"/>
        <v>2069.1666666666665</v>
      </c>
      <c r="J52" s="3">
        <f t="shared" si="6"/>
        <v>168.16666666666666</v>
      </c>
      <c r="K52" s="28">
        <f t="shared" si="6"/>
        <v>161.83333333333334</v>
      </c>
      <c r="L52" s="3">
        <f t="shared" si="6"/>
        <v>451.33333333333331</v>
      </c>
      <c r="M52" s="28">
        <f t="shared" si="6"/>
        <v>554.16666666666663</v>
      </c>
      <c r="N52" s="3">
        <f t="shared" si="6"/>
        <v>1141.1666666666667</v>
      </c>
      <c r="O52" s="28">
        <f t="shared" si="6"/>
        <v>1236.8333333333333</v>
      </c>
      <c r="P52" s="3">
        <f t="shared" si="6"/>
        <v>617.66666666666663</v>
      </c>
      <c r="Q52" s="28">
        <f t="shared" si="6"/>
        <v>722.5</v>
      </c>
      <c r="R52" s="3">
        <f t="shared" si="6"/>
        <v>982.5</v>
      </c>
      <c r="S52" s="28">
        <f t="shared" si="6"/>
        <v>1163.6666666666667</v>
      </c>
      <c r="T52" s="3">
        <f t="shared" si="6"/>
        <v>211</v>
      </c>
      <c r="U52" s="28">
        <f t="shared" si="6"/>
        <v>177.16666666666666</v>
      </c>
      <c r="V52" s="3">
        <f t="shared" si="6"/>
        <v>1104.1666666666667</v>
      </c>
      <c r="W52" s="28">
        <f t="shared" si="6"/>
        <v>951.83333333333337</v>
      </c>
      <c r="X52" s="3">
        <f t="shared" si="6"/>
        <v>755</v>
      </c>
      <c r="Y52" s="28">
        <f t="shared" si="6"/>
        <v>383.66666666666669</v>
      </c>
      <c r="Z52" s="3">
        <f t="shared" si="6"/>
        <v>2541.6666666666665</v>
      </c>
      <c r="AA52" s="28">
        <f t="shared" si="6"/>
        <v>2349.3333333333335</v>
      </c>
      <c r="AB52" s="104">
        <f t="shared" si="4"/>
        <v>12693.666666666666</v>
      </c>
      <c r="AC52" s="17">
        <f t="shared" si="5"/>
        <v>12238.666666666666</v>
      </c>
    </row>
    <row r="53" spans="1:29" x14ac:dyDescent="0.2">
      <c r="A53" s="87" t="s">
        <v>30</v>
      </c>
      <c r="B53" s="3">
        <f t="shared" si="6"/>
        <v>2080</v>
      </c>
      <c r="C53" s="28">
        <f t="shared" si="6"/>
        <v>1863.1666666666667</v>
      </c>
      <c r="D53" s="3">
        <f t="shared" si="6"/>
        <v>734.5</v>
      </c>
      <c r="E53" s="28">
        <f t="shared" si="6"/>
        <v>746.5</v>
      </c>
      <c r="F53" s="3">
        <f t="shared" si="6"/>
        <v>460.66666666666669</v>
      </c>
      <c r="G53" s="28">
        <f t="shared" si="6"/>
        <v>261.83333333333331</v>
      </c>
      <c r="H53" s="3">
        <f t="shared" si="6"/>
        <v>1576.5</v>
      </c>
      <c r="I53" s="28">
        <f t="shared" si="6"/>
        <v>2068</v>
      </c>
      <c r="J53" s="3">
        <f t="shared" si="6"/>
        <v>180.66666666666666</v>
      </c>
      <c r="K53" s="28">
        <f t="shared" si="6"/>
        <v>175.33333333333334</v>
      </c>
      <c r="L53" s="3">
        <f t="shared" si="6"/>
        <v>469.5</v>
      </c>
      <c r="M53" s="28">
        <f t="shared" si="6"/>
        <v>562.83333333333337</v>
      </c>
      <c r="N53" s="3">
        <f t="shared" si="6"/>
        <v>1125.1666666666667</v>
      </c>
      <c r="O53" s="28">
        <f t="shared" si="6"/>
        <v>1262.5</v>
      </c>
      <c r="P53" s="3">
        <f t="shared" si="6"/>
        <v>594.5</v>
      </c>
      <c r="Q53" s="28">
        <f t="shared" si="6"/>
        <v>747.83333333333337</v>
      </c>
      <c r="R53" s="3">
        <f t="shared" si="6"/>
        <v>857.66666666666663</v>
      </c>
      <c r="S53" s="28">
        <f t="shared" si="6"/>
        <v>1223.5</v>
      </c>
      <c r="T53" s="3">
        <f t="shared" si="6"/>
        <v>172.83333333333334</v>
      </c>
      <c r="U53" s="28">
        <f t="shared" si="6"/>
        <v>208.33333333333334</v>
      </c>
      <c r="V53" s="3">
        <f t="shared" si="6"/>
        <v>983.16666666666663</v>
      </c>
      <c r="W53" s="28">
        <f t="shared" si="6"/>
        <v>957.83333333333337</v>
      </c>
      <c r="X53" s="3">
        <f t="shared" si="6"/>
        <v>690</v>
      </c>
      <c r="Y53" s="28">
        <f t="shared" si="6"/>
        <v>435.66666666666669</v>
      </c>
      <c r="Z53" s="3">
        <f t="shared" si="6"/>
        <v>2390.8333333333335</v>
      </c>
      <c r="AA53" s="28">
        <f t="shared" si="6"/>
        <v>2197</v>
      </c>
      <c r="AB53" s="104">
        <f t="shared" si="4"/>
        <v>12316</v>
      </c>
      <c r="AC53" s="17">
        <f t="shared" si="5"/>
        <v>12710.333333333334</v>
      </c>
    </row>
    <row r="54" spans="1:29" x14ac:dyDescent="0.2">
      <c r="A54" s="86" t="s">
        <v>32</v>
      </c>
      <c r="B54" s="3">
        <f t="shared" si="6"/>
        <v>2145.5</v>
      </c>
      <c r="C54" s="28">
        <f t="shared" si="6"/>
        <v>1542.3333333333333</v>
      </c>
      <c r="D54" s="3">
        <f t="shared" si="6"/>
        <v>649.83333333333337</v>
      </c>
      <c r="E54" s="28">
        <f t="shared" si="6"/>
        <v>707.33333333333337</v>
      </c>
      <c r="F54" s="3">
        <f t="shared" si="6"/>
        <v>391.16666666666669</v>
      </c>
      <c r="G54" s="28">
        <f t="shared" si="6"/>
        <v>244.5</v>
      </c>
      <c r="H54" s="3">
        <f t="shared" si="6"/>
        <v>1452.8333333333333</v>
      </c>
      <c r="I54" s="28">
        <f t="shared" si="6"/>
        <v>1945.8333333333333</v>
      </c>
      <c r="J54" s="3">
        <f t="shared" si="6"/>
        <v>168.66666666666666</v>
      </c>
      <c r="K54" s="28">
        <f t="shared" si="6"/>
        <v>140.16666666666666</v>
      </c>
      <c r="L54" s="3">
        <f t="shared" si="6"/>
        <v>393.33333333333331</v>
      </c>
      <c r="M54" s="28">
        <f t="shared" si="6"/>
        <v>466.16666666666669</v>
      </c>
      <c r="N54" s="3">
        <f t="shared" si="6"/>
        <v>1035.5</v>
      </c>
      <c r="O54" s="28">
        <f t="shared" si="6"/>
        <v>1167.3333333333333</v>
      </c>
      <c r="P54" s="3">
        <f t="shared" si="6"/>
        <v>514.16666666666663</v>
      </c>
      <c r="Q54" s="28">
        <f t="shared" si="6"/>
        <v>821.16666666666663</v>
      </c>
      <c r="R54" s="3">
        <f t="shared" si="6"/>
        <v>750.66666666666663</v>
      </c>
      <c r="S54" s="28">
        <f t="shared" si="6"/>
        <v>1283.8333333333333</v>
      </c>
      <c r="T54" s="3">
        <f t="shared" si="6"/>
        <v>158.66666666666666</v>
      </c>
      <c r="U54" s="28">
        <f t="shared" si="6"/>
        <v>216.33333333333334</v>
      </c>
      <c r="V54" s="3">
        <f t="shared" si="6"/>
        <v>1062.6666666666667</v>
      </c>
      <c r="W54" s="28">
        <f t="shared" si="6"/>
        <v>824.66666666666663</v>
      </c>
      <c r="X54" s="3">
        <f t="shared" si="6"/>
        <v>653.5</v>
      </c>
      <c r="Y54" s="28">
        <f t="shared" si="6"/>
        <v>454.5</v>
      </c>
      <c r="Z54" s="3">
        <f t="shared" si="6"/>
        <v>2117.1666666666665</v>
      </c>
      <c r="AA54" s="28">
        <f t="shared" si="6"/>
        <v>2048.6666666666665</v>
      </c>
      <c r="AB54" s="104">
        <f t="shared" si="4"/>
        <v>11493.666666666666</v>
      </c>
      <c r="AC54" s="17">
        <f t="shared" si="5"/>
        <v>11862.833333333334</v>
      </c>
    </row>
    <row r="55" spans="1:29" x14ac:dyDescent="0.2">
      <c r="A55" s="87" t="s">
        <v>34</v>
      </c>
      <c r="B55" s="3">
        <f t="shared" si="6"/>
        <v>2213</v>
      </c>
      <c r="C55" s="28">
        <f t="shared" si="6"/>
        <v>1345</v>
      </c>
      <c r="D55" s="3">
        <f t="shared" si="6"/>
        <v>600.33333333333337</v>
      </c>
      <c r="E55" s="28">
        <f t="shared" si="6"/>
        <v>624</v>
      </c>
      <c r="F55" s="3">
        <f t="shared" si="6"/>
        <v>359.83333333333331</v>
      </c>
      <c r="G55" s="28">
        <f t="shared" si="6"/>
        <v>229.33333333333334</v>
      </c>
      <c r="H55" s="3">
        <f t="shared" si="6"/>
        <v>1323.3333333333333</v>
      </c>
      <c r="I55" s="28">
        <f t="shared" si="6"/>
        <v>1819.6666666666667</v>
      </c>
      <c r="J55" s="3">
        <f t="shared" si="6"/>
        <v>167.33333333333334</v>
      </c>
      <c r="K55" s="28">
        <f t="shared" si="6"/>
        <v>118.5</v>
      </c>
      <c r="L55" s="3">
        <f t="shared" si="6"/>
        <v>333.83333333333331</v>
      </c>
      <c r="M55" s="28">
        <f t="shared" si="6"/>
        <v>409.83333333333331</v>
      </c>
      <c r="N55" s="3">
        <f t="shared" si="6"/>
        <v>978</v>
      </c>
      <c r="O55" s="28">
        <f t="shared" si="6"/>
        <v>1198.5</v>
      </c>
      <c r="P55" s="3">
        <f t="shared" si="6"/>
        <v>434.33333333333331</v>
      </c>
      <c r="Q55" s="28">
        <f t="shared" si="6"/>
        <v>826.83333333333337</v>
      </c>
      <c r="R55" s="3">
        <f t="shared" si="6"/>
        <v>630.16666666666663</v>
      </c>
      <c r="S55" s="28">
        <f t="shared" si="6"/>
        <v>1154.5</v>
      </c>
      <c r="T55" s="3">
        <f t="shared" si="6"/>
        <v>127.33333333333333</v>
      </c>
      <c r="U55" s="28">
        <f t="shared" si="6"/>
        <v>233.5</v>
      </c>
      <c r="V55" s="3">
        <f t="shared" si="6"/>
        <v>1143.1666666666667</v>
      </c>
      <c r="W55" s="28">
        <f t="shared" si="6"/>
        <v>795.5</v>
      </c>
      <c r="X55" s="3">
        <f t="shared" si="6"/>
        <v>589.83333333333337</v>
      </c>
      <c r="Y55" s="28">
        <f t="shared" si="6"/>
        <v>454.16666666666669</v>
      </c>
      <c r="Z55" s="3">
        <f t="shared" si="6"/>
        <v>1965.5</v>
      </c>
      <c r="AA55" s="28">
        <f t="shared" si="6"/>
        <v>2027.1666666666667</v>
      </c>
      <c r="AB55" s="104">
        <f t="shared" si="4"/>
        <v>10866</v>
      </c>
      <c r="AC55" s="17">
        <f t="shared" si="5"/>
        <v>11236.499999999998</v>
      </c>
    </row>
    <row r="56" spans="1:29" x14ac:dyDescent="0.2">
      <c r="A56" s="86" t="s">
        <v>38</v>
      </c>
      <c r="B56" s="3">
        <f t="shared" si="6"/>
        <v>1868.1666666666667</v>
      </c>
      <c r="C56" s="28">
        <f t="shared" si="6"/>
        <v>1165.3333333333333</v>
      </c>
      <c r="D56" s="3">
        <f t="shared" si="6"/>
        <v>437.83333333333331</v>
      </c>
      <c r="E56" s="28">
        <f t="shared" si="6"/>
        <v>545.16666666666663</v>
      </c>
      <c r="F56" s="3">
        <f t="shared" si="6"/>
        <v>280.66666666666669</v>
      </c>
      <c r="G56" s="28">
        <f t="shared" si="6"/>
        <v>195</v>
      </c>
      <c r="H56" s="3">
        <f t="shared" si="6"/>
        <v>1053.1666666666667</v>
      </c>
      <c r="I56" s="28">
        <f t="shared" si="6"/>
        <v>1564.5</v>
      </c>
      <c r="J56" s="3">
        <f t="shared" si="6"/>
        <v>155.66666666666666</v>
      </c>
      <c r="K56" s="28">
        <f t="shared" si="6"/>
        <v>103.16666666666667</v>
      </c>
      <c r="L56" s="3">
        <f t="shared" si="6"/>
        <v>255.16666666666666</v>
      </c>
      <c r="M56" s="28">
        <f t="shared" si="6"/>
        <v>378.66666666666669</v>
      </c>
      <c r="N56" s="3">
        <f t="shared" si="6"/>
        <v>828.83333333333337</v>
      </c>
      <c r="O56" s="28">
        <f t="shared" si="6"/>
        <v>1050.1666666666667</v>
      </c>
      <c r="P56" s="3">
        <f t="shared" si="6"/>
        <v>369.66666666666669</v>
      </c>
      <c r="Q56" s="28">
        <f t="shared" si="6"/>
        <v>834.5</v>
      </c>
      <c r="R56" s="3">
        <f t="shared" si="6"/>
        <v>545</v>
      </c>
      <c r="S56" s="28">
        <f t="shared" si="6"/>
        <v>1053.1666666666667</v>
      </c>
      <c r="T56" s="3">
        <f t="shared" si="6"/>
        <v>100.16666666666667</v>
      </c>
      <c r="U56" s="28">
        <f t="shared" si="6"/>
        <v>233.5</v>
      </c>
      <c r="V56" s="3">
        <f t="shared" si="6"/>
        <v>1151.8333333333333</v>
      </c>
      <c r="W56" s="28">
        <f t="shared" si="6"/>
        <v>749.16666666666663</v>
      </c>
      <c r="X56" s="3">
        <f t="shared" si="6"/>
        <v>507.16666666666669</v>
      </c>
      <c r="Y56" s="28">
        <f t="shared" si="6"/>
        <v>493.66666666666669</v>
      </c>
      <c r="Z56" s="3">
        <f t="shared" si="6"/>
        <v>1675.3333333333333</v>
      </c>
      <c r="AA56" s="28">
        <f t="shared" si="6"/>
        <v>1817.5</v>
      </c>
      <c r="AB56" s="104">
        <f t="shared" si="4"/>
        <v>9228.6666666666661</v>
      </c>
      <c r="AC56" s="17">
        <f t="shared" si="5"/>
        <v>10183.5</v>
      </c>
    </row>
    <row r="57" spans="1:29" x14ac:dyDescent="0.2">
      <c r="A57" s="87" t="s">
        <v>39</v>
      </c>
      <c r="B57" s="3">
        <f t="shared" si="6"/>
        <v>298.66666666666669</v>
      </c>
      <c r="C57" s="28">
        <f t="shared" si="6"/>
        <v>1007.6666666666666</v>
      </c>
      <c r="D57" s="3">
        <f t="shared" si="6"/>
        <v>84.333333333333329</v>
      </c>
      <c r="E57" s="28">
        <f t="shared" si="6"/>
        <v>497.33333333333331</v>
      </c>
      <c r="F57" s="3">
        <f t="shared" si="6"/>
        <v>67.833333333333329</v>
      </c>
      <c r="G57" s="28">
        <f t="shared" si="6"/>
        <v>162</v>
      </c>
      <c r="H57" s="3">
        <f t="shared" si="6"/>
        <v>353</v>
      </c>
      <c r="I57" s="28">
        <f t="shared" si="6"/>
        <v>1190.1666666666667</v>
      </c>
      <c r="J57" s="3">
        <f t="shared" si="6"/>
        <v>91.5</v>
      </c>
      <c r="K57" s="28">
        <f t="shared" si="6"/>
        <v>78.166666666666671</v>
      </c>
      <c r="L57" s="3">
        <f t="shared" si="6"/>
        <v>140.33333333333334</v>
      </c>
      <c r="M57" s="28">
        <f t="shared" si="6"/>
        <v>246.16666666666666</v>
      </c>
      <c r="N57" s="3">
        <f t="shared" si="6"/>
        <v>522.16666666666663</v>
      </c>
      <c r="O57" s="28">
        <f t="shared" si="6"/>
        <v>736.33333333333337</v>
      </c>
      <c r="P57" s="3">
        <f t="shared" si="6"/>
        <v>264.83333333333331</v>
      </c>
      <c r="Q57" s="28">
        <f t="shared" si="6"/>
        <v>548.5</v>
      </c>
      <c r="R57" s="3">
        <f t="shared" si="6"/>
        <v>344.5</v>
      </c>
      <c r="S57" s="28">
        <f t="shared" si="6"/>
        <v>664.5</v>
      </c>
      <c r="T57" s="3">
        <f t="shared" si="6"/>
        <v>76.166666666666671</v>
      </c>
      <c r="U57" s="28">
        <f t="shared" si="6"/>
        <v>158.66666666666666</v>
      </c>
      <c r="V57" s="3">
        <f t="shared" si="6"/>
        <v>1074.8333333333333</v>
      </c>
      <c r="W57" s="28">
        <f t="shared" si="6"/>
        <v>491.66666666666669</v>
      </c>
      <c r="X57" s="3">
        <f t="shared" si="6"/>
        <v>385</v>
      </c>
      <c r="Y57" s="28">
        <f t="shared" si="6"/>
        <v>348.5</v>
      </c>
      <c r="Z57" s="3">
        <f t="shared" si="6"/>
        <v>1020</v>
      </c>
      <c r="AA57" s="28">
        <f t="shared" si="6"/>
        <v>1359.6666666666667</v>
      </c>
      <c r="AB57" s="104">
        <f t="shared" ref="AB57:AB62" si="7">B57+D57+F57+H57+J57+L57+N57+P57+R57+T57+V57+X57+Z57</f>
        <v>4723.1666666666661</v>
      </c>
      <c r="AC57" s="17">
        <f t="shared" si="5"/>
        <v>7489.3333333333348</v>
      </c>
    </row>
    <row r="58" spans="1:29" x14ac:dyDescent="0.2">
      <c r="A58" s="86" t="s">
        <v>40</v>
      </c>
      <c r="B58" s="3">
        <f t="shared" si="6"/>
        <v>0</v>
      </c>
      <c r="C58" s="28">
        <f t="shared" si="6"/>
        <v>536.16666666666663</v>
      </c>
      <c r="D58" s="3">
        <f t="shared" si="6"/>
        <v>2.1666666666666665</v>
      </c>
      <c r="E58" s="28">
        <f t="shared" si="6"/>
        <v>212.5</v>
      </c>
      <c r="F58" s="3">
        <f t="shared" si="6"/>
        <v>1.6666666666666667</v>
      </c>
      <c r="G58" s="28">
        <f t="shared" si="6"/>
        <v>60.833333333333336</v>
      </c>
      <c r="H58" s="3">
        <f t="shared" si="6"/>
        <v>9</v>
      </c>
      <c r="I58" s="28">
        <f t="shared" si="6"/>
        <v>435.5</v>
      </c>
      <c r="J58" s="3">
        <f t="shared" si="6"/>
        <v>10.5</v>
      </c>
      <c r="K58" s="28">
        <f t="shared" si="6"/>
        <v>24</v>
      </c>
      <c r="L58" s="3">
        <f t="shared" si="6"/>
        <v>26.333333333333332</v>
      </c>
      <c r="M58" s="28">
        <f t="shared" si="6"/>
        <v>34.833333333333336</v>
      </c>
      <c r="N58" s="3">
        <f t="shared" si="6"/>
        <v>52.333333333333336</v>
      </c>
      <c r="O58" s="28">
        <f t="shared" si="6"/>
        <v>95</v>
      </c>
      <c r="P58" s="3">
        <f t="shared" si="6"/>
        <v>52.5</v>
      </c>
      <c r="Q58" s="28">
        <f t="shared" si="6"/>
        <v>58.333333333333336</v>
      </c>
      <c r="R58" s="3">
        <f t="shared" si="6"/>
        <v>43.333333333333336</v>
      </c>
      <c r="S58" s="28">
        <f t="shared" si="6"/>
        <v>50.833333333333336</v>
      </c>
      <c r="T58" s="3">
        <f t="shared" si="6"/>
        <v>6.166666666666667</v>
      </c>
      <c r="U58" s="28">
        <f t="shared" si="6"/>
        <v>3.8333333333333335</v>
      </c>
      <c r="V58" s="3">
        <f t="shared" si="6"/>
        <v>20.5</v>
      </c>
      <c r="W58" s="28">
        <f t="shared" si="6"/>
        <v>22.166666666666668</v>
      </c>
      <c r="X58" s="3">
        <f t="shared" si="6"/>
        <v>35.833333333333336</v>
      </c>
      <c r="Y58" s="28">
        <f t="shared" si="6"/>
        <v>22.666666666666668</v>
      </c>
      <c r="Z58" s="3">
        <f t="shared" si="6"/>
        <v>10.166666666666666</v>
      </c>
      <c r="AA58" s="28">
        <f t="shared" si="6"/>
        <v>89.166666666666671</v>
      </c>
      <c r="AB58" s="104">
        <f t="shared" si="7"/>
        <v>270.5</v>
      </c>
      <c r="AC58" s="17">
        <f t="shared" si="5"/>
        <v>1645.8333333333333</v>
      </c>
    </row>
    <row r="59" spans="1:29" x14ac:dyDescent="0.2">
      <c r="A59" s="87" t="s">
        <v>41</v>
      </c>
      <c r="B59" s="3">
        <f t="shared" si="6"/>
        <v>0</v>
      </c>
      <c r="C59" s="28">
        <f t="shared" si="6"/>
        <v>0</v>
      </c>
      <c r="D59" s="3">
        <f t="shared" si="6"/>
        <v>0</v>
      </c>
      <c r="E59" s="28">
        <f t="shared" si="6"/>
        <v>0</v>
      </c>
      <c r="F59" s="3">
        <f t="shared" si="6"/>
        <v>0</v>
      </c>
      <c r="G59" s="28">
        <f t="shared" si="6"/>
        <v>0</v>
      </c>
      <c r="H59" s="3">
        <f t="shared" si="6"/>
        <v>0</v>
      </c>
      <c r="I59" s="28">
        <f t="shared" si="6"/>
        <v>0</v>
      </c>
      <c r="J59" s="3">
        <f t="shared" si="6"/>
        <v>0</v>
      </c>
      <c r="K59" s="28">
        <f t="shared" si="6"/>
        <v>0</v>
      </c>
      <c r="L59" s="3">
        <f t="shared" si="6"/>
        <v>0</v>
      </c>
      <c r="M59" s="28">
        <f t="shared" si="6"/>
        <v>0</v>
      </c>
      <c r="N59" s="3">
        <f t="shared" si="6"/>
        <v>0</v>
      </c>
      <c r="O59" s="28">
        <f t="shared" si="6"/>
        <v>0</v>
      </c>
      <c r="P59" s="3">
        <f t="shared" si="6"/>
        <v>0</v>
      </c>
      <c r="Q59" s="28">
        <f t="shared" si="6"/>
        <v>0</v>
      </c>
      <c r="R59" s="3">
        <f t="shared" si="6"/>
        <v>0</v>
      </c>
      <c r="S59" s="28">
        <f t="shared" si="6"/>
        <v>0</v>
      </c>
      <c r="T59" s="3">
        <f t="shared" si="6"/>
        <v>0</v>
      </c>
      <c r="U59" s="28">
        <f t="shared" si="6"/>
        <v>0</v>
      </c>
      <c r="V59" s="3">
        <f t="shared" si="6"/>
        <v>0</v>
      </c>
      <c r="W59" s="28">
        <f>+W27/$B$65</f>
        <v>0</v>
      </c>
      <c r="X59" s="3">
        <f>+X27/$B$65</f>
        <v>0</v>
      </c>
      <c r="Y59" s="28">
        <f>+Y27/$B$65</f>
        <v>0</v>
      </c>
      <c r="Z59" s="3">
        <f>+Z27/$B$65</f>
        <v>0</v>
      </c>
      <c r="AA59" s="28">
        <f>+AA27/$B$65</f>
        <v>0</v>
      </c>
      <c r="AB59" s="104">
        <f t="shared" si="7"/>
        <v>0</v>
      </c>
      <c r="AC59" s="17">
        <f t="shared" si="5"/>
        <v>0</v>
      </c>
    </row>
    <row r="60" spans="1:29" x14ac:dyDescent="0.2">
      <c r="A60" s="86" t="s">
        <v>42</v>
      </c>
      <c r="B60" s="3">
        <f t="shared" ref="B60:AA62" si="8">B28/5</f>
        <v>0</v>
      </c>
      <c r="C60" s="28">
        <f t="shared" si="8"/>
        <v>0</v>
      </c>
      <c r="D60" s="3">
        <f t="shared" si="8"/>
        <v>0</v>
      </c>
      <c r="E60" s="28">
        <f t="shared" si="8"/>
        <v>0</v>
      </c>
      <c r="F60" s="3">
        <f t="shared" si="8"/>
        <v>0</v>
      </c>
      <c r="G60" s="28">
        <f t="shared" si="8"/>
        <v>0</v>
      </c>
      <c r="H60" s="3">
        <f t="shared" si="8"/>
        <v>0</v>
      </c>
      <c r="I60" s="28">
        <f t="shared" si="8"/>
        <v>0</v>
      </c>
      <c r="J60" s="3">
        <f t="shared" si="8"/>
        <v>0</v>
      </c>
      <c r="K60" s="28">
        <f t="shared" si="8"/>
        <v>0</v>
      </c>
      <c r="L60" s="3">
        <f t="shared" si="8"/>
        <v>0</v>
      </c>
      <c r="M60" s="28">
        <f t="shared" si="8"/>
        <v>0</v>
      </c>
      <c r="N60" s="3">
        <f t="shared" si="8"/>
        <v>0</v>
      </c>
      <c r="O60" s="28">
        <f t="shared" si="8"/>
        <v>0</v>
      </c>
      <c r="P60" s="3">
        <f t="shared" si="8"/>
        <v>0</v>
      </c>
      <c r="Q60" s="28">
        <f t="shared" si="8"/>
        <v>0</v>
      </c>
      <c r="R60" s="3">
        <f t="shared" si="8"/>
        <v>0</v>
      </c>
      <c r="S60" s="28">
        <f t="shared" si="8"/>
        <v>0</v>
      </c>
      <c r="T60" s="3">
        <f t="shared" si="8"/>
        <v>0</v>
      </c>
      <c r="U60" s="28">
        <f t="shared" si="8"/>
        <v>0</v>
      </c>
      <c r="V60" s="3">
        <f t="shared" si="8"/>
        <v>0</v>
      </c>
      <c r="W60" s="28">
        <f t="shared" si="8"/>
        <v>0</v>
      </c>
      <c r="X60" s="3">
        <f t="shared" si="8"/>
        <v>0</v>
      </c>
      <c r="Y60" s="28">
        <f t="shared" si="8"/>
        <v>0</v>
      </c>
      <c r="Z60" s="3">
        <f t="shared" si="8"/>
        <v>0</v>
      </c>
      <c r="AA60" s="28">
        <f t="shared" si="8"/>
        <v>0</v>
      </c>
      <c r="AB60" s="104">
        <f t="shared" si="7"/>
        <v>0</v>
      </c>
      <c r="AC60" s="17">
        <f t="shared" si="5"/>
        <v>0</v>
      </c>
    </row>
    <row r="61" spans="1:29" x14ac:dyDescent="0.2">
      <c r="A61" s="87" t="s">
        <v>43</v>
      </c>
      <c r="B61" s="3">
        <f t="shared" si="8"/>
        <v>0</v>
      </c>
      <c r="C61" s="28">
        <f t="shared" si="8"/>
        <v>0</v>
      </c>
      <c r="D61" s="3">
        <f t="shared" si="8"/>
        <v>0</v>
      </c>
      <c r="E61" s="28">
        <f t="shared" si="8"/>
        <v>0</v>
      </c>
      <c r="F61" s="3">
        <f t="shared" si="8"/>
        <v>0</v>
      </c>
      <c r="G61" s="28">
        <f t="shared" si="8"/>
        <v>0</v>
      </c>
      <c r="H61" s="3">
        <f t="shared" si="8"/>
        <v>0</v>
      </c>
      <c r="I61" s="28">
        <f t="shared" si="8"/>
        <v>0</v>
      </c>
      <c r="J61" s="3">
        <f t="shared" si="8"/>
        <v>0</v>
      </c>
      <c r="K61" s="28">
        <f t="shared" si="8"/>
        <v>0</v>
      </c>
      <c r="L61" s="3">
        <f t="shared" si="8"/>
        <v>0</v>
      </c>
      <c r="M61" s="28">
        <f t="shared" si="8"/>
        <v>0</v>
      </c>
      <c r="N61" s="3">
        <f t="shared" si="8"/>
        <v>0</v>
      </c>
      <c r="O61" s="28">
        <f t="shared" si="8"/>
        <v>0</v>
      </c>
      <c r="P61" s="3">
        <f t="shared" si="8"/>
        <v>0</v>
      </c>
      <c r="Q61" s="28">
        <f t="shared" si="8"/>
        <v>0</v>
      </c>
      <c r="R61" s="3">
        <f t="shared" si="8"/>
        <v>0</v>
      </c>
      <c r="S61" s="28">
        <f t="shared" si="8"/>
        <v>0</v>
      </c>
      <c r="T61" s="3">
        <f t="shared" si="8"/>
        <v>0</v>
      </c>
      <c r="U61" s="28">
        <f t="shared" si="8"/>
        <v>0</v>
      </c>
      <c r="V61" s="3">
        <f t="shared" si="8"/>
        <v>0</v>
      </c>
      <c r="W61" s="28">
        <f t="shared" si="8"/>
        <v>0</v>
      </c>
      <c r="X61" s="3">
        <f t="shared" si="8"/>
        <v>0</v>
      </c>
      <c r="Y61" s="28">
        <f t="shared" si="8"/>
        <v>0</v>
      </c>
      <c r="Z61" s="3">
        <f t="shared" si="8"/>
        <v>0</v>
      </c>
      <c r="AA61" s="28">
        <f t="shared" si="8"/>
        <v>0</v>
      </c>
      <c r="AB61" s="104">
        <f t="shared" si="7"/>
        <v>0</v>
      </c>
      <c r="AC61" s="17">
        <f t="shared" si="5"/>
        <v>0</v>
      </c>
    </row>
    <row r="62" spans="1:29" ht="13.5" thickBot="1" x14ac:dyDescent="0.25">
      <c r="A62" s="82" t="s">
        <v>44</v>
      </c>
      <c r="B62" s="15">
        <f t="shared" si="8"/>
        <v>0</v>
      </c>
      <c r="C62" s="39">
        <f t="shared" si="8"/>
        <v>0</v>
      </c>
      <c r="D62" s="15">
        <f t="shared" si="8"/>
        <v>0</v>
      </c>
      <c r="E62" s="39">
        <f t="shared" si="8"/>
        <v>0</v>
      </c>
      <c r="F62" s="15">
        <f t="shared" si="8"/>
        <v>0</v>
      </c>
      <c r="G62" s="39">
        <f t="shared" si="8"/>
        <v>0</v>
      </c>
      <c r="H62" s="15">
        <f t="shared" si="8"/>
        <v>0</v>
      </c>
      <c r="I62" s="39">
        <f t="shared" si="8"/>
        <v>0</v>
      </c>
      <c r="J62" s="15">
        <f t="shared" si="8"/>
        <v>0</v>
      </c>
      <c r="K62" s="39">
        <f t="shared" si="8"/>
        <v>0</v>
      </c>
      <c r="L62" s="15">
        <f t="shared" si="8"/>
        <v>0</v>
      </c>
      <c r="M62" s="39">
        <f t="shared" si="8"/>
        <v>0</v>
      </c>
      <c r="N62" s="15">
        <f t="shared" si="8"/>
        <v>0</v>
      </c>
      <c r="O62" s="39">
        <f t="shared" si="8"/>
        <v>0</v>
      </c>
      <c r="P62" s="15">
        <f t="shared" si="8"/>
        <v>0</v>
      </c>
      <c r="Q62" s="39">
        <f t="shared" si="8"/>
        <v>0</v>
      </c>
      <c r="R62" s="15">
        <f t="shared" si="8"/>
        <v>0</v>
      </c>
      <c r="S62" s="39">
        <f t="shared" si="8"/>
        <v>0</v>
      </c>
      <c r="T62" s="15">
        <f t="shared" si="8"/>
        <v>0</v>
      </c>
      <c r="U62" s="39">
        <f t="shared" si="8"/>
        <v>0</v>
      </c>
      <c r="V62" s="15">
        <f t="shared" si="8"/>
        <v>0</v>
      </c>
      <c r="W62" s="39">
        <f t="shared" si="8"/>
        <v>0</v>
      </c>
      <c r="X62" s="15">
        <f t="shared" si="8"/>
        <v>0</v>
      </c>
      <c r="Y62" s="39">
        <f t="shared" si="8"/>
        <v>0</v>
      </c>
      <c r="Z62" s="15">
        <f t="shared" si="8"/>
        <v>0</v>
      </c>
      <c r="AA62" s="39">
        <f t="shared" si="8"/>
        <v>0</v>
      </c>
      <c r="AB62" s="105">
        <f t="shared" si="7"/>
        <v>0</v>
      </c>
      <c r="AC62" s="106">
        <f t="shared" si="5"/>
        <v>0</v>
      </c>
    </row>
    <row r="63" spans="1:29" s="84" customFormat="1" ht="14.25" thickTop="1" thickBot="1" x14ac:dyDescent="0.25">
      <c r="A63" s="9" t="s">
        <v>47</v>
      </c>
      <c r="B63" s="50">
        <f>SUM(B39:B62)</f>
        <v>32344.500000000004</v>
      </c>
      <c r="C63" s="46">
        <f t="shared" ref="C63:AA63" si="9">SUM(C39:C62)</f>
        <v>19471.166666666668</v>
      </c>
      <c r="D63" s="45">
        <f t="shared" si="9"/>
        <v>11122.500000000002</v>
      </c>
      <c r="E63" s="51">
        <f t="shared" si="9"/>
        <v>8900.6666666666661</v>
      </c>
      <c r="F63" s="50">
        <f t="shared" si="9"/>
        <v>5857.5000000000009</v>
      </c>
      <c r="G63" s="46">
        <f t="shared" si="9"/>
        <v>3257.5000000000005</v>
      </c>
      <c r="H63" s="45">
        <f t="shared" si="9"/>
        <v>21191.499999999996</v>
      </c>
      <c r="I63" s="51">
        <f t="shared" si="9"/>
        <v>24942.833333333332</v>
      </c>
      <c r="J63" s="50">
        <f t="shared" si="9"/>
        <v>2181</v>
      </c>
      <c r="K63" s="46">
        <f t="shared" si="9"/>
        <v>3058</v>
      </c>
      <c r="L63" s="45">
        <f t="shared" si="9"/>
        <v>4101.666666666667</v>
      </c>
      <c r="M63" s="51">
        <f t="shared" si="9"/>
        <v>9667</v>
      </c>
      <c r="N63" s="50">
        <f t="shared" si="9"/>
        <v>14506.666666666666</v>
      </c>
      <c r="O63" s="46">
        <f t="shared" si="9"/>
        <v>19145.166666666668</v>
      </c>
      <c r="P63" s="45">
        <f t="shared" si="9"/>
        <v>8516.5</v>
      </c>
      <c r="Q63" s="51">
        <f t="shared" si="9"/>
        <v>9888.1666666666679</v>
      </c>
      <c r="R63" s="50">
        <f t="shared" si="9"/>
        <v>13579.666666666664</v>
      </c>
      <c r="S63" s="46">
        <f t="shared" si="9"/>
        <v>14957.166666666668</v>
      </c>
      <c r="T63" s="45">
        <f t="shared" si="9"/>
        <v>2253.6666666666661</v>
      </c>
      <c r="U63" s="51">
        <f t="shared" si="9"/>
        <v>3205.5000000000005</v>
      </c>
      <c r="V63" s="50">
        <f t="shared" si="9"/>
        <v>12042</v>
      </c>
      <c r="W63" s="46">
        <f t="shared" si="9"/>
        <v>15624.499999999998</v>
      </c>
      <c r="X63" s="45">
        <f t="shared" si="9"/>
        <v>9297</v>
      </c>
      <c r="Y63" s="51">
        <f t="shared" si="9"/>
        <v>6613.0000000000018</v>
      </c>
      <c r="Z63" s="50">
        <f t="shared" si="9"/>
        <v>31955.000000000004</v>
      </c>
      <c r="AA63" s="46">
        <f t="shared" si="9"/>
        <v>30020.833333333336</v>
      </c>
      <c r="AB63" s="45">
        <f>SUM(AB39:AB62)</f>
        <v>168949.16666666666</v>
      </c>
      <c r="AC63" s="46">
        <f>SUM(AC39:AC62)</f>
        <v>168751.50000000003</v>
      </c>
    </row>
    <row r="64" spans="1:29" ht="15.75" thickTop="1" x14ac:dyDescent="0.2">
      <c r="AB64" s="122" t="str">
        <f>IF(AB63='Daily Total'!D49,"Correct","Wrong")</f>
        <v>Correct</v>
      </c>
      <c r="AC64" s="122" t="str">
        <f>IF(AC63='Daily Total'!E49,"Correct","Wrong")</f>
        <v>Correct</v>
      </c>
    </row>
    <row r="65" spans="1:31" x14ac:dyDescent="0.2">
      <c r="A65" t="s">
        <v>48</v>
      </c>
      <c r="B65">
        <f>COUNTIF('Daily Total'!$G$7:$G$37,3)</f>
        <v>6</v>
      </c>
    </row>
    <row r="67" spans="1:31" s="8" customFormat="1" x14ac:dyDescent="0.2">
      <c r="A67" s="43" t="s">
        <v>57</v>
      </c>
      <c r="B67" s="16"/>
      <c r="C67" s="16"/>
      <c r="AB67" s="43"/>
      <c r="AC67" s="43"/>
    </row>
    <row r="68" spans="1:31" s="8" customFormat="1" ht="13.5" thickBot="1" x14ac:dyDescent="0.25">
      <c r="A68" s="43"/>
      <c r="B68" s="16"/>
      <c r="C68" s="16"/>
      <c r="AB68" s="43"/>
      <c r="AC68" s="43"/>
    </row>
    <row r="69" spans="1:31" s="8" customFormat="1" ht="14.25" thickTop="1" thickBot="1" x14ac:dyDescent="0.25">
      <c r="A69" s="157" t="s">
        <v>2</v>
      </c>
      <c r="B69" s="152" t="s">
        <v>3</v>
      </c>
      <c r="C69" s="153"/>
      <c r="D69" s="152" t="s">
        <v>4</v>
      </c>
      <c r="E69" s="153"/>
      <c r="F69" s="152" t="s">
        <v>5</v>
      </c>
      <c r="G69" s="153"/>
      <c r="H69" s="152" t="s">
        <v>6</v>
      </c>
      <c r="I69" s="153"/>
      <c r="J69" s="152" t="s">
        <v>7</v>
      </c>
      <c r="K69" s="153"/>
      <c r="L69" s="152" t="s">
        <v>8</v>
      </c>
      <c r="M69" s="153"/>
      <c r="N69" s="152" t="s">
        <v>9</v>
      </c>
      <c r="O69" s="153"/>
      <c r="P69" s="152" t="s">
        <v>10</v>
      </c>
      <c r="Q69" s="153"/>
      <c r="R69" s="152" t="s">
        <v>11</v>
      </c>
      <c r="S69" s="153"/>
      <c r="T69" s="152" t="s">
        <v>12</v>
      </c>
      <c r="U69" s="153"/>
      <c r="V69" s="152" t="s">
        <v>13</v>
      </c>
      <c r="W69" s="153"/>
      <c r="X69" s="152" t="s">
        <v>14</v>
      </c>
      <c r="Y69" s="153"/>
      <c r="Z69" s="152" t="s">
        <v>15</v>
      </c>
      <c r="AA69" s="153"/>
      <c r="AB69" s="152" t="s">
        <v>50</v>
      </c>
      <c r="AC69" s="153"/>
    </row>
    <row r="70" spans="1:31" s="62" customFormat="1" ht="15" thickTop="1" thickBot="1" x14ac:dyDescent="0.3">
      <c r="A70" s="158"/>
      <c r="B70" s="56" t="s">
        <v>17</v>
      </c>
      <c r="C70" s="57" t="s">
        <v>18</v>
      </c>
      <c r="D70" s="58" t="s">
        <v>17</v>
      </c>
      <c r="E70" s="59" t="s">
        <v>18</v>
      </c>
      <c r="F70" s="60" t="s">
        <v>17</v>
      </c>
      <c r="G70" s="57" t="s">
        <v>18</v>
      </c>
      <c r="H70" s="58" t="s">
        <v>17</v>
      </c>
      <c r="I70" s="59" t="s">
        <v>18</v>
      </c>
      <c r="J70" s="60" t="s">
        <v>17</v>
      </c>
      <c r="K70" s="57" t="s">
        <v>18</v>
      </c>
      <c r="L70" s="58" t="s">
        <v>17</v>
      </c>
      <c r="M70" s="60" t="s">
        <v>18</v>
      </c>
      <c r="N70" s="56" t="s">
        <v>17</v>
      </c>
      <c r="O70" s="61" t="s">
        <v>18</v>
      </c>
      <c r="P70" s="60" t="s">
        <v>17</v>
      </c>
      <c r="Q70" s="57" t="s">
        <v>18</v>
      </c>
      <c r="R70" s="58" t="s">
        <v>17</v>
      </c>
      <c r="S70" s="59" t="s">
        <v>18</v>
      </c>
      <c r="T70" s="60" t="s">
        <v>17</v>
      </c>
      <c r="U70" s="57" t="s">
        <v>18</v>
      </c>
      <c r="V70" s="58" t="s">
        <v>17</v>
      </c>
      <c r="W70" s="59" t="s">
        <v>18</v>
      </c>
      <c r="X70" s="60" t="s">
        <v>17</v>
      </c>
      <c r="Y70" s="57" t="s">
        <v>18</v>
      </c>
      <c r="Z70" s="58" t="s">
        <v>17</v>
      </c>
      <c r="AA70" s="60" t="s">
        <v>18</v>
      </c>
      <c r="AB70" s="56" t="s">
        <v>17</v>
      </c>
      <c r="AC70" s="61" t="s">
        <v>18</v>
      </c>
    </row>
    <row r="71" spans="1:31" s="8" customFormat="1" ht="13.5" thickTop="1" x14ac:dyDescent="0.2">
      <c r="A71" s="81" t="s">
        <v>19</v>
      </c>
      <c r="B71" s="54">
        <f>B7/B31</f>
        <v>7.8838751565181095E-4</v>
      </c>
      <c r="C71" s="55">
        <f t="shared" ref="C71:AC71" si="10">C7/C31</f>
        <v>0</v>
      </c>
      <c r="D71" s="54">
        <f t="shared" si="10"/>
        <v>6.2935491121600363E-4</v>
      </c>
      <c r="E71" s="55">
        <f t="shared" si="10"/>
        <v>0</v>
      </c>
      <c r="F71" s="54">
        <f t="shared" si="10"/>
        <v>1.0243277848911651E-3</v>
      </c>
      <c r="G71" s="55">
        <f t="shared" si="10"/>
        <v>0</v>
      </c>
      <c r="H71" s="54">
        <f t="shared" si="10"/>
        <v>7.3142533562985156E-4</v>
      </c>
      <c r="I71" s="55">
        <f t="shared" si="10"/>
        <v>2.6727784199870371E-5</v>
      </c>
      <c r="J71" s="54">
        <f t="shared" si="10"/>
        <v>2.2925263640531865E-4</v>
      </c>
      <c r="K71" s="55">
        <f t="shared" si="10"/>
        <v>0</v>
      </c>
      <c r="L71" s="54">
        <f t="shared" si="10"/>
        <v>4.063388866314506E-5</v>
      </c>
      <c r="M71" s="55">
        <f t="shared" si="10"/>
        <v>1.0344470880314473E-4</v>
      </c>
      <c r="N71" s="54">
        <f t="shared" si="10"/>
        <v>1.1488970588235294E-4</v>
      </c>
      <c r="O71" s="55">
        <f t="shared" si="10"/>
        <v>4.3527086906181719E-5</v>
      </c>
      <c r="P71" s="54">
        <f t="shared" si="10"/>
        <v>2.5440810974774455E-4</v>
      </c>
      <c r="Q71" s="55">
        <f t="shared" si="10"/>
        <v>1.1798614505553776E-4</v>
      </c>
      <c r="R71" s="54">
        <f t="shared" si="10"/>
        <v>1.2273251675298854E-5</v>
      </c>
      <c r="S71" s="55">
        <f t="shared" si="10"/>
        <v>8.9143442942625053E-5</v>
      </c>
      <c r="T71" s="54">
        <f t="shared" si="10"/>
        <v>0</v>
      </c>
      <c r="U71" s="55">
        <f t="shared" si="10"/>
        <v>0</v>
      </c>
      <c r="V71" s="54">
        <f t="shared" si="10"/>
        <v>0</v>
      </c>
      <c r="W71" s="55">
        <f t="shared" si="10"/>
        <v>0</v>
      </c>
      <c r="X71" s="54">
        <f t="shared" si="10"/>
        <v>0</v>
      </c>
      <c r="Y71" s="55">
        <f t="shared" si="10"/>
        <v>0</v>
      </c>
      <c r="Z71" s="54">
        <f t="shared" si="10"/>
        <v>0</v>
      </c>
      <c r="AA71" s="54">
        <f t="shared" si="10"/>
        <v>0</v>
      </c>
      <c r="AB71" s="94">
        <f t="shared" si="10"/>
        <v>3.4724448675390527E-4</v>
      </c>
      <c r="AC71" s="95">
        <f t="shared" si="10"/>
        <v>2.9629366257485119E-5</v>
      </c>
      <c r="AD71" s="16"/>
      <c r="AE71" s="16"/>
    </row>
    <row r="72" spans="1:31" s="8" customFormat="1" x14ac:dyDescent="0.2">
      <c r="A72" s="82" t="s">
        <v>21</v>
      </c>
      <c r="B72" s="77">
        <f>B8/B31</f>
        <v>1.0140827652305647E-2</v>
      </c>
      <c r="C72" s="78">
        <f t="shared" ref="C72:AC72" si="11">C8/C31</f>
        <v>1.7119330291798984E-5</v>
      </c>
      <c r="D72" s="77">
        <f t="shared" si="11"/>
        <v>9.844908968307484E-3</v>
      </c>
      <c r="E72" s="78">
        <f t="shared" si="11"/>
        <v>7.4900756497640631E-5</v>
      </c>
      <c r="F72" s="77">
        <f t="shared" si="11"/>
        <v>1.0584720443875373E-2</v>
      </c>
      <c r="G72" s="78">
        <f t="shared" si="11"/>
        <v>5.1163980557687386E-5</v>
      </c>
      <c r="H72" s="77">
        <f t="shared" si="11"/>
        <v>8.8085631817788577E-3</v>
      </c>
      <c r="I72" s="78">
        <f t="shared" si="11"/>
        <v>7.6842379574627319E-4</v>
      </c>
      <c r="J72" s="77">
        <f t="shared" si="11"/>
        <v>2.9802842732691427E-3</v>
      </c>
      <c r="K72" s="78">
        <f t="shared" si="11"/>
        <v>1.0355352081970787E-3</v>
      </c>
      <c r="L72" s="77">
        <f t="shared" si="11"/>
        <v>1.8285249898415277E-3</v>
      </c>
      <c r="M72" s="78">
        <f t="shared" si="11"/>
        <v>2.3792283024723286E-3</v>
      </c>
      <c r="N72" s="77">
        <f t="shared" si="11"/>
        <v>3.1824448529411764E-3</v>
      </c>
      <c r="O72" s="78">
        <f t="shared" si="11"/>
        <v>1.9761297455406501E-3</v>
      </c>
      <c r="P72" s="77">
        <f t="shared" si="11"/>
        <v>2.4658016790935241E-3</v>
      </c>
      <c r="Q72" s="78">
        <f t="shared" si="11"/>
        <v>1.8877783208886042E-3</v>
      </c>
      <c r="R72" s="77">
        <f t="shared" si="11"/>
        <v>2.503743341760966E-3</v>
      </c>
      <c r="S72" s="78">
        <f t="shared" si="11"/>
        <v>2.0502991876803762E-3</v>
      </c>
      <c r="T72" s="77">
        <f t="shared" si="11"/>
        <v>2.1446531578168909E-3</v>
      </c>
      <c r="U72" s="78">
        <f t="shared" si="11"/>
        <v>4.4194873394686213E-3</v>
      </c>
      <c r="V72" s="77">
        <f t="shared" si="11"/>
        <v>8.4426728671870672E-4</v>
      </c>
      <c r="W72" s="78">
        <f t="shared" si="11"/>
        <v>1.4293790734636841E-3</v>
      </c>
      <c r="X72" s="77">
        <f t="shared" si="11"/>
        <v>2.1512315800795954E-3</v>
      </c>
      <c r="Y72" s="78">
        <f t="shared" si="11"/>
        <v>3.6796209486365241E-3</v>
      </c>
      <c r="Z72" s="77">
        <f t="shared" si="11"/>
        <v>2.378344547019246E-3</v>
      </c>
      <c r="AA72" s="77">
        <f t="shared" si="11"/>
        <v>1.5489243580846634E-3</v>
      </c>
      <c r="AB72" s="96">
        <f t="shared" si="11"/>
        <v>5.4000463650309017E-3</v>
      </c>
      <c r="AC72" s="97">
        <f t="shared" si="11"/>
        <v>1.4281354536107827E-3</v>
      </c>
      <c r="AD72" s="16"/>
      <c r="AE72" s="16"/>
    </row>
    <row r="73" spans="1:31" s="8" customFormat="1" x14ac:dyDescent="0.2">
      <c r="A73" s="83" t="s">
        <v>23</v>
      </c>
      <c r="B73" s="77">
        <f>B9/B31</f>
        <v>3.4075860398728272E-2</v>
      </c>
      <c r="C73" s="78">
        <f t="shared" ref="C73:AC73" si="12">C9/C31</f>
        <v>2.1056776258912752E-3</v>
      </c>
      <c r="D73" s="77">
        <f t="shared" si="12"/>
        <v>3.558852176519068E-2</v>
      </c>
      <c r="E73" s="78">
        <f t="shared" si="12"/>
        <v>7.0968466781514495E-3</v>
      </c>
      <c r="F73" s="77">
        <f t="shared" si="12"/>
        <v>2.8681177976952625E-2</v>
      </c>
      <c r="G73" s="78">
        <f t="shared" si="12"/>
        <v>8.9025326170376062E-3</v>
      </c>
      <c r="H73" s="77">
        <f t="shared" si="12"/>
        <v>2.7959323313592715E-2</v>
      </c>
      <c r="I73" s="78">
        <f t="shared" si="12"/>
        <v>8.8268507320071899E-3</v>
      </c>
      <c r="J73" s="77">
        <f t="shared" si="12"/>
        <v>1.3220235366040042E-2</v>
      </c>
      <c r="K73" s="78">
        <f t="shared" si="12"/>
        <v>9.864835404403749E-3</v>
      </c>
      <c r="L73" s="77">
        <f t="shared" si="12"/>
        <v>9.8334010564811048E-3</v>
      </c>
      <c r="M73" s="78">
        <f t="shared" si="12"/>
        <v>1.829247267335609E-2</v>
      </c>
      <c r="N73" s="77">
        <f t="shared" si="12"/>
        <v>1.6613051470588235E-2</v>
      </c>
      <c r="O73" s="78">
        <f t="shared" si="12"/>
        <v>1.707132348460447E-2</v>
      </c>
      <c r="P73" s="77">
        <f t="shared" si="12"/>
        <v>1.7691148554766237E-2</v>
      </c>
      <c r="Q73" s="78">
        <f t="shared" si="12"/>
        <v>1.7697921758330664E-2</v>
      </c>
      <c r="R73" s="77">
        <f t="shared" si="12"/>
        <v>1.8127592724416407E-2</v>
      </c>
      <c r="S73" s="78">
        <f t="shared" si="12"/>
        <v>1.5132099439510603E-2</v>
      </c>
      <c r="T73" s="77">
        <f t="shared" si="12"/>
        <v>1.7526993048365625E-2</v>
      </c>
      <c r="U73" s="78">
        <f t="shared" si="12"/>
        <v>3.5199916809650081E-2</v>
      </c>
      <c r="V73" s="77">
        <f t="shared" si="12"/>
        <v>9.3146210485522893E-3</v>
      </c>
      <c r="W73" s="78">
        <f t="shared" si="12"/>
        <v>1.9499290643967274E-2</v>
      </c>
      <c r="X73" s="77">
        <f t="shared" si="12"/>
        <v>1.9863038256068267E-2</v>
      </c>
      <c r="Y73" s="78">
        <f t="shared" si="12"/>
        <v>2.9588184888351226E-2</v>
      </c>
      <c r="Z73" s="77">
        <f t="shared" si="12"/>
        <v>1.9355343451728995E-2</v>
      </c>
      <c r="AA73" s="77">
        <f t="shared" si="12"/>
        <v>1.4473282442748092E-2</v>
      </c>
      <c r="AB73" s="96">
        <f t="shared" si="12"/>
        <v>2.3204218231322044E-2</v>
      </c>
      <c r="AC73" s="97">
        <f t="shared" si="12"/>
        <v>1.3843827561038963E-2</v>
      </c>
      <c r="AD73" s="16"/>
      <c r="AE73" s="16"/>
    </row>
    <row r="74" spans="1:31" s="8" customFormat="1" x14ac:dyDescent="0.2">
      <c r="A74" s="82" t="s">
        <v>25</v>
      </c>
      <c r="B74" s="77">
        <f>B10/B31</f>
        <v>4.3454064833279231E-2</v>
      </c>
      <c r="C74" s="78">
        <f t="shared" ref="C74:AC74" si="13">C10/C31</f>
        <v>1.6134968800020542E-2</v>
      </c>
      <c r="D74" s="77">
        <f t="shared" si="13"/>
        <v>4.7351464748632652E-2</v>
      </c>
      <c r="E74" s="78">
        <f t="shared" si="13"/>
        <v>2.8612088982098719E-2</v>
      </c>
      <c r="F74" s="77">
        <f t="shared" si="13"/>
        <v>3.6875800256081948E-2</v>
      </c>
      <c r="G74" s="78">
        <f t="shared" si="13"/>
        <v>3.4586850856996677E-2</v>
      </c>
      <c r="H74" s="77">
        <f t="shared" si="13"/>
        <v>3.2277092230375386E-2</v>
      </c>
      <c r="I74" s="78">
        <f t="shared" si="13"/>
        <v>2.3286581984137061E-2</v>
      </c>
      <c r="J74" s="77">
        <f t="shared" si="13"/>
        <v>2.5064954913648175E-2</v>
      </c>
      <c r="K74" s="78">
        <f t="shared" si="13"/>
        <v>3.4118160017440592E-2</v>
      </c>
      <c r="L74" s="77">
        <f t="shared" si="13"/>
        <v>2.2958147094676959E-2</v>
      </c>
      <c r="M74" s="78">
        <f t="shared" si="13"/>
        <v>4.0515844281231679E-2</v>
      </c>
      <c r="N74" s="77">
        <f t="shared" si="13"/>
        <v>3.2513786764705885E-2</v>
      </c>
      <c r="O74" s="78">
        <f t="shared" si="13"/>
        <v>3.3916306117296791E-2</v>
      </c>
      <c r="P74" s="77">
        <f t="shared" si="13"/>
        <v>3.7084874459382765E-2</v>
      </c>
      <c r="Q74" s="78">
        <f t="shared" si="13"/>
        <v>2.9193143319455914E-2</v>
      </c>
      <c r="R74" s="77">
        <f t="shared" si="13"/>
        <v>3.8292545226932422E-2</v>
      </c>
      <c r="S74" s="78">
        <f t="shared" si="13"/>
        <v>3.1545635871321441E-2</v>
      </c>
      <c r="T74" s="77">
        <f t="shared" si="13"/>
        <v>4.7478183700636001E-2</v>
      </c>
      <c r="U74" s="78">
        <f t="shared" si="13"/>
        <v>6.3900587531846312E-2</v>
      </c>
      <c r="V74" s="77">
        <f t="shared" si="13"/>
        <v>2.3556441344184244E-2</v>
      </c>
      <c r="W74" s="78">
        <f t="shared" si="13"/>
        <v>3.8283891751202705E-2</v>
      </c>
      <c r="X74" s="77">
        <f t="shared" si="13"/>
        <v>4.4638055286651608E-2</v>
      </c>
      <c r="Y74" s="78">
        <f t="shared" si="13"/>
        <v>5.6126820908311913E-2</v>
      </c>
      <c r="Z74" s="77">
        <f t="shared" si="13"/>
        <v>3.6582694414019713E-2</v>
      </c>
      <c r="AA74" s="77">
        <f t="shared" si="13"/>
        <v>3.1783483691880637E-2</v>
      </c>
      <c r="AB74" s="96">
        <f t="shared" si="13"/>
        <v>3.7071308431036946E-2</v>
      </c>
      <c r="AC74" s="97">
        <f t="shared" si="13"/>
        <v>3.1386387676553988E-2</v>
      </c>
      <c r="AD74" s="16"/>
      <c r="AE74" s="16"/>
    </row>
    <row r="75" spans="1:31" s="8" customFormat="1" x14ac:dyDescent="0.2">
      <c r="A75" s="83" t="s">
        <v>20</v>
      </c>
      <c r="B75" s="77">
        <f>B11/B31</f>
        <v>5.247672195684995E-2</v>
      </c>
      <c r="C75" s="78">
        <f t="shared" ref="C75:AC75" si="14">C11/C31</f>
        <v>3.0566564236007086E-2</v>
      </c>
      <c r="D75" s="77">
        <f t="shared" si="14"/>
        <v>5.5593017157413653E-2</v>
      </c>
      <c r="E75" s="78">
        <f t="shared" si="14"/>
        <v>4.8179911617107329E-2</v>
      </c>
      <c r="F75" s="77">
        <f t="shared" si="14"/>
        <v>4.6891449708351116E-2</v>
      </c>
      <c r="G75" s="78">
        <f t="shared" si="14"/>
        <v>5.0550012790995143E-2</v>
      </c>
      <c r="H75" s="77">
        <f t="shared" si="14"/>
        <v>3.8081306184083244E-2</v>
      </c>
      <c r="I75" s="78">
        <f t="shared" si="14"/>
        <v>3.940343585665889E-2</v>
      </c>
      <c r="J75" s="77">
        <f t="shared" si="14"/>
        <v>3.7368179734066941E-2</v>
      </c>
      <c r="K75" s="78">
        <f t="shared" si="14"/>
        <v>5.6463919773272295E-2</v>
      </c>
      <c r="L75" s="77">
        <f t="shared" si="14"/>
        <v>3.401056481105242E-2</v>
      </c>
      <c r="M75" s="78">
        <f t="shared" si="14"/>
        <v>5.3946415640839969E-2</v>
      </c>
      <c r="N75" s="77">
        <f t="shared" si="14"/>
        <v>4.4990808823529412E-2</v>
      </c>
      <c r="O75" s="78">
        <f t="shared" si="14"/>
        <v>4.61822392074588E-2</v>
      </c>
      <c r="P75" s="77">
        <f t="shared" si="14"/>
        <v>4.7554746668232256E-2</v>
      </c>
      <c r="Q75" s="78">
        <f t="shared" si="14"/>
        <v>3.9474793102867063E-2</v>
      </c>
      <c r="R75" s="77">
        <f t="shared" si="14"/>
        <v>5.3278185522472321E-2</v>
      </c>
      <c r="S75" s="78">
        <f t="shared" si="14"/>
        <v>4.0036548811606475E-2</v>
      </c>
      <c r="T75" s="77">
        <f t="shared" si="14"/>
        <v>5.7387960360893359E-2</v>
      </c>
      <c r="U75" s="78">
        <f t="shared" si="14"/>
        <v>6.2288774502157751E-2</v>
      </c>
      <c r="V75" s="77">
        <f t="shared" si="14"/>
        <v>3.300946686596911E-2</v>
      </c>
      <c r="W75" s="78">
        <f t="shared" si="14"/>
        <v>4.2956041259986984E-2</v>
      </c>
      <c r="X75" s="77">
        <f t="shared" si="14"/>
        <v>5.2723100641784086E-2</v>
      </c>
      <c r="Y75" s="78">
        <f t="shared" si="14"/>
        <v>6.2553556126820911E-2</v>
      </c>
      <c r="Z75" s="77">
        <f t="shared" si="14"/>
        <v>4.6690658738851511E-2</v>
      </c>
      <c r="AA75" s="77">
        <f t="shared" si="14"/>
        <v>4.3869535045107565E-2</v>
      </c>
      <c r="AB75" s="96">
        <f t="shared" si="14"/>
        <v>4.6809937900453291E-2</v>
      </c>
      <c r="AC75" s="97">
        <f t="shared" si="14"/>
        <v>4.3498872602613904E-2</v>
      </c>
      <c r="AD75" s="16"/>
      <c r="AE75" s="16"/>
    </row>
    <row r="76" spans="1:31" s="8" customFormat="1" x14ac:dyDescent="0.2">
      <c r="A76" s="82" t="s">
        <v>22</v>
      </c>
      <c r="B76" s="77">
        <f>B12/B31</f>
        <v>6.7894077818485374E-2</v>
      </c>
      <c r="C76" s="78">
        <f t="shared" ref="C76:AC76" si="15">C12/C31</f>
        <v>4.0350261497770205E-2</v>
      </c>
      <c r="D76" s="77">
        <f t="shared" si="15"/>
        <v>6.4883494418221319E-2</v>
      </c>
      <c r="E76" s="78">
        <f t="shared" si="15"/>
        <v>5.2861208898209874E-2</v>
      </c>
      <c r="F76" s="77">
        <f t="shared" si="15"/>
        <v>5.6423388817755014E-2</v>
      </c>
      <c r="G76" s="78">
        <f t="shared" si="15"/>
        <v>5.8787413660782807E-2</v>
      </c>
      <c r="H76" s="77">
        <f t="shared" si="15"/>
        <v>4.8549339751000793E-2</v>
      </c>
      <c r="I76" s="78">
        <f t="shared" si="15"/>
        <v>4.5564190114729015E-2</v>
      </c>
      <c r="J76" s="77">
        <f t="shared" si="15"/>
        <v>4.8677976463395993E-2</v>
      </c>
      <c r="K76" s="78">
        <f t="shared" si="15"/>
        <v>7.8700675822977975E-2</v>
      </c>
      <c r="L76" s="77">
        <f t="shared" si="15"/>
        <v>3.153189760260057E-2</v>
      </c>
      <c r="M76" s="78">
        <f t="shared" si="15"/>
        <v>6.856660115168442E-2</v>
      </c>
      <c r="N76" s="77">
        <f t="shared" si="15"/>
        <v>5.0907628676470591E-2</v>
      </c>
      <c r="O76" s="78">
        <f t="shared" si="15"/>
        <v>6.2783470153476503E-2</v>
      </c>
      <c r="P76" s="77">
        <f t="shared" si="15"/>
        <v>5.7770210767333997E-2</v>
      </c>
      <c r="Q76" s="78">
        <f t="shared" si="15"/>
        <v>4.5660638136493112E-2</v>
      </c>
      <c r="R76" s="77">
        <f t="shared" si="15"/>
        <v>6.420137951348831E-2</v>
      </c>
      <c r="S76" s="78">
        <f t="shared" si="15"/>
        <v>4.4415720446162932E-2</v>
      </c>
      <c r="T76" s="77">
        <f t="shared" si="15"/>
        <v>5.8719124389883151E-2</v>
      </c>
      <c r="U76" s="78">
        <f t="shared" si="15"/>
        <v>6.2652732283055165E-2</v>
      </c>
      <c r="V76" s="77">
        <f t="shared" si="15"/>
        <v>3.2179040026573659E-2</v>
      </c>
      <c r="W76" s="78">
        <f t="shared" si="15"/>
        <v>5.9137892412557201E-2</v>
      </c>
      <c r="X76" s="77">
        <f t="shared" si="15"/>
        <v>5.340432397547596E-2</v>
      </c>
      <c r="Y76" s="78">
        <f t="shared" si="15"/>
        <v>5.7210544886334994E-2</v>
      </c>
      <c r="Z76" s="77">
        <f t="shared" si="15"/>
        <v>5.9323006310958118E-2</v>
      </c>
      <c r="AA76" s="77">
        <f t="shared" si="15"/>
        <v>5.0215128383067312E-2</v>
      </c>
      <c r="AB76" s="96">
        <f t="shared" si="15"/>
        <v>5.6388755986761303E-2</v>
      </c>
      <c r="AC76" s="97">
        <f t="shared" si="15"/>
        <v>5.2243486230739676E-2</v>
      </c>
      <c r="AD76" s="16"/>
      <c r="AE76" s="16"/>
    </row>
    <row r="77" spans="1:31" s="8" customFormat="1" x14ac:dyDescent="0.2">
      <c r="A77" s="83" t="s">
        <v>24</v>
      </c>
      <c r="B77" s="77">
        <f>B13/B31</f>
        <v>7.0393214714505811E-2</v>
      </c>
      <c r="C77" s="78">
        <f t="shared" ref="C77:AC77" si="16">C13/C31</f>
        <v>4.8473383721228828E-2</v>
      </c>
      <c r="D77" s="77">
        <f t="shared" si="16"/>
        <v>7.1177043530381359E-2</v>
      </c>
      <c r="E77" s="78">
        <f t="shared" si="16"/>
        <v>5.1644071605123215E-2</v>
      </c>
      <c r="F77" s="77">
        <f t="shared" si="16"/>
        <v>5.932565087494665E-2</v>
      </c>
      <c r="G77" s="78">
        <f t="shared" si="16"/>
        <v>6.1806088513686366E-2</v>
      </c>
      <c r="H77" s="77">
        <f t="shared" si="16"/>
        <v>5.9355559225790215E-2</v>
      </c>
      <c r="I77" s="78">
        <f t="shared" si="16"/>
        <v>5.3074697474892588E-2</v>
      </c>
      <c r="J77" s="77">
        <f t="shared" si="16"/>
        <v>5.7618829283203422E-2</v>
      </c>
      <c r="K77" s="78">
        <f t="shared" si="16"/>
        <v>0.1132003488118596</v>
      </c>
      <c r="L77" s="77">
        <f t="shared" si="16"/>
        <v>3.4132466477041851E-2</v>
      </c>
      <c r="M77" s="78">
        <f t="shared" si="16"/>
        <v>7.9307610082410954E-2</v>
      </c>
      <c r="N77" s="77">
        <f t="shared" si="16"/>
        <v>5.8490349264705879E-2</v>
      </c>
      <c r="O77" s="78">
        <f t="shared" si="16"/>
        <v>7.2794700141898303E-2</v>
      </c>
      <c r="P77" s="77">
        <f t="shared" si="16"/>
        <v>6.4560950312139181E-2</v>
      </c>
      <c r="Q77" s="78">
        <f t="shared" si="16"/>
        <v>5.1323973099158926E-2</v>
      </c>
      <c r="R77" s="77">
        <f t="shared" si="16"/>
        <v>7.5014114239426596E-2</v>
      </c>
      <c r="S77" s="78">
        <f t="shared" si="16"/>
        <v>5.0466331635893605E-2</v>
      </c>
      <c r="T77" s="77">
        <f t="shared" si="16"/>
        <v>5.0140511758615593E-2</v>
      </c>
      <c r="U77" s="78">
        <f t="shared" si="16"/>
        <v>5.2461914417927517E-2</v>
      </c>
      <c r="V77" s="77">
        <f t="shared" si="16"/>
        <v>3.2967945523999335E-2</v>
      </c>
      <c r="W77" s="78">
        <f t="shared" si="16"/>
        <v>8.1495941203451841E-2</v>
      </c>
      <c r="X77" s="77">
        <f t="shared" si="16"/>
        <v>5.6398121257753397E-2</v>
      </c>
      <c r="Y77" s="78">
        <f t="shared" si="16"/>
        <v>6.0864962951761685E-2</v>
      </c>
      <c r="Z77" s="77">
        <f t="shared" si="16"/>
        <v>6.381891201168309E-2</v>
      </c>
      <c r="AA77" s="77">
        <f t="shared" si="16"/>
        <v>5.4728660652324776E-2</v>
      </c>
      <c r="AB77" s="96">
        <f t="shared" si="16"/>
        <v>6.1735531890756097E-2</v>
      </c>
      <c r="AC77" s="97">
        <f t="shared" si="16"/>
        <v>6.0352056129871441E-2</v>
      </c>
      <c r="AD77" s="16"/>
      <c r="AE77" s="16"/>
    </row>
    <row r="78" spans="1:31" s="8" customFormat="1" x14ac:dyDescent="0.2">
      <c r="A78" s="82" t="s">
        <v>28</v>
      </c>
      <c r="B78" s="77">
        <f>B14/B31</f>
        <v>7.1109462196045692E-2</v>
      </c>
      <c r="C78" s="78">
        <f t="shared" ref="C78:AC78" si="17">C14/C31</f>
        <v>5.22995540414459E-2</v>
      </c>
      <c r="D78" s="77">
        <f t="shared" si="17"/>
        <v>7.2091106615718895E-2</v>
      </c>
      <c r="E78" s="78">
        <f t="shared" si="17"/>
        <v>4.8273537562729382E-2</v>
      </c>
      <c r="F78" s="77">
        <f t="shared" si="17"/>
        <v>6.6495945369184808E-2</v>
      </c>
      <c r="G78" s="78">
        <f t="shared" si="17"/>
        <v>5.8429265796878994E-2</v>
      </c>
      <c r="H78" s="77">
        <f t="shared" si="17"/>
        <v>6.6630488639312938E-2</v>
      </c>
      <c r="I78" s="78">
        <f t="shared" si="17"/>
        <v>5.4538043659835493E-2</v>
      </c>
      <c r="J78" s="77">
        <f t="shared" si="17"/>
        <v>5.2040348464007333E-2</v>
      </c>
      <c r="K78" s="78">
        <f t="shared" si="17"/>
        <v>9.9956398517549602E-2</v>
      </c>
      <c r="L78" s="77">
        <f t="shared" si="17"/>
        <v>3.5676554246241367E-2</v>
      </c>
      <c r="M78" s="78">
        <f t="shared" si="17"/>
        <v>7.7721457880762734E-2</v>
      </c>
      <c r="N78" s="77">
        <f t="shared" si="17"/>
        <v>5.7961856617647058E-2</v>
      </c>
      <c r="O78" s="78">
        <f t="shared" si="17"/>
        <v>6.9181951928685217E-2</v>
      </c>
      <c r="P78" s="77">
        <f t="shared" si="17"/>
        <v>6.6654924753909078E-2</v>
      </c>
      <c r="Q78" s="78">
        <f t="shared" si="17"/>
        <v>4.8644002090040286E-2</v>
      </c>
      <c r="R78" s="77">
        <f t="shared" si="17"/>
        <v>7.5136846756179584E-2</v>
      </c>
      <c r="S78" s="78">
        <f t="shared" si="17"/>
        <v>5.3909497119552501E-2</v>
      </c>
      <c r="T78" s="77">
        <f t="shared" si="17"/>
        <v>5.2654932702262978E-2</v>
      </c>
      <c r="U78" s="78">
        <f t="shared" si="17"/>
        <v>5.0122185826444135E-2</v>
      </c>
      <c r="V78" s="77">
        <f t="shared" si="17"/>
        <v>3.5639151857388029E-2</v>
      </c>
      <c r="W78" s="78">
        <f t="shared" si="17"/>
        <v>8.2967988308959226E-2</v>
      </c>
      <c r="X78" s="77">
        <f t="shared" si="17"/>
        <v>5.8818256785342943E-2</v>
      </c>
      <c r="Y78" s="78">
        <f t="shared" si="17"/>
        <v>5.9176369776702452E-2</v>
      </c>
      <c r="Z78" s="77">
        <f t="shared" si="17"/>
        <v>6.4961143274396282E-2</v>
      </c>
      <c r="AA78" s="77">
        <f t="shared" si="17"/>
        <v>5.8875780707841774E-2</v>
      </c>
      <c r="AB78" s="96">
        <f t="shared" si="17"/>
        <v>6.3702592989015427E-2</v>
      </c>
      <c r="AC78" s="97">
        <f t="shared" si="17"/>
        <v>6.093772993622773E-2</v>
      </c>
      <c r="AD78" s="16"/>
      <c r="AE78" s="16"/>
    </row>
    <row r="79" spans="1:31" s="8" customFormat="1" x14ac:dyDescent="0.2">
      <c r="A79" s="83" t="s">
        <v>29</v>
      </c>
      <c r="B79" s="77">
        <f>B15/B31</f>
        <v>7.6071665971030628E-2</v>
      </c>
      <c r="C79" s="78">
        <f t="shared" ref="C79:AC79" si="18">C15/C31</f>
        <v>6.4599792856103469E-2</v>
      </c>
      <c r="D79" s="77">
        <f t="shared" si="18"/>
        <v>7.9883119802202737E-2</v>
      </c>
      <c r="E79" s="78">
        <f t="shared" si="18"/>
        <v>5.3085911167702796E-2</v>
      </c>
      <c r="F79" s="77">
        <f t="shared" si="18"/>
        <v>7.5458813486982496E-2</v>
      </c>
      <c r="G79" s="78">
        <f t="shared" si="18"/>
        <v>5.8940905602455872E-2</v>
      </c>
      <c r="H79" s="77">
        <f t="shared" si="18"/>
        <v>7.3842499744394371E-2</v>
      </c>
      <c r="I79" s="78">
        <f t="shared" si="18"/>
        <v>5.5620518919930244E-2</v>
      </c>
      <c r="J79" s="77">
        <f t="shared" si="18"/>
        <v>6.3273727647867956E-2</v>
      </c>
      <c r="K79" s="78">
        <f t="shared" si="18"/>
        <v>8.9110529758011772E-2</v>
      </c>
      <c r="L79" s="77">
        <f t="shared" si="18"/>
        <v>4.0837058106460787E-2</v>
      </c>
      <c r="M79" s="78">
        <f t="shared" si="18"/>
        <v>8.7807316989069337E-2</v>
      </c>
      <c r="N79" s="77">
        <f t="shared" si="18"/>
        <v>6.2304687499999997E-2</v>
      </c>
      <c r="O79" s="78">
        <f t="shared" si="18"/>
        <v>7.9471755273306577E-2</v>
      </c>
      <c r="P79" s="77">
        <f t="shared" si="18"/>
        <v>7.0745024364468972E-2</v>
      </c>
      <c r="Q79" s="78">
        <f t="shared" si="18"/>
        <v>5.3953378617539481E-2</v>
      </c>
      <c r="R79" s="77">
        <f t="shared" si="18"/>
        <v>7.7100567024227393E-2</v>
      </c>
      <c r="S79" s="78">
        <f t="shared" si="18"/>
        <v>5.6851230736659125E-2</v>
      </c>
      <c r="T79" s="77">
        <f t="shared" si="18"/>
        <v>4.9622836858452889E-2</v>
      </c>
      <c r="U79" s="78">
        <f t="shared" si="18"/>
        <v>5.1214059169136378E-2</v>
      </c>
      <c r="V79" s="77">
        <f t="shared" si="18"/>
        <v>3.9846647843658309E-2</v>
      </c>
      <c r="W79" s="78">
        <f t="shared" si="18"/>
        <v>9.1202918493391794E-2</v>
      </c>
      <c r="X79" s="77">
        <f t="shared" si="18"/>
        <v>5.8674841346670968E-2</v>
      </c>
      <c r="Y79" s="78">
        <f t="shared" si="18"/>
        <v>5.9302384192751648E-2</v>
      </c>
      <c r="Z79" s="77">
        <f t="shared" si="18"/>
        <v>6.7449016846607202E-2</v>
      </c>
      <c r="AA79" s="77">
        <f t="shared" si="18"/>
        <v>6.5115891741845941E-2</v>
      </c>
      <c r="AB79" s="96">
        <f t="shared" si="18"/>
        <v>6.8110230394743981E-2</v>
      </c>
      <c r="AC79" s="97">
        <f t="shared" si="18"/>
        <v>6.6799406227500205E-2</v>
      </c>
      <c r="AD79" s="16"/>
      <c r="AE79" s="16"/>
    </row>
    <row r="80" spans="1:31" s="8" customFormat="1" x14ac:dyDescent="0.2">
      <c r="A80" s="82" t="s">
        <v>31</v>
      </c>
      <c r="B80" s="77">
        <f>B16/B31</f>
        <v>7.0053125982263861E-2</v>
      </c>
      <c r="C80" s="78">
        <f t="shared" ref="C80:AC80" si="19">C16/C31</f>
        <v>6.4839463480188653E-2</v>
      </c>
      <c r="D80" s="77">
        <f t="shared" si="19"/>
        <v>7.2255937663894515E-2</v>
      </c>
      <c r="E80" s="78">
        <f t="shared" si="19"/>
        <v>5.7711032881432103E-2</v>
      </c>
      <c r="F80" s="77">
        <f t="shared" si="19"/>
        <v>7.4377578602930719E-2</v>
      </c>
      <c r="G80" s="78">
        <f t="shared" si="19"/>
        <v>5.4796623177283191E-2</v>
      </c>
      <c r="H80" s="77">
        <f t="shared" si="19"/>
        <v>7.5667130689191425E-2</v>
      </c>
      <c r="I80" s="78">
        <f t="shared" si="19"/>
        <v>6.4140000133638922E-2</v>
      </c>
      <c r="J80" s="77">
        <f t="shared" si="19"/>
        <v>5.8765092465230019E-2</v>
      </c>
      <c r="K80" s="78">
        <f t="shared" si="19"/>
        <v>7.3359494222803578E-2</v>
      </c>
      <c r="L80" s="77">
        <f t="shared" si="19"/>
        <v>5.0020316944331573E-2</v>
      </c>
      <c r="M80" s="78">
        <f t="shared" si="19"/>
        <v>9.5410503086100482E-2</v>
      </c>
      <c r="N80" s="77">
        <f t="shared" si="19"/>
        <v>6.4935661764705888E-2</v>
      </c>
      <c r="O80" s="78">
        <f t="shared" si="19"/>
        <v>7.6581556702736114E-2</v>
      </c>
      <c r="P80" s="77">
        <f t="shared" si="19"/>
        <v>7.4385017319321317E-2</v>
      </c>
      <c r="Q80" s="78">
        <f t="shared" si="19"/>
        <v>5.8099748858062669E-2</v>
      </c>
      <c r="R80" s="77">
        <f t="shared" si="19"/>
        <v>7.5480497803087951E-2</v>
      </c>
      <c r="S80" s="78">
        <f t="shared" si="19"/>
        <v>5.9536676955305706E-2</v>
      </c>
      <c r="T80" s="77">
        <f t="shared" si="19"/>
        <v>5.6426564117734064E-2</v>
      </c>
      <c r="U80" s="78">
        <f t="shared" si="19"/>
        <v>6.2444756408256641E-2</v>
      </c>
      <c r="V80" s="77">
        <f t="shared" si="19"/>
        <v>4.394342025134252E-2</v>
      </c>
      <c r="W80" s="78">
        <f t="shared" si="19"/>
        <v>7.6717121614558334E-2</v>
      </c>
      <c r="X80" s="77">
        <f t="shared" si="19"/>
        <v>5.9804237926212755E-2</v>
      </c>
      <c r="Y80" s="78">
        <f t="shared" si="19"/>
        <v>5.7664196784112103E-2</v>
      </c>
      <c r="Z80" s="77">
        <f t="shared" si="19"/>
        <v>6.5628748761278888E-2</v>
      </c>
      <c r="AA80" s="77">
        <f t="shared" si="19"/>
        <v>6.8291464260929913E-2</v>
      </c>
      <c r="AB80" s="96">
        <f t="shared" si="19"/>
        <v>6.7191808186880669E-2</v>
      </c>
      <c r="AC80" s="97">
        <f t="shared" si="19"/>
        <v>6.7926309790826547E-2</v>
      </c>
      <c r="AD80" s="16"/>
      <c r="AE80" s="16"/>
    </row>
    <row r="81" spans="1:31" s="8" customFormat="1" x14ac:dyDescent="0.2">
      <c r="A81" s="83" t="s">
        <v>33</v>
      </c>
      <c r="B81" s="77">
        <f>B17/B31</f>
        <v>6.0525488619909619E-2</v>
      </c>
      <c r="C81" s="78">
        <f t="shared" ref="C81:AC81" si="20">C17/C31</f>
        <v>6.7364564698229004E-2</v>
      </c>
      <c r="D81" s="77">
        <f t="shared" si="20"/>
        <v>6.8644639244774111E-2</v>
      </c>
      <c r="E81" s="78">
        <f t="shared" si="20"/>
        <v>6.2897910268893714E-2</v>
      </c>
      <c r="F81" s="77">
        <f t="shared" si="20"/>
        <v>6.530089628681178E-2</v>
      </c>
      <c r="G81" s="78">
        <f t="shared" si="20"/>
        <v>5.6740854438475312E-2</v>
      </c>
      <c r="H81" s="77">
        <f t="shared" si="20"/>
        <v>7.5124460278885405E-2</v>
      </c>
      <c r="I81" s="78">
        <f t="shared" si="20"/>
        <v>6.3024115143294326E-2</v>
      </c>
      <c r="J81" s="77">
        <f t="shared" si="20"/>
        <v>6.5413418920984262E-2</v>
      </c>
      <c r="K81" s="78">
        <f t="shared" si="20"/>
        <v>6.5075212557226952E-2</v>
      </c>
      <c r="L81" s="77">
        <f t="shared" si="20"/>
        <v>5.7781389678992282E-2</v>
      </c>
      <c r="M81" s="78">
        <f t="shared" si="20"/>
        <v>7.6669770007930765E-2</v>
      </c>
      <c r="N81" s="77">
        <f t="shared" si="20"/>
        <v>6.5774356617647065E-2</v>
      </c>
      <c r="O81" s="78">
        <f t="shared" si="20"/>
        <v>6.5290630359272572E-2</v>
      </c>
      <c r="P81" s="77">
        <f t="shared" si="20"/>
        <v>7.6420282197303277E-2</v>
      </c>
      <c r="Q81" s="78">
        <f t="shared" si="20"/>
        <v>6.1656188373308163E-2</v>
      </c>
      <c r="R81" s="77">
        <f t="shared" si="20"/>
        <v>7.1172586465058058E-2</v>
      </c>
      <c r="S81" s="78">
        <f t="shared" si="20"/>
        <v>6.2745840901240205E-2</v>
      </c>
      <c r="T81" s="77">
        <f t="shared" si="20"/>
        <v>6.3378198491347432E-2</v>
      </c>
      <c r="U81" s="78">
        <f t="shared" si="20"/>
        <v>6.3588623719648518E-2</v>
      </c>
      <c r="V81" s="77">
        <f t="shared" si="20"/>
        <v>5.2967391906106408E-2</v>
      </c>
      <c r="W81" s="78">
        <f t="shared" si="20"/>
        <v>7.2130308169861435E-2</v>
      </c>
      <c r="X81" s="77">
        <f t="shared" si="20"/>
        <v>6.1238392312932488E-2</v>
      </c>
      <c r="Y81" s="78">
        <f t="shared" si="20"/>
        <v>5.874792076213519E-2</v>
      </c>
      <c r="Z81" s="77">
        <f t="shared" si="20"/>
        <v>6.6113805872842019E-2</v>
      </c>
      <c r="AA81" s="77">
        <f t="shared" si="20"/>
        <v>7.1833448993754337E-2</v>
      </c>
      <c r="AB81" s="96">
        <f t="shared" si="20"/>
        <v>6.575646520896325E-2</v>
      </c>
      <c r="AC81" s="97">
        <f t="shared" si="20"/>
        <v>6.6621630029955289E-2</v>
      </c>
      <c r="AD81" s="16"/>
      <c r="AE81" s="16"/>
    </row>
    <row r="82" spans="1:31" s="8" customFormat="1" x14ac:dyDescent="0.2">
      <c r="A82" s="82" t="s">
        <v>35</v>
      </c>
      <c r="B82" s="77">
        <f>B18/B31</f>
        <v>5.8495261945616717E-2</v>
      </c>
      <c r="C82" s="78">
        <f t="shared" ref="C82:AC82" si="21">C18/C31</f>
        <v>6.6337404880721068E-2</v>
      </c>
      <c r="D82" s="77">
        <f t="shared" si="21"/>
        <v>6.4374016632951225E-2</v>
      </c>
      <c r="E82" s="78">
        <f t="shared" si="21"/>
        <v>6.6699123661148982E-2</v>
      </c>
      <c r="F82" s="77">
        <f t="shared" si="21"/>
        <v>6.7036562811210704E-2</v>
      </c>
      <c r="G82" s="78">
        <f t="shared" si="21"/>
        <v>5.914556152468662E-2</v>
      </c>
      <c r="H82" s="77">
        <f t="shared" si="21"/>
        <v>7.2002139222487008E-2</v>
      </c>
      <c r="I82" s="78">
        <f t="shared" si="21"/>
        <v>6.9612513948562382E-2</v>
      </c>
      <c r="J82" s="77">
        <f t="shared" si="21"/>
        <v>6.7782362830505885E-2</v>
      </c>
      <c r="K82" s="78">
        <f t="shared" si="21"/>
        <v>5.6736429038587312E-2</v>
      </c>
      <c r="L82" s="77">
        <f t="shared" si="21"/>
        <v>7.318163348232426E-2</v>
      </c>
      <c r="M82" s="78">
        <f t="shared" si="21"/>
        <v>6.5239129685183264E-2</v>
      </c>
      <c r="N82" s="77">
        <f t="shared" si="21"/>
        <v>7.123161764705882E-2</v>
      </c>
      <c r="O82" s="78">
        <f t="shared" si="21"/>
        <v>6.066805372983608E-2</v>
      </c>
      <c r="P82" s="77">
        <f t="shared" si="21"/>
        <v>7.4385017319321317E-2</v>
      </c>
      <c r="Q82" s="78">
        <f t="shared" si="21"/>
        <v>6.0880850848657485E-2</v>
      </c>
      <c r="R82" s="77">
        <f t="shared" si="21"/>
        <v>7.3062667223054073E-2</v>
      </c>
      <c r="S82" s="78">
        <f t="shared" si="21"/>
        <v>6.5776717961289463E-2</v>
      </c>
      <c r="T82" s="77">
        <f t="shared" si="21"/>
        <v>7.7651235024404672E-2</v>
      </c>
      <c r="U82" s="78">
        <f t="shared" si="21"/>
        <v>5.7713305256590235E-2</v>
      </c>
      <c r="V82" s="77">
        <f t="shared" si="21"/>
        <v>6.8330288434922212E-2</v>
      </c>
      <c r="W82" s="78">
        <f t="shared" si="21"/>
        <v>6.5964777539547936E-2</v>
      </c>
      <c r="X82" s="77">
        <f t="shared" si="21"/>
        <v>6.7889283281345233E-2</v>
      </c>
      <c r="Y82" s="78">
        <f t="shared" si="21"/>
        <v>5.002772317153082E-2</v>
      </c>
      <c r="Z82" s="77">
        <f t="shared" si="21"/>
        <v>6.9571793668179213E-2</v>
      </c>
      <c r="AA82" s="77">
        <f t="shared" si="21"/>
        <v>7.068424705065926E-2</v>
      </c>
      <c r="AB82" s="96">
        <f t="shared" si="21"/>
        <v>6.7982973182268827E-2</v>
      </c>
      <c r="AC82" s="97">
        <f t="shared" si="21"/>
        <v>6.5388060748101995E-2</v>
      </c>
      <c r="AD82" s="16"/>
      <c r="AE82" s="16"/>
    </row>
    <row r="83" spans="1:31" s="8" customFormat="1" x14ac:dyDescent="0.2">
      <c r="A83" s="83" t="s">
        <v>36</v>
      </c>
      <c r="B83" s="77">
        <f>B19/B31</f>
        <v>5.8665306311737699E-2</v>
      </c>
      <c r="C83" s="78">
        <f t="shared" ref="C83:AC83" si="22">C19/C31</f>
        <v>8.5853441413371909E-2</v>
      </c>
      <c r="D83" s="77">
        <f t="shared" si="22"/>
        <v>6.3474938188356936E-2</v>
      </c>
      <c r="E83" s="78">
        <f t="shared" si="22"/>
        <v>6.8796344843082918E-2</v>
      </c>
      <c r="F83" s="77">
        <f t="shared" si="22"/>
        <v>7.0934699103713195E-2</v>
      </c>
      <c r="G83" s="78">
        <f t="shared" si="22"/>
        <v>6.8815553850089542E-2</v>
      </c>
      <c r="H83" s="77">
        <f t="shared" si="22"/>
        <v>7.3755987070287618E-2</v>
      </c>
      <c r="I83" s="78">
        <f t="shared" si="22"/>
        <v>7.7383617204674696E-2</v>
      </c>
      <c r="J83" s="77">
        <f t="shared" si="22"/>
        <v>7.5424117377349845E-2</v>
      </c>
      <c r="K83" s="78">
        <f t="shared" si="22"/>
        <v>6.0388053193808591E-2</v>
      </c>
      <c r="L83" s="77">
        <f t="shared" si="22"/>
        <v>0.10353514831369362</v>
      </c>
      <c r="M83" s="78">
        <f t="shared" si="22"/>
        <v>5.9635874625012929E-2</v>
      </c>
      <c r="N83" s="77">
        <f t="shared" si="22"/>
        <v>7.9216452205882359E-2</v>
      </c>
      <c r="O83" s="78">
        <f t="shared" si="22"/>
        <v>6.1643060476534547E-2</v>
      </c>
      <c r="P83" s="77">
        <f t="shared" si="22"/>
        <v>7.565705786806004E-2</v>
      </c>
      <c r="Q83" s="78">
        <f t="shared" si="22"/>
        <v>7.0286032125941783E-2</v>
      </c>
      <c r="R83" s="77">
        <f t="shared" si="22"/>
        <v>7.0730749404747301E-2</v>
      </c>
      <c r="S83" s="78">
        <f t="shared" si="22"/>
        <v>7.6585360418082754E-2</v>
      </c>
      <c r="T83" s="77">
        <f t="shared" si="22"/>
        <v>8.867031504215353E-2</v>
      </c>
      <c r="U83" s="78">
        <f t="shared" si="22"/>
        <v>4.9862215982945976E-2</v>
      </c>
      <c r="V83" s="77">
        <f t="shared" si="22"/>
        <v>8.4274483751314841E-2</v>
      </c>
      <c r="W83" s="78">
        <f t="shared" si="22"/>
        <v>6.1463300158938416E-2</v>
      </c>
      <c r="X83" s="77">
        <f t="shared" si="22"/>
        <v>7.5418593811623816E-2</v>
      </c>
      <c r="Y83" s="78">
        <f t="shared" si="22"/>
        <v>5.2976460507082011E-2</v>
      </c>
      <c r="Z83" s="77">
        <f t="shared" si="22"/>
        <v>7.1339905074844834E-2</v>
      </c>
      <c r="AA83" s="77">
        <f t="shared" si="22"/>
        <v>7.2571825121443445E-2</v>
      </c>
      <c r="AB83" s="96">
        <f t="shared" si="22"/>
        <v>7.1741500155372173E-2</v>
      </c>
      <c r="AC83" s="97">
        <f t="shared" si="22"/>
        <v>7.0336164913102003E-2</v>
      </c>
      <c r="AD83" s="16"/>
      <c r="AE83" s="16"/>
    </row>
    <row r="84" spans="1:31" s="8" customFormat="1" x14ac:dyDescent="0.2">
      <c r="A84" s="82" t="s">
        <v>37</v>
      </c>
      <c r="B84" s="77">
        <f>B20/B31</f>
        <v>5.9804088278790316E-2</v>
      </c>
      <c r="C84" s="78">
        <f t="shared" ref="C84:AC84" si="23">C20/C31</f>
        <v>7.7944310818560777E-2</v>
      </c>
      <c r="D84" s="77">
        <f t="shared" si="23"/>
        <v>6.8629654604030865E-2</v>
      </c>
      <c r="E84" s="78">
        <f t="shared" si="23"/>
        <v>7.9619504156991983E-2</v>
      </c>
      <c r="F84" s="77">
        <f t="shared" si="23"/>
        <v>7.3950775359226062E-2</v>
      </c>
      <c r="G84" s="78">
        <f t="shared" si="23"/>
        <v>7.4341263750319769E-2</v>
      </c>
      <c r="H84" s="77">
        <f t="shared" si="23"/>
        <v>7.5037947604778651E-2</v>
      </c>
      <c r="I84" s="78">
        <f t="shared" si="23"/>
        <v>8.2956360210347663E-2</v>
      </c>
      <c r="J84" s="77">
        <f t="shared" si="23"/>
        <v>7.7105303377655504E-2</v>
      </c>
      <c r="K84" s="78">
        <f t="shared" si="23"/>
        <v>5.2921299324177024E-2</v>
      </c>
      <c r="L84" s="77">
        <f t="shared" si="23"/>
        <v>0.11003657049979683</v>
      </c>
      <c r="M84" s="78">
        <f t="shared" si="23"/>
        <v>5.7325609461742699E-2</v>
      </c>
      <c r="N84" s="77">
        <f t="shared" si="23"/>
        <v>7.8664981617647053E-2</v>
      </c>
      <c r="O84" s="78">
        <f t="shared" si="23"/>
        <v>6.4602902386154903E-2</v>
      </c>
      <c r="P84" s="77">
        <f t="shared" si="23"/>
        <v>7.2525881132703182E-2</v>
      </c>
      <c r="Q84" s="78">
        <f t="shared" si="23"/>
        <v>7.3067134116536606E-2</v>
      </c>
      <c r="R84" s="77">
        <f t="shared" si="23"/>
        <v>7.2350818625886743E-2</v>
      </c>
      <c r="S84" s="78">
        <f t="shared" si="23"/>
        <v>7.7799939828176012E-2</v>
      </c>
      <c r="T84" s="77">
        <f t="shared" si="23"/>
        <v>9.3625203372282209E-2</v>
      </c>
      <c r="U84" s="78">
        <f t="shared" si="23"/>
        <v>5.5269588727707583E-2</v>
      </c>
      <c r="V84" s="77">
        <f t="shared" si="23"/>
        <v>9.169296351658085E-2</v>
      </c>
      <c r="W84" s="78">
        <f t="shared" si="23"/>
        <v>6.0919282750381346E-2</v>
      </c>
      <c r="X84" s="77">
        <f t="shared" si="23"/>
        <v>8.1208992148004727E-2</v>
      </c>
      <c r="Y84" s="78">
        <f t="shared" si="23"/>
        <v>5.8017037149049849E-2</v>
      </c>
      <c r="Z84" s="77">
        <f t="shared" si="23"/>
        <v>7.9538934960621713E-2</v>
      </c>
      <c r="AA84" s="77">
        <f t="shared" si="23"/>
        <v>7.825676613462873E-2</v>
      </c>
      <c r="AB84" s="96">
        <f t="shared" si="23"/>
        <v>7.513305284133788E-2</v>
      </c>
      <c r="AC84" s="97">
        <f t="shared" si="23"/>
        <v>7.2524787433988241E-2</v>
      </c>
      <c r="AD84" s="16"/>
      <c r="AE84" s="16"/>
    </row>
    <row r="85" spans="1:31" s="8" customFormat="1" x14ac:dyDescent="0.2">
      <c r="A85" s="83" t="s">
        <v>30</v>
      </c>
      <c r="B85" s="77">
        <f>B21/B31</f>
        <v>6.4307687551206541E-2</v>
      </c>
      <c r="C85" s="78">
        <f t="shared" ref="C85:AC85" si="24">C21/C31</f>
        <v>9.5688496666010425E-2</v>
      </c>
      <c r="D85" s="77">
        <f t="shared" si="24"/>
        <v>6.6037311755450662E-2</v>
      </c>
      <c r="E85" s="78">
        <f t="shared" si="24"/>
        <v>8.3870122088233093E-2</v>
      </c>
      <c r="F85" s="77">
        <f t="shared" si="24"/>
        <v>7.8645611039977234E-2</v>
      </c>
      <c r="G85" s="78">
        <f t="shared" si="24"/>
        <v>8.0378613456126888E-2</v>
      </c>
      <c r="H85" s="77">
        <f t="shared" si="24"/>
        <v>7.4393034943255554E-2</v>
      </c>
      <c r="I85" s="78">
        <f t="shared" si="24"/>
        <v>8.2909586587997894E-2</v>
      </c>
      <c r="J85" s="77">
        <f t="shared" si="24"/>
        <v>8.2836619287788474E-2</v>
      </c>
      <c r="K85" s="78">
        <f t="shared" si="24"/>
        <v>5.7335949422280361E-2</v>
      </c>
      <c r="L85" s="77">
        <f t="shared" si="24"/>
        <v>0.11446566436407964</v>
      </c>
      <c r="M85" s="78">
        <f t="shared" si="24"/>
        <v>5.8222130271369951E-2</v>
      </c>
      <c r="N85" s="77">
        <f t="shared" si="24"/>
        <v>7.7562040441176469E-2</v>
      </c>
      <c r="O85" s="78">
        <f t="shared" si="24"/>
        <v>6.5943536662865301E-2</v>
      </c>
      <c r="P85" s="77">
        <f t="shared" si="24"/>
        <v>6.9805671343861911E-2</v>
      </c>
      <c r="Q85" s="78">
        <f t="shared" si="24"/>
        <v>7.5629118980599708E-2</v>
      </c>
      <c r="R85" s="77">
        <f t="shared" si="24"/>
        <v>6.3158153121087898E-2</v>
      </c>
      <c r="S85" s="78">
        <f t="shared" si="24"/>
        <v>8.1800251830226309E-2</v>
      </c>
      <c r="T85" s="77">
        <f t="shared" si="24"/>
        <v>7.6689838781245384E-2</v>
      </c>
      <c r="U85" s="78">
        <f t="shared" si="24"/>
        <v>6.4992460874538555E-2</v>
      </c>
      <c r="V85" s="77">
        <f t="shared" si="24"/>
        <v>8.1644798759895915E-2</v>
      </c>
      <c r="W85" s="78">
        <f t="shared" si="24"/>
        <v>6.1303295038774575E-2</v>
      </c>
      <c r="X85" s="77">
        <f t="shared" si="24"/>
        <v>7.4217489512746052E-2</v>
      </c>
      <c r="Y85" s="78">
        <f t="shared" si="24"/>
        <v>6.5880336710519682E-2</v>
      </c>
      <c r="Z85" s="77">
        <f t="shared" si="24"/>
        <v>7.4818755541647103E-2</v>
      </c>
      <c r="AA85" s="77">
        <f t="shared" si="24"/>
        <v>7.3182512144344208E-2</v>
      </c>
      <c r="AB85" s="96">
        <f t="shared" si="24"/>
        <v>7.2897666457859611E-2</v>
      </c>
      <c r="AC85" s="97">
        <f t="shared" si="24"/>
        <v>7.5319824317611E-2</v>
      </c>
      <c r="AD85" s="16"/>
      <c r="AE85" s="16"/>
    </row>
    <row r="86" spans="1:31" s="8" customFormat="1" x14ac:dyDescent="0.2">
      <c r="A86" s="82" t="s">
        <v>32</v>
      </c>
      <c r="B86" s="77">
        <f>B22/B31</f>
        <v>6.633276136592002E-2</v>
      </c>
      <c r="C86" s="78">
        <f t="shared" ref="C86:AC86" si="25">C22/C31</f>
        <v>7.9211141260153897E-2</v>
      </c>
      <c r="D86" s="77">
        <f t="shared" si="25"/>
        <v>5.8425114257885664E-2</v>
      </c>
      <c r="E86" s="78">
        <f t="shared" si="25"/>
        <v>7.9469702643996706E-2</v>
      </c>
      <c r="F86" s="77">
        <f t="shared" si="25"/>
        <v>6.6780480864987904E-2</v>
      </c>
      <c r="G86" s="78">
        <f t="shared" si="25"/>
        <v>7.5057559478127395E-2</v>
      </c>
      <c r="H86" s="77">
        <f t="shared" si="25"/>
        <v>6.8557361835327055E-2</v>
      </c>
      <c r="I86" s="78">
        <f t="shared" si="25"/>
        <v>7.801172013337164E-2</v>
      </c>
      <c r="J86" s="77">
        <f t="shared" si="25"/>
        <v>7.7334556014060835E-2</v>
      </c>
      <c r="K86" s="78">
        <f t="shared" si="25"/>
        <v>4.5836058425986481E-2</v>
      </c>
      <c r="L86" s="77">
        <f t="shared" si="25"/>
        <v>9.5895977245022343E-2</v>
      </c>
      <c r="M86" s="78">
        <f t="shared" si="25"/>
        <v>4.8222475087065966E-2</v>
      </c>
      <c r="N86" s="77">
        <f t="shared" si="25"/>
        <v>7.1380974264705882E-2</v>
      </c>
      <c r="O86" s="78">
        <f t="shared" si="25"/>
        <v>6.0972743338179348E-2</v>
      </c>
      <c r="P86" s="77">
        <f t="shared" si="25"/>
        <v>6.0373001428599388E-2</v>
      </c>
      <c r="Q86" s="78">
        <f t="shared" si="25"/>
        <v>8.304539095551923E-2</v>
      </c>
      <c r="R86" s="77">
        <f t="shared" si="25"/>
        <v>5.527872554554604E-2</v>
      </c>
      <c r="S86" s="78">
        <f t="shared" si="25"/>
        <v>8.5833992623380095E-2</v>
      </c>
      <c r="T86" s="77">
        <f t="shared" si="25"/>
        <v>7.0403786422126899E-2</v>
      </c>
      <c r="U86" s="78">
        <f t="shared" si="25"/>
        <v>6.7488171372120834E-2</v>
      </c>
      <c r="V86" s="77">
        <f t="shared" si="25"/>
        <v>8.8246692133089735E-2</v>
      </c>
      <c r="W86" s="78">
        <f t="shared" si="25"/>
        <v>5.2780355638047081E-2</v>
      </c>
      <c r="X86" s="77">
        <f t="shared" si="25"/>
        <v>7.029149187910079E-2</v>
      </c>
      <c r="Y86" s="78">
        <f t="shared" si="25"/>
        <v>6.8728262513231511E-2</v>
      </c>
      <c r="Z86" s="77">
        <f t="shared" si="25"/>
        <v>6.6254628905231316E-2</v>
      </c>
      <c r="AA86" s="77">
        <f t="shared" si="25"/>
        <v>6.8241498959056207E-2</v>
      </c>
      <c r="AB86" s="96">
        <f t="shared" si="25"/>
        <v>6.8030324703189815E-2</v>
      </c>
      <c r="AC86" s="97">
        <f t="shared" si="25"/>
        <v>7.029764673696727E-2</v>
      </c>
      <c r="AD86" s="16"/>
      <c r="AE86" s="16"/>
    </row>
    <row r="87" spans="1:31" s="8" customFormat="1" x14ac:dyDescent="0.2">
      <c r="A87" s="83" t="s">
        <v>34</v>
      </c>
      <c r="B87" s="77">
        <f>B23/B31</f>
        <v>6.8419669495586574E-2</v>
      </c>
      <c r="C87" s="78">
        <f t="shared" ref="C87:AC87" si="26">C23/C31</f>
        <v>6.9076497727408898E-2</v>
      </c>
      <c r="D87" s="77">
        <f t="shared" si="26"/>
        <v>5.3974675957143926E-2</v>
      </c>
      <c r="E87" s="78">
        <f t="shared" si="26"/>
        <v>7.010710808179163E-2</v>
      </c>
      <c r="F87" s="77">
        <f t="shared" si="26"/>
        <v>6.1431213543889598E-2</v>
      </c>
      <c r="G87" s="78">
        <f t="shared" si="26"/>
        <v>7.0401637247377843E-2</v>
      </c>
      <c r="H87" s="77">
        <f t="shared" si="26"/>
        <v>6.2446421127967972E-2</v>
      </c>
      <c r="I87" s="78">
        <f t="shared" si="26"/>
        <v>7.2953486973546172E-2</v>
      </c>
      <c r="J87" s="77">
        <f t="shared" si="26"/>
        <v>7.6723215650313314E-2</v>
      </c>
      <c r="K87" s="78">
        <f t="shared" si="26"/>
        <v>3.8750817527795946E-2</v>
      </c>
      <c r="L87" s="77">
        <f t="shared" si="26"/>
        <v>8.1389678992279557E-2</v>
      </c>
      <c r="M87" s="78">
        <f t="shared" si="26"/>
        <v>4.2395089824488807E-2</v>
      </c>
      <c r="N87" s="77">
        <f t="shared" si="26"/>
        <v>6.7417279411764702E-2</v>
      </c>
      <c r="O87" s="78">
        <f t="shared" si="26"/>
        <v>6.2600656388470552E-2</v>
      </c>
      <c r="P87" s="77">
        <f t="shared" si="26"/>
        <v>5.0999041077124795E-2</v>
      </c>
      <c r="Q87" s="78">
        <f t="shared" si="26"/>
        <v>8.3618466517217549E-2</v>
      </c>
      <c r="R87" s="77">
        <f t="shared" si="26"/>
        <v>4.6405164584304964E-2</v>
      </c>
      <c r="S87" s="78">
        <f t="shared" si="26"/>
        <v>7.7187078657945468E-2</v>
      </c>
      <c r="T87" s="77">
        <f t="shared" si="26"/>
        <v>5.6500517674900164E-2</v>
      </c>
      <c r="U87" s="78">
        <f t="shared" si="26"/>
        <v>7.2843550148182806E-2</v>
      </c>
      <c r="V87" s="77">
        <f t="shared" si="26"/>
        <v>9.4931628190223105E-2</v>
      </c>
      <c r="W87" s="78">
        <f t="shared" si="26"/>
        <v>5.0913629236135557E-2</v>
      </c>
      <c r="X87" s="77">
        <f t="shared" si="26"/>
        <v>6.3443404682514068E-2</v>
      </c>
      <c r="Y87" s="78">
        <f t="shared" si="26"/>
        <v>6.867785674681183E-2</v>
      </c>
      <c r="Z87" s="77">
        <f t="shared" si="26"/>
        <v>6.1508371146925367E-2</v>
      </c>
      <c r="AA87" s="77">
        <f t="shared" si="26"/>
        <v>6.7525329632199857E-2</v>
      </c>
      <c r="AB87" s="96">
        <f t="shared" si="26"/>
        <v>6.4315203290930698E-2</v>
      </c>
      <c r="AC87" s="97">
        <f t="shared" si="26"/>
        <v>6.6586074790446301E-2</v>
      </c>
      <c r="AD87" s="16"/>
      <c r="AE87" s="16"/>
    </row>
    <row r="88" spans="1:31" s="8" customFormat="1" x14ac:dyDescent="0.2">
      <c r="A88" s="82" t="s">
        <v>38</v>
      </c>
      <c r="B88" s="77">
        <f>B24/B31</f>
        <v>5.7758403025759145E-2</v>
      </c>
      <c r="C88" s="78">
        <f t="shared" ref="C88:AC88" si="27">C24/C31</f>
        <v>5.9849178700129249E-2</v>
      </c>
      <c r="D88" s="77">
        <f t="shared" si="27"/>
        <v>3.9364651232486704E-2</v>
      </c>
      <c r="E88" s="78">
        <f t="shared" si="27"/>
        <v>6.125009362594562E-2</v>
      </c>
      <c r="F88" s="77">
        <f t="shared" si="27"/>
        <v>4.791577749324228E-2</v>
      </c>
      <c r="G88" s="78">
        <f t="shared" si="27"/>
        <v>5.9861857252494245E-2</v>
      </c>
      <c r="H88" s="77">
        <f t="shared" si="27"/>
        <v>4.9697598880054109E-2</v>
      </c>
      <c r="I88" s="78">
        <f t="shared" si="27"/>
        <v>6.2723427571045792E-2</v>
      </c>
      <c r="J88" s="77">
        <f t="shared" si="27"/>
        <v>7.1373987467522548E-2</v>
      </c>
      <c r="K88" s="78">
        <f t="shared" si="27"/>
        <v>3.3736647045999567E-2</v>
      </c>
      <c r="L88" s="77">
        <f t="shared" si="27"/>
        <v>6.2210483543275089E-2</v>
      </c>
      <c r="M88" s="78">
        <f t="shared" si="27"/>
        <v>3.9171063066790801E-2</v>
      </c>
      <c r="N88" s="77">
        <f t="shared" si="27"/>
        <v>5.7134650735294119E-2</v>
      </c>
      <c r="O88" s="78">
        <f t="shared" si="27"/>
        <v>5.4852834919170201E-2</v>
      </c>
      <c r="P88" s="77">
        <f t="shared" si="27"/>
        <v>4.3405937493884418E-2</v>
      </c>
      <c r="Q88" s="78">
        <f t="shared" si="27"/>
        <v>8.439380404186822E-2</v>
      </c>
      <c r="R88" s="77">
        <f t="shared" si="27"/>
        <v>4.0133532978227249E-2</v>
      </c>
      <c r="S88" s="78">
        <f t="shared" si="27"/>
        <v>7.0412176994305964E-2</v>
      </c>
      <c r="T88" s="77">
        <f t="shared" si="27"/>
        <v>4.4446087856825911E-2</v>
      </c>
      <c r="U88" s="78">
        <f t="shared" si="27"/>
        <v>7.2843550148182806E-2</v>
      </c>
      <c r="V88" s="77">
        <f t="shared" si="27"/>
        <v>9.5651331451032495E-2</v>
      </c>
      <c r="W88" s="78">
        <f t="shared" si="27"/>
        <v>4.794820100909896E-2</v>
      </c>
      <c r="X88" s="77">
        <f t="shared" si="27"/>
        <v>5.4551647484851744E-2</v>
      </c>
      <c r="Y88" s="78">
        <f t="shared" si="27"/>
        <v>7.4650940067543733E-2</v>
      </c>
      <c r="Z88" s="77">
        <f t="shared" si="27"/>
        <v>5.242789339174881E-2</v>
      </c>
      <c r="AA88" s="77">
        <f t="shared" si="27"/>
        <v>6.0541290770298406E-2</v>
      </c>
      <c r="AB88" s="96">
        <f t="shared" si="27"/>
        <v>5.4623925342435348E-2</v>
      </c>
      <c r="AC88" s="97">
        <f t="shared" si="27"/>
        <v>6.0346130256619938E-2</v>
      </c>
      <c r="AD88" s="16"/>
      <c r="AE88" s="16"/>
    </row>
    <row r="89" spans="1:31" s="8" customFormat="1" x14ac:dyDescent="0.2">
      <c r="A89" s="83" t="s">
        <v>39</v>
      </c>
      <c r="B89" s="77">
        <f>B25/B31</f>
        <v>9.2339243663270929E-3</v>
      </c>
      <c r="C89" s="78">
        <f t="shared" ref="C89:AC89" si="28">C25/C31</f>
        <v>5.1751735472108332E-2</v>
      </c>
      <c r="D89" s="77">
        <f t="shared" si="28"/>
        <v>7.5822282160785195E-3</v>
      </c>
      <c r="E89" s="78">
        <f t="shared" si="28"/>
        <v>5.5875964347239904E-2</v>
      </c>
      <c r="F89" s="77">
        <f t="shared" si="28"/>
        <v>1.1580594679186228E-2</v>
      </c>
      <c r="G89" s="78">
        <f t="shared" si="28"/>
        <v>4.9731389102072143E-2</v>
      </c>
      <c r="H89" s="77">
        <f t="shared" si="28"/>
        <v>1.6657622159828234E-2</v>
      </c>
      <c r="I89" s="78">
        <f t="shared" si="28"/>
        <v>4.7715776742818579E-2</v>
      </c>
      <c r="J89" s="77">
        <f t="shared" si="28"/>
        <v>4.1953232462173314E-2</v>
      </c>
      <c r="K89" s="78">
        <f t="shared" si="28"/>
        <v>2.5561369086548942E-2</v>
      </c>
      <c r="L89" s="77">
        <f t="shared" si="28"/>
        <v>3.421373425436814E-2</v>
      </c>
      <c r="M89" s="78">
        <f t="shared" si="28"/>
        <v>2.5464639150374124E-2</v>
      </c>
      <c r="N89" s="77">
        <f t="shared" si="28"/>
        <v>3.5994944852941177E-2</v>
      </c>
      <c r="O89" s="78">
        <f t="shared" si="28"/>
        <v>3.8460533990302165E-2</v>
      </c>
      <c r="P89" s="77">
        <f t="shared" si="28"/>
        <v>3.109649895301278E-2</v>
      </c>
      <c r="Q89" s="78">
        <f t="shared" si="28"/>
        <v>5.5470343339682114E-2</v>
      </c>
      <c r="R89" s="77">
        <f t="shared" si="28"/>
        <v>2.5368811212842731E-2</v>
      </c>
      <c r="S89" s="78">
        <f t="shared" si="28"/>
        <v>4.4426863376530762E-2</v>
      </c>
      <c r="T89" s="77">
        <f t="shared" si="28"/>
        <v>3.3796775624907557E-2</v>
      </c>
      <c r="U89" s="78">
        <f t="shared" si="28"/>
        <v>4.9498258202048562E-2</v>
      </c>
      <c r="V89" s="77">
        <f t="shared" si="28"/>
        <v>8.9257044787687534E-2</v>
      </c>
      <c r="W89" s="78">
        <f t="shared" si="28"/>
        <v>3.1467673632222901E-2</v>
      </c>
      <c r="X89" s="77">
        <f t="shared" si="28"/>
        <v>4.1411207916532217E-2</v>
      </c>
      <c r="Y89" s="78">
        <f t="shared" si="28"/>
        <v>5.2699228791773779E-2</v>
      </c>
      <c r="Z89" s="77">
        <f t="shared" si="28"/>
        <v>3.1919887341574089E-2</v>
      </c>
      <c r="AA89" s="77">
        <f t="shared" si="28"/>
        <v>4.5290770298403886E-2</v>
      </c>
      <c r="AB89" s="96">
        <f t="shared" si="28"/>
        <v>2.7956140653746936E-2</v>
      </c>
      <c r="AC89" s="97">
        <f t="shared" si="28"/>
        <v>4.4380840071545045E-2</v>
      </c>
      <c r="AD89" s="16"/>
      <c r="AE89" s="16"/>
    </row>
    <row r="90" spans="1:31" s="8" customFormat="1" x14ac:dyDescent="0.2">
      <c r="A90" s="82" t="s">
        <v>40</v>
      </c>
      <c r="B90" s="77">
        <f>B26/B31</f>
        <v>0</v>
      </c>
      <c r="C90" s="78">
        <f t="shared" ref="C90:AC90" si="29">C26/C31</f>
        <v>2.7536442774358669E-2</v>
      </c>
      <c r="D90" s="77">
        <f t="shared" si="29"/>
        <v>1.9480032966209636E-4</v>
      </c>
      <c r="E90" s="78">
        <f t="shared" si="29"/>
        <v>2.3874616133622951E-2</v>
      </c>
      <c r="F90" s="77">
        <f t="shared" si="29"/>
        <v>2.8453549580310141E-4</v>
      </c>
      <c r="G90" s="78">
        <f t="shared" si="29"/>
        <v>1.8674852903555896E-2</v>
      </c>
      <c r="H90" s="77">
        <f t="shared" si="29"/>
        <v>4.2469858197862349E-4</v>
      </c>
      <c r="I90" s="78">
        <f t="shared" si="29"/>
        <v>1.7459925028565318E-2</v>
      </c>
      <c r="J90" s="77">
        <f t="shared" si="29"/>
        <v>4.8143053645116922E-3</v>
      </c>
      <c r="K90" s="78">
        <f t="shared" si="29"/>
        <v>7.8482668410725966E-3</v>
      </c>
      <c r="L90" s="77">
        <f t="shared" si="29"/>
        <v>6.4201544087769203E-3</v>
      </c>
      <c r="M90" s="78">
        <f t="shared" si="29"/>
        <v>3.6033240233095411E-3</v>
      </c>
      <c r="N90" s="77">
        <f t="shared" si="29"/>
        <v>3.6075367647058825E-3</v>
      </c>
      <c r="O90" s="78">
        <f t="shared" si="29"/>
        <v>4.9620879073047153E-3</v>
      </c>
      <c r="P90" s="77">
        <f t="shared" si="29"/>
        <v>6.1645041977338106E-3</v>
      </c>
      <c r="Q90" s="78">
        <f t="shared" si="29"/>
        <v>5.8993072527768883E-3</v>
      </c>
      <c r="R90" s="77">
        <f t="shared" si="29"/>
        <v>3.1910454355777019E-3</v>
      </c>
      <c r="S90" s="78">
        <f t="shared" si="29"/>
        <v>3.3985937621875801E-3</v>
      </c>
      <c r="T90" s="77">
        <f t="shared" si="29"/>
        <v>2.7362816151456884E-3</v>
      </c>
      <c r="U90" s="78">
        <f t="shared" si="29"/>
        <v>1.1958612800915093E-3</v>
      </c>
      <c r="V90" s="77">
        <f t="shared" si="29"/>
        <v>1.7023750207606711E-3</v>
      </c>
      <c r="W90" s="78">
        <f t="shared" si="29"/>
        <v>1.4187120654527612E-3</v>
      </c>
      <c r="X90" s="77">
        <f t="shared" si="29"/>
        <v>3.8542899143092753E-3</v>
      </c>
      <c r="Y90" s="78">
        <f t="shared" si="29"/>
        <v>3.4275921165381321E-3</v>
      </c>
      <c r="Z90" s="77">
        <f t="shared" si="29"/>
        <v>3.1815573984248684E-4</v>
      </c>
      <c r="AA90" s="77">
        <f t="shared" si="29"/>
        <v>2.9701596113809853E-3</v>
      </c>
      <c r="AB90" s="96">
        <f t="shared" si="29"/>
        <v>1.6010733011408756E-3</v>
      </c>
      <c r="AC90" s="97">
        <f t="shared" si="29"/>
        <v>9.7529997264221846E-3</v>
      </c>
      <c r="AD90" s="16"/>
      <c r="AE90" s="16"/>
    </row>
    <row r="91" spans="1:31" s="8" customFormat="1" x14ac:dyDescent="0.2">
      <c r="A91" s="83" t="s">
        <v>41</v>
      </c>
      <c r="B91" s="77">
        <f>B27/B31</f>
        <v>0</v>
      </c>
      <c r="C91" s="78">
        <f t="shared" ref="C91:AC91" si="30">C27/C31</f>
        <v>0</v>
      </c>
      <c r="D91" s="77">
        <f t="shared" si="30"/>
        <v>0</v>
      </c>
      <c r="E91" s="78">
        <f t="shared" si="30"/>
        <v>0</v>
      </c>
      <c r="F91" s="77">
        <f t="shared" si="30"/>
        <v>0</v>
      </c>
      <c r="G91" s="78">
        <f t="shared" si="30"/>
        <v>0</v>
      </c>
      <c r="H91" s="77">
        <f t="shared" si="30"/>
        <v>0</v>
      </c>
      <c r="I91" s="78">
        <f t="shared" si="30"/>
        <v>0</v>
      </c>
      <c r="J91" s="77">
        <f t="shared" si="30"/>
        <v>0</v>
      </c>
      <c r="K91" s="78">
        <f t="shared" si="30"/>
        <v>0</v>
      </c>
      <c r="L91" s="77">
        <f t="shared" si="30"/>
        <v>0</v>
      </c>
      <c r="M91" s="78">
        <f t="shared" si="30"/>
        <v>0</v>
      </c>
      <c r="N91" s="77">
        <f t="shared" si="30"/>
        <v>0</v>
      </c>
      <c r="O91" s="78">
        <f t="shared" si="30"/>
        <v>0</v>
      </c>
      <c r="P91" s="77">
        <f t="shared" si="30"/>
        <v>0</v>
      </c>
      <c r="Q91" s="78">
        <f t="shared" si="30"/>
        <v>0</v>
      </c>
      <c r="R91" s="77">
        <f t="shared" si="30"/>
        <v>0</v>
      </c>
      <c r="S91" s="78">
        <f t="shared" si="30"/>
        <v>0</v>
      </c>
      <c r="T91" s="77">
        <f t="shared" si="30"/>
        <v>0</v>
      </c>
      <c r="U91" s="78">
        <f t="shared" si="30"/>
        <v>0</v>
      </c>
      <c r="V91" s="77">
        <f t="shared" si="30"/>
        <v>0</v>
      </c>
      <c r="W91" s="78">
        <f t="shared" si="30"/>
        <v>0</v>
      </c>
      <c r="X91" s="77">
        <f t="shared" si="30"/>
        <v>0</v>
      </c>
      <c r="Y91" s="78">
        <f t="shared" si="30"/>
        <v>0</v>
      </c>
      <c r="Z91" s="77">
        <f t="shared" si="30"/>
        <v>0</v>
      </c>
      <c r="AA91" s="77">
        <f t="shared" si="30"/>
        <v>0</v>
      </c>
      <c r="AB91" s="96">
        <f t="shared" si="30"/>
        <v>0</v>
      </c>
      <c r="AC91" s="97">
        <f t="shared" si="30"/>
        <v>0</v>
      </c>
      <c r="AD91" s="16"/>
      <c r="AE91" s="16"/>
    </row>
    <row r="92" spans="1:31" s="8" customFormat="1" x14ac:dyDescent="0.2">
      <c r="A92" s="82" t="s">
        <v>42</v>
      </c>
      <c r="B92" s="77">
        <f>B28/B31</f>
        <v>0</v>
      </c>
      <c r="C92" s="78">
        <f t="shared" ref="C92:AC92" si="31">C28/C31</f>
        <v>0</v>
      </c>
      <c r="D92" s="77">
        <f t="shared" si="31"/>
        <v>0</v>
      </c>
      <c r="E92" s="78">
        <f t="shared" si="31"/>
        <v>0</v>
      </c>
      <c r="F92" s="77">
        <f t="shared" si="31"/>
        <v>0</v>
      </c>
      <c r="G92" s="78">
        <f t="shared" si="31"/>
        <v>0</v>
      </c>
      <c r="H92" s="77">
        <f t="shared" si="31"/>
        <v>0</v>
      </c>
      <c r="I92" s="78">
        <f t="shared" si="31"/>
        <v>0</v>
      </c>
      <c r="J92" s="77">
        <f t="shared" si="31"/>
        <v>0</v>
      </c>
      <c r="K92" s="78">
        <f t="shared" si="31"/>
        <v>0</v>
      </c>
      <c r="L92" s="77">
        <f t="shared" si="31"/>
        <v>0</v>
      </c>
      <c r="M92" s="78">
        <f t="shared" si="31"/>
        <v>0</v>
      </c>
      <c r="N92" s="77">
        <f t="shared" si="31"/>
        <v>0</v>
      </c>
      <c r="O92" s="78">
        <f t="shared" si="31"/>
        <v>0</v>
      </c>
      <c r="P92" s="77">
        <f t="shared" si="31"/>
        <v>0</v>
      </c>
      <c r="Q92" s="78">
        <f t="shared" si="31"/>
        <v>0</v>
      </c>
      <c r="R92" s="77">
        <f t="shared" si="31"/>
        <v>0</v>
      </c>
      <c r="S92" s="78">
        <f t="shared" si="31"/>
        <v>0</v>
      </c>
      <c r="T92" s="77">
        <f t="shared" si="31"/>
        <v>0</v>
      </c>
      <c r="U92" s="78">
        <f t="shared" si="31"/>
        <v>0</v>
      </c>
      <c r="V92" s="77">
        <f t="shared" si="31"/>
        <v>0</v>
      </c>
      <c r="W92" s="78">
        <f t="shared" si="31"/>
        <v>0</v>
      </c>
      <c r="X92" s="77">
        <f t="shared" si="31"/>
        <v>0</v>
      </c>
      <c r="Y92" s="78">
        <f t="shared" si="31"/>
        <v>0</v>
      </c>
      <c r="Z92" s="77">
        <f t="shared" si="31"/>
        <v>0</v>
      </c>
      <c r="AA92" s="77">
        <f t="shared" si="31"/>
        <v>0</v>
      </c>
      <c r="AB92" s="96">
        <f t="shared" si="31"/>
        <v>0</v>
      </c>
      <c r="AC92" s="97">
        <f t="shared" si="31"/>
        <v>0</v>
      </c>
      <c r="AD92" s="16"/>
      <c r="AE92" s="16"/>
    </row>
    <row r="93" spans="1:31" s="8" customFormat="1" x14ac:dyDescent="0.2">
      <c r="A93" s="83" t="s">
        <v>43</v>
      </c>
      <c r="B93" s="77">
        <f>B29/B31</f>
        <v>0</v>
      </c>
      <c r="C93" s="78">
        <f t="shared" ref="C93:AC93" si="32">C29/C31</f>
        <v>0</v>
      </c>
      <c r="D93" s="77">
        <f t="shared" si="32"/>
        <v>0</v>
      </c>
      <c r="E93" s="78">
        <f t="shared" si="32"/>
        <v>0</v>
      </c>
      <c r="F93" s="77">
        <f t="shared" si="32"/>
        <v>0</v>
      </c>
      <c r="G93" s="78">
        <f t="shared" si="32"/>
        <v>0</v>
      </c>
      <c r="H93" s="77">
        <f t="shared" si="32"/>
        <v>0</v>
      </c>
      <c r="I93" s="78">
        <f t="shared" si="32"/>
        <v>0</v>
      </c>
      <c r="J93" s="77">
        <f t="shared" si="32"/>
        <v>0</v>
      </c>
      <c r="K93" s="78">
        <f t="shared" si="32"/>
        <v>0</v>
      </c>
      <c r="L93" s="77">
        <f t="shared" si="32"/>
        <v>0</v>
      </c>
      <c r="M93" s="78">
        <f t="shared" si="32"/>
        <v>0</v>
      </c>
      <c r="N93" s="77">
        <f t="shared" si="32"/>
        <v>0</v>
      </c>
      <c r="O93" s="78">
        <f t="shared" si="32"/>
        <v>0</v>
      </c>
      <c r="P93" s="77">
        <f t="shared" si="32"/>
        <v>0</v>
      </c>
      <c r="Q93" s="78">
        <f t="shared" si="32"/>
        <v>0</v>
      </c>
      <c r="R93" s="77">
        <f t="shared" si="32"/>
        <v>0</v>
      </c>
      <c r="S93" s="78">
        <f t="shared" si="32"/>
        <v>0</v>
      </c>
      <c r="T93" s="77">
        <f t="shared" si="32"/>
        <v>0</v>
      </c>
      <c r="U93" s="78">
        <f t="shared" si="32"/>
        <v>0</v>
      </c>
      <c r="V93" s="77">
        <f t="shared" si="32"/>
        <v>0</v>
      </c>
      <c r="W93" s="78">
        <f t="shared" si="32"/>
        <v>0</v>
      </c>
      <c r="X93" s="77">
        <f t="shared" si="32"/>
        <v>0</v>
      </c>
      <c r="Y93" s="78">
        <f t="shared" si="32"/>
        <v>0</v>
      </c>
      <c r="Z93" s="77">
        <f t="shared" si="32"/>
        <v>0</v>
      </c>
      <c r="AA93" s="77">
        <f t="shared" si="32"/>
        <v>0</v>
      </c>
      <c r="AB93" s="96">
        <f t="shared" si="32"/>
        <v>0</v>
      </c>
      <c r="AC93" s="97">
        <f t="shared" si="32"/>
        <v>0</v>
      </c>
      <c r="AD93" s="16"/>
      <c r="AE93" s="16"/>
    </row>
    <row r="94" spans="1:31" s="8" customFormat="1" ht="13.5" thickBot="1" x14ac:dyDescent="0.25">
      <c r="A94" s="82" t="s">
        <v>44</v>
      </c>
      <c r="B94" s="79">
        <f>B30/B31</f>
        <v>0</v>
      </c>
      <c r="C94" s="80">
        <f t="shared" ref="C94:AC94" si="33">C30/C31</f>
        <v>0</v>
      </c>
      <c r="D94" s="79">
        <f t="shared" si="33"/>
        <v>0</v>
      </c>
      <c r="E94" s="80">
        <f t="shared" si="33"/>
        <v>0</v>
      </c>
      <c r="F94" s="79">
        <f t="shared" si="33"/>
        <v>0</v>
      </c>
      <c r="G94" s="80">
        <f t="shared" si="33"/>
        <v>0</v>
      </c>
      <c r="H94" s="79">
        <f t="shared" si="33"/>
        <v>0</v>
      </c>
      <c r="I94" s="80">
        <f t="shared" si="33"/>
        <v>0</v>
      </c>
      <c r="J94" s="79">
        <f t="shared" si="33"/>
        <v>0</v>
      </c>
      <c r="K94" s="80">
        <f t="shared" si="33"/>
        <v>0</v>
      </c>
      <c r="L94" s="79">
        <f t="shared" si="33"/>
        <v>0</v>
      </c>
      <c r="M94" s="80">
        <f t="shared" si="33"/>
        <v>0</v>
      </c>
      <c r="N94" s="79">
        <f t="shared" si="33"/>
        <v>0</v>
      </c>
      <c r="O94" s="80">
        <f t="shared" si="33"/>
        <v>0</v>
      </c>
      <c r="P94" s="79">
        <f t="shared" si="33"/>
        <v>0</v>
      </c>
      <c r="Q94" s="80">
        <f t="shared" si="33"/>
        <v>0</v>
      </c>
      <c r="R94" s="79">
        <f t="shared" si="33"/>
        <v>0</v>
      </c>
      <c r="S94" s="80">
        <f t="shared" si="33"/>
        <v>0</v>
      </c>
      <c r="T94" s="79">
        <f t="shared" si="33"/>
        <v>0</v>
      </c>
      <c r="U94" s="80">
        <f t="shared" si="33"/>
        <v>0</v>
      </c>
      <c r="V94" s="79">
        <f t="shared" si="33"/>
        <v>0</v>
      </c>
      <c r="W94" s="80">
        <f t="shared" si="33"/>
        <v>0</v>
      </c>
      <c r="X94" s="79">
        <f t="shared" si="33"/>
        <v>0</v>
      </c>
      <c r="Y94" s="80">
        <f t="shared" si="33"/>
        <v>0</v>
      </c>
      <c r="Z94" s="79">
        <f t="shared" si="33"/>
        <v>0</v>
      </c>
      <c r="AA94" s="79">
        <f t="shared" si="33"/>
        <v>0</v>
      </c>
      <c r="AB94" s="98">
        <f t="shared" si="33"/>
        <v>0</v>
      </c>
      <c r="AC94" s="99">
        <f t="shared" si="33"/>
        <v>0</v>
      </c>
      <c r="AD94" s="16"/>
      <c r="AE94" s="16"/>
    </row>
    <row r="95" spans="1:31" s="8" customFormat="1" ht="14.25" thickTop="1" thickBot="1" x14ac:dyDescent="0.25">
      <c r="A95" s="9" t="s">
        <v>26</v>
      </c>
      <c r="B95" s="73">
        <f>SUM(B71:B94)</f>
        <v>1.0000000000000002</v>
      </c>
      <c r="C95" s="74">
        <f t="shared" ref="C95:AC95" si="34">SUM(C71:C94)</f>
        <v>1</v>
      </c>
      <c r="D95" s="73">
        <f t="shared" si="34"/>
        <v>1</v>
      </c>
      <c r="E95" s="74">
        <f t="shared" si="34"/>
        <v>0.99999999999999978</v>
      </c>
      <c r="F95" s="73">
        <f t="shared" si="34"/>
        <v>1</v>
      </c>
      <c r="G95" s="74">
        <f t="shared" si="34"/>
        <v>1</v>
      </c>
      <c r="H95" s="73">
        <f t="shared" si="34"/>
        <v>1</v>
      </c>
      <c r="I95" s="74">
        <f t="shared" si="34"/>
        <v>1</v>
      </c>
      <c r="J95" s="73">
        <f t="shared" si="34"/>
        <v>1</v>
      </c>
      <c r="K95" s="73">
        <f t="shared" si="34"/>
        <v>1</v>
      </c>
      <c r="L95" s="73">
        <f t="shared" si="34"/>
        <v>1</v>
      </c>
      <c r="M95" s="74">
        <f t="shared" si="34"/>
        <v>1</v>
      </c>
      <c r="N95" s="73">
        <f t="shared" si="34"/>
        <v>1</v>
      </c>
      <c r="O95" s="74">
        <f t="shared" si="34"/>
        <v>1</v>
      </c>
      <c r="P95" s="73">
        <f t="shared" si="34"/>
        <v>1.0000000000000002</v>
      </c>
      <c r="Q95" s="74">
        <f t="shared" si="34"/>
        <v>1.0000000000000002</v>
      </c>
      <c r="R95" s="73">
        <f t="shared" si="34"/>
        <v>1</v>
      </c>
      <c r="S95" s="74">
        <f t="shared" si="34"/>
        <v>1.0000000000000002</v>
      </c>
      <c r="T95" s="73">
        <f t="shared" si="34"/>
        <v>0.99999999999999989</v>
      </c>
      <c r="U95" s="74">
        <f t="shared" si="34"/>
        <v>1</v>
      </c>
      <c r="V95" s="73">
        <f t="shared" si="34"/>
        <v>1.0000000000000002</v>
      </c>
      <c r="W95" s="74">
        <f t="shared" si="34"/>
        <v>0.99999999999999989</v>
      </c>
      <c r="X95" s="73">
        <f t="shared" si="34"/>
        <v>1</v>
      </c>
      <c r="Y95" s="74">
        <f t="shared" si="34"/>
        <v>0.99999999999999978</v>
      </c>
      <c r="Z95" s="73">
        <f t="shared" si="34"/>
        <v>1</v>
      </c>
      <c r="AA95" s="73">
        <f t="shared" si="34"/>
        <v>1</v>
      </c>
      <c r="AB95" s="73">
        <f t="shared" si="34"/>
        <v>1</v>
      </c>
      <c r="AC95" s="75">
        <f t="shared" si="34"/>
        <v>1</v>
      </c>
      <c r="AD95" s="76"/>
    </row>
    <row r="96" spans="1:31" ht="13.5" thickTop="1" x14ac:dyDescent="0.2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76"/>
  <sheetViews>
    <sheetView view="pageBreakPreview" zoomScale="93" zoomScaleNormal="93" zoomScaleSheetLayoutView="85" zoomScalePageLayoutView="93" workbookViewId="0">
      <selection activeCell="K33" sqref="K33"/>
    </sheetView>
  </sheetViews>
  <sheetFormatPr defaultColWidth="8.85546875" defaultRowHeight="15" x14ac:dyDescent="0.3"/>
  <cols>
    <col min="1" max="1" width="8.85546875" style="107"/>
    <col min="2" max="2" width="10.7109375" style="107" customWidth="1"/>
    <col min="3" max="3" width="27.28515625" style="107" customWidth="1"/>
    <col min="4" max="5" width="18.7109375" style="107" bestFit="1" customWidth="1"/>
    <col min="6" max="6" width="10.7109375" style="107" customWidth="1"/>
    <col min="7" max="11" width="8.85546875" style="107"/>
    <col min="12" max="13" width="9.28515625" style="107" bestFit="1" customWidth="1"/>
    <col min="14" max="16384" width="8.85546875" style="107"/>
  </cols>
  <sheetData>
    <row r="1" spans="1:16" ht="18.75" x14ac:dyDescent="0.3">
      <c r="C1" s="165" t="s">
        <v>58</v>
      </c>
      <c r="D1" s="165"/>
      <c r="E1" s="165"/>
      <c r="F1" s="132"/>
    </row>
    <row r="2" spans="1:16" ht="18.75" x14ac:dyDescent="0.3">
      <c r="C2" s="165" t="s">
        <v>59</v>
      </c>
      <c r="D2" s="165"/>
      <c r="E2" s="165"/>
      <c r="F2" s="132"/>
    </row>
    <row r="3" spans="1:16" ht="18.75" x14ac:dyDescent="0.3">
      <c r="C3" s="166">
        <f>Daily!A5</f>
        <v>43497</v>
      </c>
      <c r="D3" s="166"/>
      <c r="E3" s="166"/>
      <c r="F3" s="133"/>
    </row>
    <row r="4" spans="1:16" ht="15.75" thickBot="1" x14ac:dyDescent="0.35">
      <c r="C4" s="108"/>
      <c r="D4" s="108"/>
      <c r="E4" s="108"/>
      <c r="F4" s="108"/>
    </row>
    <row r="5" spans="1:16" ht="15.75" thickTop="1" x14ac:dyDescent="0.3">
      <c r="A5" s="109"/>
      <c r="B5" s="109"/>
      <c r="C5" s="161" t="s">
        <v>60</v>
      </c>
      <c r="D5" s="161" t="s">
        <v>61</v>
      </c>
      <c r="E5" s="163" t="s">
        <v>62</v>
      </c>
      <c r="F5" s="134"/>
      <c r="G5" s="107" t="s">
        <v>63</v>
      </c>
    </row>
    <row r="6" spans="1:16" ht="15.75" thickBot="1" x14ac:dyDescent="0.35">
      <c r="A6" s="110"/>
      <c r="B6" s="110"/>
      <c r="C6" s="162"/>
      <c r="D6" s="162"/>
      <c r="E6" s="164"/>
      <c r="F6" s="134"/>
    </row>
    <row r="7" spans="1:16" ht="18.75" thickTop="1" x14ac:dyDescent="0.3">
      <c r="A7" s="109"/>
      <c r="B7" s="109"/>
      <c r="C7" s="140">
        <f>Daily!A5</f>
        <v>43497</v>
      </c>
      <c r="D7" s="141">
        <f>IF(Daily!AB33=0,"",Daily!AB33)</f>
        <v>359139</v>
      </c>
      <c r="E7" s="142">
        <f>IF(Daily!AC33=0,"",Daily!AC33)</f>
        <v>358560</v>
      </c>
      <c r="F7" s="131"/>
      <c r="G7" s="128">
        <f t="shared" ref="G7:G29" si="0">IF(D7="",0,IF(WEEKDAY(C7,2)=7,3,IF(H7="H",3,IF(WEEKDAY(C7,2)=6,2,1))))</f>
        <v>1</v>
      </c>
      <c r="J7" s="128"/>
      <c r="K7" s="128"/>
      <c r="M7" s="128"/>
      <c r="N7" s="128"/>
      <c r="P7" s="128"/>
    </row>
    <row r="8" spans="1:16" ht="18" x14ac:dyDescent="0.3">
      <c r="A8" s="109"/>
      <c r="B8" s="109"/>
      <c r="C8" s="125">
        <f>C7+1</f>
        <v>43498</v>
      </c>
      <c r="D8" s="123">
        <f>IF(Daily!AB64=0,"",Daily!AB64)</f>
        <v>254091</v>
      </c>
      <c r="E8" s="124">
        <f>IF(Daily!AC64=0,"",Daily!AC64)</f>
        <v>253656</v>
      </c>
      <c r="F8" s="131"/>
      <c r="G8" s="128">
        <f t="shared" si="0"/>
        <v>2</v>
      </c>
      <c r="J8" s="128"/>
      <c r="K8" s="128"/>
      <c r="L8" s="128"/>
      <c r="M8" s="128"/>
      <c r="N8" s="128"/>
      <c r="P8" s="128"/>
    </row>
    <row r="9" spans="1:16" ht="18" x14ac:dyDescent="0.3">
      <c r="A9" s="109"/>
      <c r="B9" s="109"/>
      <c r="C9" s="125">
        <f>C7+2</f>
        <v>43499</v>
      </c>
      <c r="D9" s="123">
        <f>IF(Daily!AB95=0,"",Daily!AB95)</f>
        <v>164619</v>
      </c>
      <c r="E9" s="124">
        <f>IF(Daily!AC95=0,"",Daily!AC95)</f>
        <v>164394</v>
      </c>
      <c r="F9" s="131"/>
      <c r="G9" s="128">
        <f t="shared" si="0"/>
        <v>3</v>
      </c>
      <c r="J9" s="128"/>
      <c r="K9" s="128"/>
      <c r="L9" s="128"/>
      <c r="M9" s="128"/>
      <c r="N9" s="128"/>
      <c r="P9" s="128"/>
    </row>
    <row r="10" spans="1:16" ht="18" x14ac:dyDescent="0.3">
      <c r="A10" s="109"/>
      <c r="B10" s="109"/>
      <c r="C10" s="125">
        <f>C7+3</f>
        <v>43500</v>
      </c>
      <c r="D10" s="123">
        <f>IF(Daily!AB126=0,"",Daily!AB126)</f>
        <v>327504</v>
      </c>
      <c r="E10" s="124">
        <f>IF(Daily!AC126=0,"",Daily!AC126)</f>
        <v>326962</v>
      </c>
      <c r="F10" s="131"/>
      <c r="G10" s="128">
        <f t="shared" si="0"/>
        <v>1</v>
      </c>
      <c r="J10" s="128"/>
      <c r="K10" s="128"/>
      <c r="L10" s="128"/>
      <c r="M10" s="128"/>
      <c r="N10" s="128"/>
      <c r="P10" s="128"/>
    </row>
    <row r="11" spans="1:16" ht="18" x14ac:dyDescent="0.3">
      <c r="A11" s="109"/>
      <c r="B11" s="109"/>
      <c r="C11" s="125">
        <f>C7+4</f>
        <v>43501</v>
      </c>
      <c r="D11" s="123">
        <f>IF(Daily!AB157=0,"",Daily!AB157)</f>
        <v>200176</v>
      </c>
      <c r="E11" s="124">
        <f>IF(Daily!AC157=0,"",Daily!AC157)</f>
        <v>199935</v>
      </c>
      <c r="F11" s="131"/>
      <c r="G11" s="128">
        <f t="shared" si="0"/>
        <v>3</v>
      </c>
      <c r="H11" s="107" t="s">
        <v>64</v>
      </c>
      <c r="J11" s="128"/>
      <c r="K11" s="128"/>
      <c r="L11" s="128"/>
      <c r="M11" s="128"/>
      <c r="N11" s="128"/>
      <c r="P11" s="128"/>
    </row>
    <row r="12" spans="1:16" ht="18" x14ac:dyDescent="0.3">
      <c r="A12" s="109"/>
      <c r="B12" s="109"/>
      <c r="C12" s="125">
        <f>C7+5</f>
        <v>43502</v>
      </c>
      <c r="D12" s="123">
        <f>IF(Daily!AB188=0,"",Daily!AB188)</f>
        <v>347071</v>
      </c>
      <c r="E12" s="124">
        <f>IF(Daily!AC188=0,"",Daily!AC188)</f>
        <v>346484</v>
      </c>
      <c r="F12" s="131"/>
      <c r="G12" s="128">
        <f t="shared" si="0"/>
        <v>1</v>
      </c>
      <c r="J12" s="128"/>
      <c r="K12" s="128"/>
      <c r="L12" s="128"/>
      <c r="M12" s="128"/>
      <c r="N12" s="128"/>
      <c r="P12" s="128"/>
    </row>
    <row r="13" spans="1:16" ht="18" x14ac:dyDescent="0.3">
      <c r="A13" s="109"/>
      <c r="B13" s="109"/>
      <c r="C13" s="125">
        <f>C7+6</f>
        <v>43503</v>
      </c>
      <c r="D13" s="123">
        <f>IF(Daily!AB219=0,"",Daily!AB219)</f>
        <v>328685</v>
      </c>
      <c r="E13" s="124">
        <f>IF(Daily!AC219=0,"",Daily!AC219)</f>
        <v>328150</v>
      </c>
      <c r="F13" s="131"/>
      <c r="G13" s="128">
        <f t="shared" si="0"/>
        <v>1</v>
      </c>
      <c r="J13" s="128"/>
      <c r="K13" s="128"/>
      <c r="L13" s="128"/>
      <c r="M13" s="128"/>
      <c r="N13" s="128"/>
      <c r="P13" s="128"/>
    </row>
    <row r="14" spans="1:16" ht="18" x14ac:dyDescent="0.3">
      <c r="A14" s="109"/>
      <c r="B14" s="109"/>
      <c r="C14" s="125">
        <f>C7+7</f>
        <v>43504</v>
      </c>
      <c r="D14" s="123">
        <f>IF(Daily!AB250=0,"",Daily!AB250)</f>
        <v>327935</v>
      </c>
      <c r="E14" s="124">
        <f>IF(Daily!AC250=0,"",Daily!AC250)</f>
        <v>327192</v>
      </c>
      <c r="F14" s="131"/>
      <c r="G14" s="128">
        <f t="shared" si="0"/>
        <v>1</v>
      </c>
      <c r="J14" s="128"/>
      <c r="K14" s="128"/>
      <c r="L14" s="128"/>
      <c r="M14" s="128"/>
      <c r="N14" s="128"/>
      <c r="P14" s="128"/>
    </row>
    <row r="15" spans="1:16" ht="18" x14ac:dyDescent="0.3">
      <c r="A15" s="109"/>
      <c r="B15" s="109"/>
      <c r="C15" s="125">
        <f>C7+8</f>
        <v>43505</v>
      </c>
      <c r="D15" s="123">
        <f>IF(Daily!AB281=0,"",Daily!AB281)</f>
        <v>230664</v>
      </c>
      <c r="E15" s="124">
        <f>IF(Daily!AC281=0,"",Daily!AC281)</f>
        <v>230180</v>
      </c>
      <c r="F15" s="131"/>
      <c r="G15" s="128">
        <f>IF(D15="",0,IF(WEEKDAY(C15,2)=7,3,IF(H15="H",3,IF(WEEKDAY(C15,2)=6,2,1))))</f>
        <v>2</v>
      </c>
      <c r="J15" s="128"/>
      <c r="K15" s="128"/>
      <c r="L15" s="128"/>
      <c r="M15" s="128"/>
      <c r="N15" s="128"/>
      <c r="P15" s="128"/>
    </row>
    <row r="16" spans="1:16" ht="18" x14ac:dyDescent="0.3">
      <c r="A16" s="109"/>
      <c r="B16" s="109"/>
      <c r="C16" s="125">
        <f>C7+9</f>
        <v>43506</v>
      </c>
      <c r="D16" s="123">
        <f>IF(Daily!AB312=0,"",Daily!AB312)</f>
        <v>148894</v>
      </c>
      <c r="E16" s="124">
        <f>IF(Daily!AC312=0,"",Daily!AC312)</f>
        <v>148738</v>
      </c>
      <c r="F16" s="131"/>
      <c r="G16" s="128">
        <f t="shared" si="0"/>
        <v>3</v>
      </c>
      <c r="J16" s="128"/>
      <c r="K16" s="128"/>
      <c r="L16" s="128"/>
      <c r="M16" s="128"/>
      <c r="N16" s="128"/>
      <c r="P16" s="128"/>
    </row>
    <row r="17" spans="1:16" ht="18" x14ac:dyDescent="0.3">
      <c r="A17" s="109"/>
      <c r="B17" s="109"/>
      <c r="C17" s="125">
        <f>C7+10</f>
        <v>43507</v>
      </c>
      <c r="D17" s="123">
        <f>IF(Daily!AB343=0,"",Daily!AB343)</f>
        <v>317925</v>
      </c>
      <c r="E17" s="124">
        <f>IF(Daily!AC343=0,"",Daily!AC343)</f>
        <v>317477</v>
      </c>
      <c r="F17" s="131"/>
      <c r="G17" s="128">
        <f t="shared" si="0"/>
        <v>1</v>
      </c>
      <c r="J17" s="128"/>
      <c r="K17" s="128"/>
      <c r="L17" s="128"/>
      <c r="M17" s="128"/>
      <c r="N17" s="128"/>
      <c r="P17" s="128"/>
    </row>
    <row r="18" spans="1:16" ht="18" x14ac:dyDescent="0.3">
      <c r="A18" s="109"/>
      <c r="B18" s="109"/>
      <c r="C18" s="125">
        <f>C7+11</f>
        <v>43508</v>
      </c>
      <c r="D18" s="123">
        <f>IF(Daily!AB374=0,"",Daily!AB374)</f>
        <v>324692</v>
      </c>
      <c r="E18" s="124">
        <f>IF(Daily!AC374=0,"",Daily!AC374)</f>
        <v>324138</v>
      </c>
      <c r="F18" s="131"/>
      <c r="G18" s="128">
        <f t="shared" si="0"/>
        <v>1</v>
      </c>
      <c r="J18" s="128"/>
      <c r="K18" s="128"/>
      <c r="L18" s="128"/>
      <c r="M18" s="128"/>
      <c r="N18" s="128"/>
      <c r="P18" s="128"/>
    </row>
    <row r="19" spans="1:16" ht="18" x14ac:dyDescent="0.3">
      <c r="A19" s="109"/>
      <c r="B19" s="109"/>
      <c r="C19" s="125">
        <f>C7+12</f>
        <v>43509</v>
      </c>
      <c r="D19" s="123">
        <f>IF(Daily!AB405=0,"",Daily!AB405)</f>
        <v>331095</v>
      </c>
      <c r="E19" s="124">
        <f>IF(Daily!AC405=0,"",Daily!AC405)</f>
        <v>330607</v>
      </c>
      <c r="F19" s="131"/>
      <c r="G19" s="128">
        <f t="shared" si="0"/>
        <v>1</v>
      </c>
      <c r="J19" s="128"/>
      <c r="K19" s="128"/>
      <c r="L19" s="128"/>
      <c r="M19" s="128"/>
      <c r="N19" s="128"/>
      <c r="P19" s="128"/>
    </row>
    <row r="20" spans="1:16" ht="18" x14ac:dyDescent="0.3">
      <c r="A20" s="109"/>
      <c r="B20" s="109"/>
      <c r="C20" s="125">
        <f>C7+13</f>
        <v>43510</v>
      </c>
      <c r="D20" s="123">
        <f>IF(Daily!AB436=0,"",Daily!AB436)</f>
        <v>320603</v>
      </c>
      <c r="E20" s="124">
        <f>IF(Daily!AC436=0,"",Daily!AC436)</f>
        <v>319979</v>
      </c>
      <c r="F20" s="131"/>
      <c r="G20" s="128">
        <f t="shared" si="0"/>
        <v>1</v>
      </c>
      <c r="J20" s="128"/>
      <c r="K20" s="128"/>
      <c r="L20" s="128"/>
      <c r="M20" s="128"/>
      <c r="N20" s="128"/>
      <c r="P20" s="128"/>
    </row>
    <row r="21" spans="1:16" ht="18" x14ac:dyDescent="0.3">
      <c r="A21" s="109"/>
      <c r="B21" s="109"/>
      <c r="C21" s="125">
        <f>C7+14</f>
        <v>43511</v>
      </c>
      <c r="D21" s="123">
        <f>IF(Daily!AB467=0,"",Daily!AB467)</f>
        <v>344353</v>
      </c>
      <c r="E21" s="124">
        <f>IF(Daily!AC467=0,"",Daily!AC467)</f>
        <v>343633</v>
      </c>
      <c r="F21" s="131"/>
      <c r="G21" s="128">
        <f t="shared" si="0"/>
        <v>1</v>
      </c>
      <c r="J21" s="128"/>
      <c r="K21" s="128"/>
      <c r="L21" s="128"/>
      <c r="M21" s="128"/>
      <c r="N21" s="128"/>
      <c r="P21" s="128"/>
    </row>
    <row r="22" spans="1:16" ht="18" x14ac:dyDescent="0.3">
      <c r="A22" s="109"/>
      <c r="B22" s="109"/>
      <c r="C22" s="125">
        <f>C7+15</f>
        <v>43512</v>
      </c>
      <c r="D22" s="123">
        <f>IF(Daily!AB498=0,"",Daily!AB498)</f>
        <v>252317</v>
      </c>
      <c r="E22" s="124">
        <f>IF(Daily!AC498=0,"",Daily!AC498)</f>
        <v>251825</v>
      </c>
      <c r="F22" s="131"/>
      <c r="G22" s="128">
        <f t="shared" si="0"/>
        <v>2</v>
      </c>
      <c r="J22" s="128"/>
      <c r="K22" s="128"/>
      <c r="L22" s="128"/>
      <c r="M22" s="128"/>
      <c r="N22" s="128"/>
      <c r="P22" s="128"/>
    </row>
    <row r="23" spans="1:16" ht="18" x14ac:dyDescent="0.3">
      <c r="A23" s="109"/>
      <c r="B23" s="109"/>
      <c r="C23" s="125">
        <f>C7+16</f>
        <v>43513</v>
      </c>
      <c r="D23" s="123">
        <f>IF(Daily!AB529=0,"",Daily!AB529)</f>
        <v>164483</v>
      </c>
      <c r="E23" s="124">
        <f>IF(Daily!AC529=0,"",Daily!AC529)</f>
        <v>164265</v>
      </c>
      <c r="F23" s="131"/>
      <c r="G23" s="128">
        <f t="shared" si="0"/>
        <v>3</v>
      </c>
      <c r="J23" s="128"/>
      <c r="K23" s="128"/>
      <c r="L23" s="128"/>
      <c r="M23" s="128"/>
      <c r="N23" s="128"/>
      <c r="P23" s="128"/>
    </row>
    <row r="24" spans="1:16" ht="18" x14ac:dyDescent="0.3">
      <c r="A24" s="109"/>
      <c r="B24" s="109"/>
      <c r="C24" s="125">
        <f>C7+17</f>
        <v>43514</v>
      </c>
      <c r="D24" s="123">
        <f>IF(Daily!AB560=0,"",Daily!AB560)</f>
        <v>332137</v>
      </c>
      <c r="E24" s="124">
        <f>IF(Daily!AC560=0,"",Daily!AC560)</f>
        <v>331485</v>
      </c>
      <c r="F24" s="131"/>
      <c r="G24" s="128">
        <f t="shared" si="0"/>
        <v>1</v>
      </c>
      <c r="J24" s="128"/>
      <c r="K24" s="128"/>
      <c r="L24" s="128"/>
      <c r="M24" s="128"/>
      <c r="N24" s="128"/>
      <c r="P24" s="128"/>
    </row>
    <row r="25" spans="1:16" ht="18" x14ac:dyDescent="0.3">
      <c r="A25" s="109"/>
      <c r="B25" s="109"/>
      <c r="C25" s="125">
        <f>C7+18</f>
        <v>43515</v>
      </c>
      <c r="D25" s="123">
        <f>IF(Daily!AB591=0,"",Daily!AB591)</f>
        <v>332733</v>
      </c>
      <c r="E25" s="124">
        <f>IF(Daily!AC591=0,"",Daily!AC591)</f>
        <v>332328</v>
      </c>
      <c r="F25" s="131"/>
      <c r="G25" s="128">
        <f t="shared" si="0"/>
        <v>1</v>
      </c>
      <c r="J25" s="128"/>
      <c r="K25" s="128"/>
      <c r="L25" s="128"/>
      <c r="M25" s="128"/>
      <c r="N25" s="128"/>
      <c r="P25" s="128"/>
    </row>
    <row r="26" spans="1:16" ht="18" x14ac:dyDescent="0.3">
      <c r="A26" s="109"/>
      <c r="B26" s="109"/>
      <c r="C26" s="125">
        <f>C7+19</f>
        <v>43516</v>
      </c>
      <c r="D26" s="123">
        <f>IF(Daily!AB622=0,"",Daily!AB622)</f>
        <v>332454</v>
      </c>
      <c r="E26" s="124">
        <f>IF(Daily!AC622=0,"",Daily!AC622)</f>
        <v>331908</v>
      </c>
      <c r="F26" s="131"/>
      <c r="G26" s="128">
        <f t="shared" si="0"/>
        <v>1</v>
      </c>
      <c r="J26" s="128"/>
      <c r="K26" s="128"/>
      <c r="L26" s="128"/>
      <c r="M26" s="128"/>
      <c r="N26" s="128"/>
      <c r="P26" s="128"/>
    </row>
    <row r="27" spans="1:16" ht="18" x14ac:dyDescent="0.3">
      <c r="A27" s="109"/>
      <c r="B27" s="109"/>
      <c r="C27" s="125">
        <f>C7+20</f>
        <v>43517</v>
      </c>
      <c r="D27" s="123">
        <f>IF(Daily!AB653=0,"",Daily!AB653)</f>
        <v>333527</v>
      </c>
      <c r="E27" s="124">
        <f>IF(Daily!AC653=0,"",Daily!AC653)</f>
        <v>333113</v>
      </c>
      <c r="F27" s="131"/>
      <c r="G27" s="128">
        <f t="shared" si="0"/>
        <v>1</v>
      </c>
      <c r="J27" s="128"/>
      <c r="K27" s="128"/>
      <c r="L27" s="128"/>
      <c r="M27" s="128"/>
      <c r="N27" s="128"/>
      <c r="P27" s="128"/>
    </row>
    <row r="28" spans="1:16" ht="18" x14ac:dyDescent="0.3">
      <c r="A28" s="109"/>
      <c r="B28" s="109"/>
      <c r="C28" s="125">
        <f>C7+21</f>
        <v>43518</v>
      </c>
      <c r="D28" s="123">
        <f>IF(Daily!AB684=0,"",Daily!AB684)</f>
        <v>355222</v>
      </c>
      <c r="E28" s="124">
        <f>IF(Daily!AC684=0,"",Daily!AC684)</f>
        <v>354675</v>
      </c>
      <c r="F28" s="131"/>
      <c r="G28" s="128">
        <f t="shared" si="0"/>
        <v>1</v>
      </c>
      <c r="K28" s="128"/>
      <c r="L28" s="128"/>
      <c r="M28" s="128"/>
      <c r="N28" s="128"/>
      <c r="P28" s="128"/>
    </row>
    <row r="29" spans="1:16" ht="18" x14ac:dyDescent="0.3">
      <c r="A29" s="109"/>
      <c r="B29" s="109"/>
      <c r="C29" s="125">
        <f>C7+22</f>
        <v>43519</v>
      </c>
      <c r="D29" s="123">
        <f>IF(Daily!AB715=0,"",Daily!AB715)</f>
        <v>250690</v>
      </c>
      <c r="E29" s="124">
        <f>IF(Daily!AC715=0,"",Daily!AC715)</f>
        <v>250214</v>
      </c>
      <c r="F29" s="131"/>
      <c r="G29" s="128">
        <f t="shared" si="0"/>
        <v>2</v>
      </c>
      <c r="K29" s="128"/>
      <c r="L29" s="128"/>
      <c r="M29" s="128"/>
      <c r="N29" s="128"/>
      <c r="P29" s="128"/>
    </row>
    <row r="30" spans="1:16" ht="18" x14ac:dyDescent="0.3">
      <c r="A30" s="109"/>
      <c r="B30" s="109"/>
      <c r="C30" s="125">
        <f>C7+23</f>
        <v>43520</v>
      </c>
      <c r="D30" s="123">
        <f>IF(Daily!AB746=0,"",Daily!AB746)</f>
        <v>156007</v>
      </c>
      <c r="E30" s="124">
        <f>IF(Daily!AC746=0,"",Daily!AC746)</f>
        <v>155783</v>
      </c>
      <c r="F30" s="131"/>
      <c r="G30" s="128">
        <f t="shared" ref="G30:G37" si="1">IF(D30="",0,IF(WEEKDAY(C30,2)=7,3,IF(H30="H",3,IF(WEEKDAY(C30,2)=6,2,1))))</f>
        <v>3</v>
      </c>
      <c r="K30" s="128"/>
      <c r="L30" s="128"/>
      <c r="M30" s="128"/>
      <c r="N30" s="128"/>
      <c r="P30" s="128"/>
    </row>
    <row r="31" spans="1:16" ht="18" x14ac:dyDescent="0.3">
      <c r="A31" s="109"/>
      <c r="B31" s="109"/>
      <c r="C31" s="125">
        <f>C7+24</f>
        <v>43521</v>
      </c>
      <c r="D31" s="123">
        <f>IF(Daily!AB777=0,"",Daily!AB777)</f>
        <v>179516</v>
      </c>
      <c r="E31" s="124">
        <f>IF(Daily!AC777=0,"",Daily!AC777)</f>
        <v>179394</v>
      </c>
      <c r="F31" s="131"/>
      <c r="G31" s="128">
        <f t="shared" si="1"/>
        <v>3</v>
      </c>
      <c r="H31" s="107" t="s">
        <v>65</v>
      </c>
      <c r="K31" s="128"/>
      <c r="L31" s="128"/>
      <c r="M31" s="128"/>
      <c r="N31" s="128"/>
      <c r="P31" s="128"/>
    </row>
    <row r="32" spans="1:16" ht="18" x14ac:dyDescent="0.3">
      <c r="A32" s="109"/>
      <c r="B32" s="109"/>
      <c r="C32" s="125">
        <f>C7+25</f>
        <v>43522</v>
      </c>
      <c r="D32" s="123">
        <f>IF(Daily!AB808=0,"",Daily!AB808)</f>
        <v>340749</v>
      </c>
      <c r="E32" s="124">
        <f>IF(Daily!AC808=0,"",Daily!AC808)</f>
        <v>340264</v>
      </c>
      <c r="F32" s="131"/>
      <c r="G32" s="128">
        <f t="shared" si="1"/>
        <v>1</v>
      </c>
      <c r="K32" s="128"/>
      <c r="L32" s="128"/>
      <c r="M32" s="128"/>
      <c r="N32" s="128"/>
    </row>
    <row r="33" spans="1:14" ht="18" x14ac:dyDescent="0.3">
      <c r="A33" s="109"/>
      <c r="B33" s="109"/>
      <c r="C33" s="125">
        <f>C7+26</f>
        <v>43523</v>
      </c>
      <c r="D33" s="123">
        <f>IF(Daily!AB839=0,"",Daily!AB839)</f>
        <v>337858</v>
      </c>
      <c r="E33" s="124">
        <f>IF(Daily!AC839=0,"",Daily!AC839)</f>
        <v>337453</v>
      </c>
      <c r="F33" s="131"/>
      <c r="G33" s="128">
        <f t="shared" si="1"/>
        <v>1</v>
      </c>
      <c r="K33" s="128"/>
      <c r="L33" s="128"/>
      <c r="M33" s="128"/>
      <c r="N33" s="128"/>
    </row>
    <row r="34" spans="1:14" ht="18" x14ac:dyDescent="0.3">
      <c r="A34" s="109"/>
      <c r="B34" s="109"/>
      <c r="C34" s="125">
        <f>C7+27</f>
        <v>43524</v>
      </c>
      <c r="D34" s="123">
        <f>IF(Daily!AB870=0,"",Daily!AB870)</f>
        <v>340331</v>
      </c>
      <c r="E34" s="124">
        <f>IF(Daily!AC870=0,"",Daily!AC870)</f>
        <v>339845</v>
      </c>
      <c r="F34" s="131"/>
      <c r="G34" s="128">
        <f t="shared" si="1"/>
        <v>1</v>
      </c>
      <c r="K34" s="128"/>
      <c r="L34" s="128"/>
      <c r="M34" s="128"/>
      <c r="N34" s="128"/>
    </row>
    <row r="35" spans="1:14" ht="18" x14ac:dyDescent="0.3">
      <c r="A35" s="109"/>
      <c r="B35" s="109"/>
      <c r="C35" s="125">
        <f>C7+28</f>
        <v>43525</v>
      </c>
      <c r="D35" s="123" t="str">
        <f>IF(Daily!AB901=0,"",Daily!AB901)</f>
        <v/>
      </c>
      <c r="E35" s="124" t="str">
        <f>IF(Daily!AC901=0,"",Daily!AC901)</f>
        <v/>
      </c>
      <c r="F35" s="131"/>
      <c r="G35" s="128">
        <f t="shared" si="1"/>
        <v>0</v>
      </c>
      <c r="L35" s="128"/>
      <c r="N35" s="128"/>
    </row>
    <row r="36" spans="1:14" ht="18" x14ac:dyDescent="0.3">
      <c r="A36" s="109"/>
      <c r="B36" s="109"/>
      <c r="C36" s="125">
        <f>C8+28</f>
        <v>43526</v>
      </c>
      <c r="D36" s="123" t="str">
        <f>IF(Daily!AB932=0,"",Daily!AB932)</f>
        <v/>
      </c>
      <c r="E36" s="124" t="str">
        <f>IF(Daily!AC932=0,"",Daily!AC932)</f>
        <v/>
      </c>
      <c r="F36" s="131"/>
      <c r="G36" s="128">
        <f t="shared" si="1"/>
        <v>0</v>
      </c>
      <c r="L36" s="128"/>
      <c r="N36" s="128"/>
    </row>
    <row r="37" spans="1:14" ht="18.75" thickBot="1" x14ac:dyDescent="0.35">
      <c r="A37" s="109"/>
      <c r="B37" s="109"/>
      <c r="C37" s="125">
        <f>C9+28</f>
        <v>43527</v>
      </c>
      <c r="D37" s="123" t="str">
        <f>IF(Daily!AB963=0,"",Daily!AB963)</f>
        <v/>
      </c>
      <c r="E37" s="139" t="str">
        <f>IF(Daily!AC963=0,"",Daily!AC963)</f>
        <v/>
      </c>
      <c r="F37" s="131"/>
      <c r="G37" s="128">
        <f t="shared" si="1"/>
        <v>0</v>
      </c>
      <c r="L37" s="128"/>
      <c r="N37" s="128"/>
    </row>
    <row r="38" spans="1:14" ht="16.5" thickTop="1" thickBot="1" x14ac:dyDescent="0.35">
      <c r="A38" s="109"/>
      <c r="B38" s="109"/>
      <c r="C38" s="115" t="s">
        <v>16</v>
      </c>
      <c r="D38" s="127">
        <f>SUM(D7:D37)</f>
        <v>8035470</v>
      </c>
      <c r="E38" s="126">
        <f>SUM(E7:E37)</f>
        <v>8022637</v>
      </c>
      <c r="F38" s="135"/>
      <c r="G38" s="114"/>
      <c r="H38" s="114"/>
      <c r="I38" s="114"/>
    </row>
    <row r="39" spans="1:14" ht="16.5" thickTop="1" x14ac:dyDescent="0.3">
      <c r="A39" s="111"/>
      <c r="B39" s="112"/>
      <c r="C39" s="113" t="s">
        <v>66</v>
      </c>
      <c r="D39" s="112"/>
      <c r="E39" s="112"/>
      <c r="F39" s="112"/>
    </row>
    <row r="40" spans="1:14" x14ac:dyDescent="0.3">
      <c r="A40" s="111"/>
      <c r="B40" s="112"/>
      <c r="C40" s="112"/>
      <c r="D40" s="112"/>
      <c r="E40" s="112"/>
      <c r="F40" s="112"/>
    </row>
    <row r="41" spans="1:14" ht="15.75" x14ac:dyDescent="0.3">
      <c r="A41" s="111"/>
      <c r="C41" s="117" t="s">
        <v>67</v>
      </c>
      <c r="D41" s="114">
        <f>MAX(D7:D37)</f>
        <v>359139</v>
      </c>
      <c r="E41" s="114">
        <f>MAX(E7:E37)</f>
        <v>358560</v>
      </c>
      <c r="F41" s="114"/>
    </row>
    <row r="42" spans="1:14" ht="16.5" x14ac:dyDescent="0.3">
      <c r="A42" s="111"/>
      <c r="C42" s="117" t="s">
        <v>68</v>
      </c>
      <c r="D42" s="143">
        <f>IF(D38=0,"-",INDEX($C$7:$C$37,MATCH(MAX(D$7:D$37),D$7:D$37,0)))</f>
        <v>43497</v>
      </c>
      <c r="E42" s="143">
        <f>IF(E38=0,"-",INDEX($C$7:$C$37,MATCH(MAX(E$7:E$37),E$7:E$37,0)))</f>
        <v>43497</v>
      </c>
      <c r="F42" s="136"/>
    </row>
    <row r="43" spans="1:14" ht="15.75" x14ac:dyDescent="0.3">
      <c r="A43" s="111"/>
      <c r="C43" s="117" t="s">
        <v>69</v>
      </c>
      <c r="D43" s="114">
        <f>IF(D38=0,0,AVERAGEIF($G$7:$G$37,"&gt;0",D$7:D$37))</f>
        <v>286981.07142857142</v>
      </c>
      <c r="E43" s="114">
        <f>IF(E38=0,0,AVERAGEIF($G$7:$G$37,"&gt;0",E$7:E$37))</f>
        <v>286522.75</v>
      </c>
      <c r="F43" s="114"/>
    </row>
    <row r="44" spans="1:14" ht="15.75" x14ac:dyDescent="0.3">
      <c r="A44" s="111"/>
      <c r="C44" s="146" t="s">
        <v>70</v>
      </c>
      <c r="D44" s="129">
        <f>SUMIF($G$7:$G$37,1,D$7:D$37)</f>
        <v>6034013</v>
      </c>
      <c r="E44" s="129">
        <f>SUMIF($G$7:$G$37,1,E$7:E$37)</f>
        <v>6024253</v>
      </c>
      <c r="F44" s="114"/>
    </row>
    <row r="45" spans="1:14" ht="15.75" x14ac:dyDescent="0.3">
      <c r="A45" s="111"/>
      <c r="C45" s="117" t="s">
        <v>71</v>
      </c>
      <c r="D45" s="114">
        <f>IF(D38=0,0,AVERAGEIF($G$7:$G$37,1,D$7:D$37))</f>
        <v>335222.94444444444</v>
      </c>
      <c r="E45" s="114">
        <f>IF(E38=0,0,AVERAGEIF($G$7:$G$37,1,E$7:E$37))</f>
        <v>334680.72222222225</v>
      </c>
      <c r="F45" s="114"/>
    </row>
    <row r="46" spans="1:14" ht="15.75" x14ac:dyDescent="0.3">
      <c r="C46" s="147" t="s">
        <v>72</v>
      </c>
      <c r="D46" s="129">
        <f>SUMIF($G$7:$G$37,2,D$7:D$37)</f>
        <v>987762</v>
      </c>
      <c r="E46" s="129">
        <f>SUMIF($G$7:$G$37,2,E$7:E$37)</f>
        <v>985875</v>
      </c>
      <c r="F46" s="128"/>
    </row>
    <row r="47" spans="1:14" ht="15.75" x14ac:dyDescent="0.3">
      <c r="C47" s="118" t="s">
        <v>73</v>
      </c>
      <c r="D47" s="114">
        <f>IF(D38=0,0,AVERAGEIF($G$7:$G$37,2,D$7:D$37))</f>
        <v>246940.5</v>
      </c>
      <c r="E47" s="114">
        <f>IF(E38=0,0,AVERAGEIF($G$7:$G$37,2,E$7:E$37))</f>
        <v>246468.75</v>
      </c>
      <c r="F47" s="128"/>
    </row>
    <row r="48" spans="1:14" ht="15.75" x14ac:dyDescent="0.3">
      <c r="C48" s="147" t="s">
        <v>74</v>
      </c>
      <c r="D48" s="129">
        <f>SUMIF($G$7:$G$37,3,D$7:D$37)</f>
        <v>1013695</v>
      </c>
      <c r="E48" s="129">
        <f>SUMIF($G$7:$G$37,3,E$7:E$37)</f>
        <v>1012509</v>
      </c>
      <c r="F48" s="137"/>
    </row>
    <row r="49" spans="3:6" ht="15.75" x14ac:dyDescent="0.3">
      <c r="C49" s="118" t="s">
        <v>75</v>
      </c>
      <c r="D49" s="114">
        <f>IF(D38=0,0,AVERAGEIF($G$7:$G$37,3,D$7:D$37))</f>
        <v>168949.16666666666</v>
      </c>
      <c r="E49" s="114">
        <f>IF(E38=0,0,AVERAGEIF($G$7:$G$37,3,E$7:E$37))</f>
        <v>168751.5</v>
      </c>
      <c r="F49" s="137"/>
    </row>
    <row r="50" spans="3:6" ht="15.75" x14ac:dyDescent="0.3">
      <c r="C50" s="118" t="s">
        <v>76</v>
      </c>
      <c r="D50" s="137">
        <f>+D46+D48</f>
        <v>2001457</v>
      </c>
      <c r="E50" s="137">
        <f>+E46+E48</f>
        <v>1998384</v>
      </c>
      <c r="F50" s="137"/>
    </row>
    <row r="51" spans="3:6" ht="15.75" x14ac:dyDescent="0.3">
      <c r="C51" s="118" t="s">
        <v>77</v>
      </c>
      <c r="D51" s="130">
        <f>IF(D38=0,0,AVERAGEIF($G7:$G37,"&gt;1",D7:D37))</f>
        <v>200145.7</v>
      </c>
      <c r="E51" s="130">
        <f>IF(E38=0,0,AVERAGEIF($G7:$G37,"&gt;1",E7:E37))</f>
        <v>199838.4</v>
      </c>
      <c r="F51" s="137"/>
    </row>
    <row r="52" spans="3:6" x14ac:dyDescent="0.3">
      <c r="C52" s="148" t="s">
        <v>16</v>
      </c>
      <c r="D52" s="129">
        <f>+D44+D46+D48</f>
        <v>8035470</v>
      </c>
      <c r="E52" s="129">
        <f>+E44+E46+E48</f>
        <v>8022637</v>
      </c>
      <c r="F52" s="114"/>
    </row>
    <row r="53" spans="3:6" x14ac:dyDescent="0.3">
      <c r="D53" s="116" t="str">
        <f>IF(Monthly!AB31=D52,"CORRECT","no")</f>
        <v>CORRECT</v>
      </c>
      <c r="E53" s="116" t="str">
        <f>IF(Monthly!AC31=E52,"CORRECT","no")</f>
        <v>CORRECT</v>
      </c>
      <c r="F53" s="116"/>
    </row>
    <row r="54" spans="3:6" x14ac:dyDescent="0.3">
      <c r="C54" s="119" t="s">
        <v>78</v>
      </c>
      <c r="D54" s="114">
        <f>SUM(Monthly!AB11:AB13)</f>
        <v>1559308</v>
      </c>
    </row>
    <row r="55" spans="3:6" x14ac:dyDescent="0.3">
      <c r="C55" s="119" t="s">
        <v>79</v>
      </c>
      <c r="D55" s="114">
        <f>SUM(Monthly!AB21:AB23)</f>
        <v>1748861</v>
      </c>
    </row>
    <row r="60" spans="3:6" x14ac:dyDescent="0.3">
      <c r="C60" s="107" t="s">
        <v>80</v>
      </c>
    </row>
    <row r="61" spans="3:6" x14ac:dyDescent="0.3">
      <c r="C61" s="116" t="s">
        <v>81</v>
      </c>
      <c r="D61" s="130">
        <f t="array" ref="D61">AVERAGE(IF(WEEKDAY($C$7:$C$37,2)=1,D$7:D$37))</f>
        <v>289270.5</v>
      </c>
      <c r="E61" s="130">
        <f t="array" ref="E61">AVERAGE(IF(WEEKDAY($C$7:$C$37,2)=1,E$7:E$37))</f>
        <v>288829.5</v>
      </c>
      <c r="F61" s="130"/>
    </row>
    <row r="62" spans="3:6" x14ac:dyDescent="0.3">
      <c r="C62" s="116" t="s">
        <v>82</v>
      </c>
      <c r="D62" s="130">
        <f t="array" ref="D62">AVERAGE(IF(WEEKDAY($C$7:$C$37,2)=2,D$7:D$37))</f>
        <v>299587.5</v>
      </c>
      <c r="E62" s="130">
        <f t="array" ref="E62">AVERAGE(IF(WEEKDAY($C$7:$C$37,2)=2,E$7:E$37))</f>
        <v>299166.25</v>
      </c>
    </row>
    <row r="63" spans="3:6" x14ac:dyDescent="0.3">
      <c r="C63" s="116" t="s">
        <v>83</v>
      </c>
      <c r="D63" s="130">
        <f t="array" ref="D63">AVERAGE(IF(WEEKDAY($C$7:$C$37,2)=3,D$7:D$37))</f>
        <v>337119.5</v>
      </c>
      <c r="E63" s="130">
        <f t="array" ref="E63">AVERAGE(IF(WEEKDAY($C$7:$C$37,2)=3,E$7:E$37))</f>
        <v>336613</v>
      </c>
    </row>
    <row r="64" spans="3:6" x14ac:dyDescent="0.3">
      <c r="C64" s="116" t="s">
        <v>84</v>
      </c>
      <c r="D64" s="130">
        <f t="array" ref="D64">AVERAGE(IF(WEEKDAY($C$7:$C$37,2)=4,D$7:D$37))</f>
        <v>330786.5</v>
      </c>
      <c r="E64" s="130">
        <f t="array" ref="E64">AVERAGE(IF(WEEKDAY($C$7:$C$37,2)=4,E$7:E$37))</f>
        <v>330271.75</v>
      </c>
    </row>
    <row r="65" spans="3:5" x14ac:dyDescent="0.3">
      <c r="C65" s="116" t="s">
        <v>85</v>
      </c>
      <c r="D65" s="130">
        <f t="array" ref="D65">AVERAGE(IF(WEEKDAY($C$7:$C$37,2)=5,D$7:D$37))</f>
        <v>346662.25</v>
      </c>
      <c r="E65" s="130">
        <f t="array" ref="E65">AVERAGE(IF(WEEKDAY($C$7:$C$37,2)=5,E$7:E$37))</f>
        <v>346015</v>
      </c>
    </row>
    <row r="66" spans="3:5" x14ac:dyDescent="0.3">
      <c r="C66" s="116" t="s">
        <v>86</v>
      </c>
      <c r="D66" s="130">
        <f>AVERAGEIF($G$7:$G$37,2,D$7:D$37)</f>
        <v>246940.5</v>
      </c>
      <c r="E66" s="130">
        <f>AVERAGEIF($G$7:$G$37,2,E$7:E$37)</f>
        <v>246468.75</v>
      </c>
    </row>
    <row r="67" spans="3:5" x14ac:dyDescent="0.3">
      <c r="C67" s="116" t="s">
        <v>87</v>
      </c>
      <c r="D67" s="130">
        <f>AVERAGEIF($G$7:$G$37,3,D$7:D$37)</f>
        <v>168949.16666666666</v>
      </c>
      <c r="E67" s="130">
        <f>AVERAGEIF($G$7:$G$37,3,E$7:E$37)</f>
        <v>168751.5</v>
      </c>
    </row>
    <row r="70" spans="3:5" x14ac:dyDescent="0.3">
      <c r="C70" s="116"/>
      <c r="D70" s="130"/>
    </row>
    <row r="71" spans="3:5" x14ac:dyDescent="0.3">
      <c r="C71" s="116"/>
      <c r="D71" s="130"/>
    </row>
    <row r="72" spans="3:5" x14ac:dyDescent="0.3">
      <c r="C72" s="116"/>
      <c r="D72" s="130"/>
    </row>
    <row r="73" spans="3:5" x14ac:dyDescent="0.3">
      <c r="C73" s="116"/>
      <c r="D73" s="130"/>
    </row>
    <row r="74" spans="3:5" x14ac:dyDescent="0.3">
      <c r="C74" s="116"/>
      <c r="D74" s="130"/>
    </row>
    <row r="75" spans="3:5" x14ac:dyDescent="0.3">
      <c r="C75" s="116"/>
      <c r="D75" s="130"/>
    </row>
    <row r="76" spans="3:5" x14ac:dyDescent="0.3">
      <c r="C76" s="116"/>
      <c r="D76" s="130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37">
    <cfRule type="expression" dxfId="4" priority="5">
      <formula>$G37&gt;1</formula>
    </cfRule>
  </conditionalFormatting>
  <conditionalFormatting sqref="D37:E37">
    <cfRule type="expression" dxfId="3" priority="4">
      <formula>$G37&gt;1</formula>
    </cfRule>
  </conditionalFormatting>
  <conditionalFormatting sqref="C7:C36">
    <cfRule type="expression" dxfId="2" priority="3" stopIfTrue="1">
      <formula>$G7&gt;1</formula>
    </cfRule>
  </conditionalFormatting>
  <conditionalFormatting sqref="D7:E36">
    <cfRule type="expression" dxfId="1" priority="2" stopIfTrue="1">
      <formula>$G7&gt;1</formula>
    </cfRule>
  </conditionalFormatting>
  <conditionalFormatting sqref="C7:E37">
    <cfRule type="expression" dxfId="0" priority="1" stopIfTrue="1">
      <formula>$H7="H"</formula>
    </cfRule>
  </conditionalFormatting>
  <printOptions horizontalCentered="1"/>
  <pageMargins left="0" right="0.2" top="0.55000000000000004" bottom="0.25" header="0.17" footer="0.17"/>
  <pageSetup paperSize="1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96"/>
  <sheetViews>
    <sheetView topLeftCell="A27" zoomScale="90" zoomScaleNormal="90" zoomScalePageLayoutView="90" workbookViewId="0">
      <selection activeCell="AB30" sqref="AB30"/>
    </sheetView>
  </sheetViews>
  <sheetFormatPr defaultColWidth="8.85546875" defaultRowHeight="12.75" x14ac:dyDescent="0.2"/>
  <cols>
    <col min="1" max="1" width="12" style="84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7.7109375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7.7109375" customWidth="1"/>
    <col min="13" max="13" width="8" customWidth="1"/>
    <col min="14" max="14" width="8.85546875" customWidth="1"/>
    <col min="15" max="15" width="9.28515625" customWidth="1"/>
    <col min="16" max="18" width="8" customWidth="1"/>
    <col min="19" max="19" width="7.42578125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9.85546875" style="84" customWidth="1"/>
    <col min="29" max="29" width="10.28515625" style="84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156" t="s">
        <v>88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 t="s">
        <v>88</v>
      </c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</row>
    <row r="3" spans="1:29" ht="15.75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</row>
    <row r="4" spans="1:29" ht="13.5" thickBot="1" x14ac:dyDescent="0.25"/>
    <row r="5" spans="1:29" ht="14.25" thickTop="1" thickBot="1" x14ac:dyDescent="0.25">
      <c r="A5" s="154" t="s">
        <v>2</v>
      </c>
      <c r="B5" s="167" t="s">
        <v>3</v>
      </c>
      <c r="C5" s="151"/>
      <c r="D5" s="150" t="s">
        <v>4</v>
      </c>
      <c r="E5" s="151"/>
      <c r="F5" s="150" t="s">
        <v>5</v>
      </c>
      <c r="G5" s="151"/>
      <c r="H5" s="150" t="s">
        <v>6</v>
      </c>
      <c r="I5" s="151"/>
      <c r="J5" s="150" t="s">
        <v>7</v>
      </c>
      <c r="K5" s="151"/>
      <c r="L5" s="150" t="s">
        <v>8</v>
      </c>
      <c r="M5" s="151"/>
      <c r="N5" s="150" t="s">
        <v>9</v>
      </c>
      <c r="O5" s="151"/>
      <c r="P5" s="160" t="s">
        <v>10</v>
      </c>
      <c r="Q5" s="151"/>
      <c r="R5" s="150" t="s">
        <v>11</v>
      </c>
      <c r="S5" s="151"/>
      <c r="T5" s="150" t="s">
        <v>12</v>
      </c>
      <c r="U5" s="151"/>
      <c r="V5" s="168" t="s">
        <v>13</v>
      </c>
      <c r="W5" s="169"/>
      <c r="X5" s="150" t="s">
        <v>14</v>
      </c>
      <c r="Y5" s="151"/>
      <c r="Z5" s="150" t="s">
        <v>15</v>
      </c>
      <c r="AA5" s="151"/>
      <c r="AB5" s="150" t="s">
        <v>16</v>
      </c>
      <c r="AC5" s="151"/>
    </row>
    <row r="6" spans="1:29" ht="15" thickTop="1" thickBot="1" x14ac:dyDescent="0.3">
      <c r="A6" s="155"/>
      <c r="B6" s="29" t="s">
        <v>17</v>
      </c>
      <c r="C6" s="30" t="s">
        <v>18</v>
      </c>
      <c r="D6" s="32" t="s">
        <v>17</v>
      </c>
      <c r="E6" s="33" t="s">
        <v>18</v>
      </c>
      <c r="F6" s="29" t="s">
        <v>17</v>
      </c>
      <c r="G6" s="30" t="s">
        <v>18</v>
      </c>
      <c r="H6" s="32" t="s">
        <v>17</v>
      </c>
      <c r="I6" s="33" t="s">
        <v>18</v>
      </c>
      <c r="J6" s="29" t="s">
        <v>17</v>
      </c>
      <c r="K6" s="30" t="s">
        <v>18</v>
      </c>
      <c r="L6" s="32" t="s">
        <v>17</v>
      </c>
      <c r="M6" s="29" t="s">
        <v>18</v>
      </c>
      <c r="N6" s="34" t="s">
        <v>17</v>
      </c>
      <c r="O6" s="35" t="s">
        <v>18</v>
      </c>
      <c r="P6" s="36" t="s">
        <v>17</v>
      </c>
      <c r="Q6" s="30" t="s">
        <v>18</v>
      </c>
      <c r="R6" s="32" t="s">
        <v>17</v>
      </c>
      <c r="S6" s="33" t="s">
        <v>18</v>
      </c>
      <c r="T6" s="29" t="s">
        <v>17</v>
      </c>
      <c r="U6" s="30" t="s">
        <v>18</v>
      </c>
      <c r="V6" s="32" t="s">
        <v>17</v>
      </c>
      <c r="W6" s="33" t="s">
        <v>18</v>
      </c>
      <c r="X6" s="29" t="s">
        <v>17</v>
      </c>
      <c r="Y6" s="30" t="s">
        <v>18</v>
      </c>
      <c r="Z6" s="32" t="s">
        <v>17</v>
      </c>
      <c r="AA6" s="29" t="s">
        <v>18</v>
      </c>
      <c r="AB6" s="34" t="s">
        <v>17</v>
      </c>
      <c r="AC6" s="37" t="s">
        <v>18</v>
      </c>
    </row>
    <row r="7" spans="1:29" ht="13.5" thickTop="1" x14ac:dyDescent="0.2">
      <c r="A7" s="85" t="s">
        <v>19</v>
      </c>
      <c r="B7" s="31">
        <f>Monthly!B7-(Saturdays!B7+'Sundays &amp; Holidays'!B7)</f>
        <v>0</v>
      </c>
      <c r="C7" s="38">
        <f>Monthly!C7-(Saturdays!C7+'Sundays &amp; Holidays'!C7)</f>
        <v>0</v>
      </c>
      <c r="D7" s="31">
        <f>Monthly!D7-(Saturdays!D7+'Sundays &amp; Holidays'!D7)</f>
        <v>0</v>
      </c>
      <c r="E7" s="38">
        <f>Monthly!E7-(Saturdays!E7+'Sundays &amp; Holidays'!E7)</f>
        <v>0</v>
      </c>
      <c r="F7" s="31">
        <f>Monthly!F7-(Saturdays!F7+'Sundays &amp; Holidays'!F7)</f>
        <v>0</v>
      </c>
      <c r="G7" s="38">
        <f>Monthly!G7-(Saturdays!G7+'Sundays &amp; Holidays'!G7)</f>
        <v>0</v>
      </c>
      <c r="H7" s="31">
        <f>Monthly!H7-(Saturdays!H7+'Sundays &amp; Holidays'!H7)</f>
        <v>0</v>
      </c>
      <c r="I7" s="38">
        <f>Monthly!I7-(Saturdays!I7+'Sundays &amp; Holidays'!I7)</f>
        <v>0</v>
      </c>
      <c r="J7" s="31">
        <f>Monthly!J7-(Saturdays!J7+'Sundays &amp; Holidays'!J7)</f>
        <v>0</v>
      </c>
      <c r="K7" s="38">
        <f>Monthly!K7-(Saturdays!K7+'Sundays &amp; Holidays'!K7)</f>
        <v>0</v>
      </c>
      <c r="L7" s="31">
        <f>Monthly!L7-(Saturdays!L7+'Sundays &amp; Holidays'!L7)</f>
        <v>0</v>
      </c>
      <c r="M7" s="38">
        <f>Monthly!M7-(Saturdays!M7+'Sundays &amp; Holidays'!M7)</f>
        <v>0</v>
      </c>
      <c r="N7" s="31">
        <f>Monthly!N7-(Saturdays!N7+'Sundays &amp; Holidays'!N7)</f>
        <v>0</v>
      </c>
      <c r="O7" s="38">
        <f>Monthly!O7-(Saturdays!O7+'Sundays &amp; Holidays'!O7)</f>
        <v>0</v>
      </c>
      <c r="P7" s="31">
        <f>Monthly!P7-(Saturdays!P7+'Sundays &amp; Holidays'!P7)</f>
        <v>0</v>
      </c>
      <c r="Q7" s="38">
        <f>Monthly!Q7-(Saturdays!Q7+'Sundays &amp; Holidays'!Q7)</f>
        <v>0</v>
      </c>
      <c r="R7" s="31">
        <f>Monthly!R7-(Saturdays!R7+'Sundays &amp; Holidays'!R7)</f>
        <v>0</v>
      </c>
      <c r="S7" s="38">
        <f>Monthly!S7-(Saturdays!S7+'Sundays &amp; Holidays'!S7)</f>
        <v>0</v>
      </c>
      <c r="T7" s="31">
        <f>Monthly!T7-(Saturdays!T7+'Sundays &amp; Holidays'!T7)</f>
        <v>0</v>
      </c>
      <c r="U7" s="38">
        <f>Monthly!U7-(Saturdays!U7+'Sundays &amp; Holidays'!U7)</f>
        <v>0</v>
      </c>
      <c r="V7" s="31">
        <f>Monthly!V7-(Saturdays!V7+'Sundays &amp; Holidays'!V7)</f>
        <v>0</v>
      </c>
      <c r="W7" s="38">
        <f>Monthly!W7-(Saturdays!W7+'Sundays &amp; Holidays'!W7)</f>
        <v>0</v>
      </c>
      <c r="X7" s="31">
        <f>Monthly!X7-(Saturdays!X7+'Sundays &amp; Holidays'!X7)</f>
        <v>0</v>
      </c>
      <c r="Y7" s="38">
        <f>Monthly!Y7-(Saturdays!Y7+'Sundays &amp; Holidays'!Y7)</f>
        <v>0</v>
      </c>
      <c r="Z7" s="31">
        <f>Monthly!Z7-(Saturdays!Z7+'Sundays &amp; Holidays'!Z7)</f>
        <v>0</v>
      </c>
      <c r="AA7" s="38">
        <f>Monthly!AA7-(Saturdays!AA7+'Sundays &amp; Holidays'!AA7)</f>
        <v>0</v>
      </c>
      <c r="AB7" s="102">
        <f>+B7+D7+F7+H7+J7+L7+N7+P7+R7+T7+V7+X7+Z7</f>
        <v>0</v>
      </c>
      <c r="AC7" s="103">
        <f>+C7+E7+G7+I7+K7+M7+O7+Q7+S7+U7+W7+Y7+AA7</f>
        <v>0</v>
      </c>
    </row>
    <row r="8" spans="1:29" x14ac:dyDescent="0.2">
      <c r="A8" s="86" t="s">
        <v>21</v>
      </c>
      <c r="B8" s="3">
        <f>Monthly!B8-(Saturdays!B8+'Sundays &amp; Holidays'!B8)</f>
        <v>12033</v>
      </c>
      <c r="C8" s="28">
        <f>Monthly!C8-(Saturdays!C8+'Sundays &amp; Holidays'!C8)</f>
        <v>2</v>
      </c>
      <c r="D8" s="3">
        <f>Monthly!D8-(Saturdays!D8+'Sundays &amp; Holidays'!D8)</f>
        <v>3554</v>
      </c>
      <c r="E8" s="28">
        <f>Monthly!E8-(Saturdays!E8+'Sundays &amp; Holidays'!E8)</f>
        <v>2</v>
      </c>
      <c r="F8" s="3">
        <f>Monthly!F8-(Saturdays!F8+'Sundays &amp; Holidays'!F8)</f>
        <v>1917</v>
      </c>
      <c r="G8" s="28">
        <f>Monthly!G8-(Saturdays!G8+'Sundays &amp; Holidays'!G8)</f>
        <v>1</v>
      </c>
      <c r="H8" s="3">
        <f>Monthly!H8-(Saturdays!H8+'Sundays &amp; Holidays'!H8)</f>
        <v>5267</v>
      </c>
      <c r="I8" s="28">
        <f>Monthly!I8-(Saturdays!I8+'Sundays &amp; Holidays'!I8)</f>
        <v>113</v>
      </c>
      <c r="J8" s="3">
        <f>Monthly!J8-(Saturdays!J8+'Sundays &amp; Holidays'!J8)</f>
        <v>213</v>
      </c>
      <c r="K8" s="28">
        <f>Monthly!K8-(Saturdays!K8+'Sundays &amp; Holidays'!K8)</f>
        <v>72</v>
      </c>
      <c r="L8" s="3">
        <f>Monthly!L8-(Saturdays!L8+'Sundays &amp; Holidays'!L8)</f>
        <v>135</v>
      </c>
      <c r="M8" s="28">
        <f>Monthly!M8-(Saturdays!M8+'Sundays &amp; Holidays'!M8)</f>
        <v>304</v>
      </c>
      <c r="N8" s="3">
        <f>Monthly!N8-(Saturdays!N8+'Sundays &amp; Holidays'!N8)</f>
        <v>985</v>
      </c>
      <c r="O8" s="28">
        <f>Monthly!O8-(Saturdays!O8+'Sundays &amp; Holidays'!O8)</f>
        <v>351</v>
      </c>
      <c r="P8" s="3">
        <f>Monthly!P8-(Saturdays!P8+'Sundays &amp; Holidays'!P8)</f>
        <v>341</v>
      </c>
      <c r="Q8" s="28">
        <f>Monthly!Q8-(Saturdays!Q8+'Sundays &amp; Holidays'!Q8)</f>
        <v>123</v>
      </c>
      <c r="R8" s="3">
        <f>Monthly!R8-(Saturdays!R8+'Sundays &amp; Holidays'!R8)</f>
        <v>191</v>
      </c>
      <c r="S8" s="28">
        <f>Monthly!S8-(Saturdays!S8+'Sundays &amp; Holidays'!S8)</f>
        <v>157</v>
      </c>
      <c r="T8" s="3">
        <f>Monthly!T8-(Saturdays!T8+'Sundays &amp; Holidays'!T8)</f>
        <v>9</v>
      </c>
      <c r="U8" s="28">
        <f>Monthly!U8-(Saturdays!U8+'Sundays &amp; Holidays'!U8)</f>
        <v>19</v>
      </c>
      <c r="V8" s="3">
        <f>Monthly!V8-(Saturdays!V8+'Sundays &amp; Holidays'!V8)</f>
        <v>29</v>
      </c>
      <c r="W8" s="28">
        <f>Monthly!W8-(Saturdays!W8+'Sundays &amp; Holidays'!W8)</f>
        <v>0</v>
      </c>
      <c r="X8" s="3">
        <f>Monthly!X8-(Saturdays!X8+'Sundays &amp; Holidays'!X8)</f>
        <v>22</v>
      </c>
      <c r="Y8" s="28">
        <f>Monthly!Y8-(Saturdays!Y8+'Sundays &amp; Holidays'!Y8)</f>
        <v>0</v>
      </c>
      <c r="Z8" s="3">
        <f>Monthly!Z8-(Saturdays!Z8+'Sundays &amp; Holidays'!Z8)</f>
        <v>0</v>
      </c>
      <c r="AA8" s="28">
        <f>Monthly!AA8-(Saturdays!AA8+'Sundays &amp; Holidays'!AA8)</f>
        <v>0</v>
      </c>
      <c r="AB8" s="104">
        <f>+B8+D8+F8+H8+J8+L8+N8+P8+R8+T8+V8+X8+Z8</f>
        <v>24696</v>
      </c>
      <c r="AC8" s="17">
        <f>+C8+E8+G8+I8+K8+M8+O8+Q8+S8+U8+W8+Y8+AA8</f>
        <v>1144</v>
      </c>
    </row>
    <row r="9" spans="1:29" x14ac:dyDescent="0.2">
      <c r="A9" s="87" t="s">
        <v>23</v>
      </c>
      <c r="B9" s="3">
        <f>Monthly!B9-(Saturdays!B9+'Sundays &amp; Holidays'!B9)</f>
        <v>58131</v>
      </c>
      <c r="C9" s="28">
        <f>Monthly!C9-(Saturdays!C9+'Sundays &amp; Holidays'!C9)</f>
        <v>199</v>
      </c>
      <c r="D9" s="3">
        <f>Monthly!D9-(Saturdays!D9+'Sundays &amp; Holidays'!D9)</f>
        <v>22427</v>
      </c>
      <c r="E9" s="28">
        <f>Monthly!E9-(Saturdays!E9+'Sundays &amp; Holidays'!E9)</f>
        <v>662</v>
      </c>
      <c r="F9" s="3">
        <f>Monthly!F9-(Saturdays!F9+'Sundays &amp; Holidays'!F9)</f>
        <v>8916</v>
      </c>
      <c r="G9" s="28">
        <f>Monthly!G9-(Saturdays!G9+'Sundays &amp; Holidays'!G9)</f>
        <v>424</v>
      </c>
      <c r="H9" s="3">
        <f>Monthly!H9-(Saturdays!H9+'Sundays &amp; Holidays'!H9)</f>
        <v>24440</v>
      </c>
      <c r="I9" s="28">
        <f>Monthly!I9-(Saturdays!I9+'Sundays &amp; Holidays'!I9)</f>
        <v>4445</v>
      </c>
      <c r="J9" s="3">
        <f>Monthly!J9-(Saturdays!J9+'Sundays &amp; Holidays'!J9)</f>
        <v>1652</v>
      </c>
      <c r="K9" s="28">
        <f>Monthly!K9-(Saturdays!K9+'Sundays &amp; Holidays'!K9)</f>
        <v>1513</v>
      </c>
      <c r="L9" s="3">
        <f>Monthly!L9-(Saturdays!L9+'Sundays &amp; Holidays'!L9)</f>
        <v>1431</v>
      </c>
      <c r="M9" s="28">
        <f>Monthly!M9-(Saturdays!M9+'Sundays &amp; Holidays'!M9)</f>
        <v>8076</v>
      </c>
      <c r="N9" s="3">
        <f>Monthly!N9-(Saturdays!N9+'Sundays &amp; Holidays'!N9)</f>
        <v>9344</v>
      </c>
      <c r="O9" s="28">
        <f>Monthly!O9-(Saturdays!O9+'Sundays &amp; Holidays'!O9)</f>
        <v>12069</v>
      </c>
      <c r="P9" s="3">
        <f>Monthly!P9-(Saturdays!P9+'Sundays &amp; Holidays'!P9)</f>
        <v>5349</v>
      </c>
      <c r="Q9" s="28">
        <f>Monthly!Q9-(Saturdays!Q9+'Sundays &amp; Holidays'!Q9)</f>
        <v>7136</v>
      </c>
      <c r="R9" s="3">
        <f>Monthly!R9-(Saturdays!R9+'Sundays &amp; Holidays'!R9)</f>
        <v>8210</v>
      </c>
      <c r="S9" s="28">
        <f>Monthly!S9-(Saturdays!S9+'Sundays &amp; Holidays'!S9)</f>
        <v>9130</v>
      </c>
      <c r="T9" s="3">
        <f>Monthly!T9-(Saturdays!T9+'Sundays &amp; Holidays'!T9)</f>
        <v>1131</v>
      </c>
      <c r="U9" s="28">
        <f>Monthly!U9-(Saturdays!U9+'Sundays &amp; Holidays'!U9)</f>
        <v>6720</v>
      </c>
      <c r="V9" s="3">
        <f>Monthly!V9-(Saturdays!V9+'Sundays &amp; Holidays'!V9)</f>
        <v>3761</v>
      </c>
      <c r="W9" s="28">
        <f>Monthly!W9-(Saturdays!W9+'Sundays &amp; Holidays'!W9)</f>
        <v>14404</v>
      </c>
      <c r="X9" s="3">
        <f>Monthly!X9-(Saturdays!X9+'Sundays &amp; Holidays'!X9)</f>
        <v>6380</v>
      </c>
      <c r="Y9" s="28">
        <f>Monthly!Y9-(Saturdays!Y9+'Sundays &amp; Holidays'!Y9)</f>
        <v>9619</v>
      </c>
      <c r="Z9" s="3">
        <f>Monthly!Z9-(Saturdays!Z9+'Sundays &amp; Holidays'!Z9)</f>
        <v>23305</v>
      </c>
      <c r="AA9" s="28">
        <f>Monthly!AA9-(Saturdays!AA9+'Sundays &amp; Holidays'!AA9)</f>
        <v>12559</v>
      </c>
      <c r="AB9" s="104">
        <f t="shared" ref="AB9:AC30" si="0">+B9+D9+F9+H9+J9+L9+N9+P9+R9+T9+V9+X9+Z9</f>
        <v>174477</v>
      </c>
      <c r="AC9" s="17">
        <f t="shared" si="0"/>
        <v>86956</v>
      </c>
    </row>
    <row r="10" spans="1:29" x14ac:dyDescent="0.2">
      <c r="A10" s="86" t="s">
        <v>25</v>
      </c>
      <c r="B10" s="3">
        <f>Monthly!B10-(Saturdays!B10+'Sundays &amp; Holidays'!B10)</f>
        <v>108229</v>
      </c>
      <c r="C10" s="28">
        <f>Monthly!C10-(Saturdays!C10+'Sundays &amp; Holidays'!C10)</f>
        <v>10484</v>
      </c>
      <c r="D10" s="3">
        <f>Monthly!D10-(Saturdays!D10+'Sundays &amp; Holidays'!D10)</f>
        <v>40676</v>
      </c>
      <c r="E10" s="28">
        <f>Monthly!E10-(Saturdays!E10+'Sundays &amp; Holidays'!E10)</f>
        <v>12059</v>
      </c>
      <c r="F10" s="3">
        <f>Monthly!F10-(Saturdays!F10+'Sundays &amp; Holidays'!F10)</f>
        <v>17248</v>
      </c>
      <c r="G10" s="28">
        <f>Monthly!G10-(Saturdays!G10+'Sundays &amp; Holidays'!G10)</f>
        <v>5901</v>
      </c>
      <c r="H10" s="3">
        <f>Monthly!H10-(Saturdays!H10+'Sundays &amp; Holidays'!H10)</f>
        <v>23036</v>
      </c>
      <c r="I10" s="28">
        <f>Monthly!I10-(Saturdays!I10+'Sundays &amp; Holidays'!I10)</f>
        <v>18839</v>
      </c>
      <c r="J10" s="3">
        <f>Monthly!J10-(Saturdays!J10+'Sundays &amp; Holidays'!J10)</f>
        <v>4611</v>
      </c>
      <c r="K10" s="28">
        <f>Monthly!K10-(Saturdays!K10+'Sundays &amp; Holidays'!K10)</f>
        <v>7396</v>
      </c>
      <c r="L10" s="3">
        <f>Monthly!L10-(Saturdays!L10+'Sundays &amp; Holidays'!L10)</f>
        <v>5725</v>
      </c>
      <c r="M10" s="28">
        <f>Monthly!M10-(Saturdays!M10+'Sundays &amp; Holidays'!M10)</f>
        <v>21199</v>
      </c>
      <c r="N10" s="3">
        <f>Monthly!N10-(Saturdays!N10+'Sundays &amp; Holidays'!N10)</f>
        <v>22036</v>
      </c>
      <c r="O10" s="28">
        <f>Monthly!O10-(Saturdays!O10+'Sundays &amp; Holidays'!O10)</f>
        <v>33116</v>
      </c>
      <c r="P10" s="3">
        <f>Monthly!P10-(Saturdays!P10+'Sundays &amp; Holidays'!P10)</f>
        <v>18125</v>
      </c>
      <c r="Q10" s="28">
        <f>Monthly!Q10-(Saturdays!Q10+'Sundays &amp; Holidays'!Q10)</f>
        <v>17544</v>
      </c>
      <c r="R10" s="3">
        <f>Monthly!R10-(Saturdays!R10+'Sundays &amp; Holidays'!R10)</f>
        <v>23181</v>
      </c>
      <c r="S10" s="28">
        <f>Monthly!S10-(Saturdays!S10+'Sundays &amp; Holidays'!S10)</f>
        <v>22023</v>
      </c>
      <c r="T10" s="3">
        <f>Monthly!T10-(Saturdays!T10+'Sundays &amp; Holidays'!T10)</f>
        <v>4743</v>
      </c>
      <c r="U10" s="28">
        <f>Monthly!U10-(Saturdays!U10+'Sundays &amp; Holidays'!U10)</f>
        <v>18083</v>
      </c>
      <c r="V10" s="3">
        <f>Monthly!V10-(Saturdays!V10+'Sundays &amp; Holidays'!V10)</f>
        <v>12447</v>
      </c>
      <c r="W10" s="28">
        <f>Monthly!W10-(Saturdays!W10+'Sundays &amp; Holidays'!W10)</f>
        <v>35387</v>
      </c>
      <c r="X10" s="3">
        <f>Monthly!X10-(Saturdays!X10+'Sundays &amp; Holidays'!X10)</f>
        <v>19969</v>
      </c>
      <c r="Y10" s="28">
        <f>Monthly!Y10-(Saturdays!Y10+'Sundays &amp; Holidays'!Y10)</f>
        <v>22603</v>
      </c>
      <c r="Z10" s="3">
        <f>Monthly!Z10-(Saturdays!Z10+'Sundays &amp; Holidays'!Z10)</f>
        <v>58937</v>
      </c>
      <c r="AA10" s="28">
        <f>Monthly!AA10-(Saturdays!AA10+'Sundays &amp; Holidays'!AA10)</f>
        <v>32596</v>
      </c>
      <c r="AB10" s="104">
        <f t="shared" si="0"/>
        <v>358963</v>
      </c>
      <c r="AC10" s="17">
        <f t="shared" si="0"/>
        <v>257230</v>
      </c>
    </row>
    <row r="11" spans="1:29" x14ac:dyDescent="0.2">
      <c r="A11" s="87" t="s">
        <v>20</v>
      </c>
      <c r="B11" s="3">
        <f>Monthly!B11-(Saturdays!B11+'Sundays &amp; Holidays'!B11)</f>
        <v>109788</v>
      </c>
      <c r="C11" s="28">
        <f>Monthly!C11-(Saturdays!C11+'Sundays &amp; Holidays'!C11)</f>
        <v>18535</v>
      </c>
      <c r="D11" s="3">
        <f>Monthly!D11-(Saturdays!D11+'Sundays &amp; Holidays'!D11)</f>
        <v>34170</v>
      </c>
      <c r="E11" s="28">
        <f>Monthly!E11-(Saturdays!E11+'Sundays &amp; Holidays'!E11)</f>
        <v>24219</v>
      </c>
      <c r="F11" s="3">
        <f>Monthly!F11-(Saturdays!F11+'Sundays &amp; Holidays'!F11)</f>
        <v>19036</v>
      </c>
      <c r="G11" s="28">
        <f>Monthly!G11-(Saturdays!G11+'Sundays &amp; Holidays'!G11)</f>
        <v>11484</v>
      </c>
      <c r="H11" s="3">
        <f>Monthly!H11-(Saturdays!H11+'Sundays &amp; Holidays'!H11)</f>
        <v>23671</v>
      </c>
      <c r="I11" s="28">
        <f>Monthly!I11-(Saturdays!I11+'Sundays &amp; Holidays'!I11)</f>
        <v>29959</v>
      </c>
      <c r="J11" s="3">
        <f>Monthly!J11-(Saturdays!J11+'Sundays &amp; Holidays'!J11)</f>
        <v>8506</v>
      </c>
      <c r="K11" s="28">
        <f>Monthly!K11-(Saturdays!K11+'Sundays &amp; Holidays'!K11)</f>
        <v>16675</v>
      </c>
      <c r="L11" s="3">
        <f>Monthly!L11-(Saturdays!L11+'Sundays &amp; Holidays'!L11)</f>
        <v>9527</v>
      </c>
      <c r="M11" s="28">
        <f>Monthly!M11-(Saturdays!M11+'Sundays &amp; Holidays'!M11)</f>
        <v>37539</v>
      </c>
      <c r="N11" s="3">
        <f>Monthly!N11-(Saturdays!N11+'Sundays &amp; Holidays'!N11)</f>
        <v>33722</v>
      </c>
      <c r="O11" s="28">
        <f>Monthly!O11-(Saturdays!O11+'Sundays &amp; Holidays'!O11)</f>
        <v>50053</v>
      </c>
      <c r="P11" s="3">
        <f>Monthly!P11-(Saturdays!P11+'Sundays &amp; Holidays'!P11)</f>
        <v>29812</v>
      </c>
      <c r="Q11" s="28">
        <f>Monthly!Q11-(Saturdays!Q11+'Sundays &amp; Holidays'!Q11)</f>
        <v>26320</v>
      </c>
      <c r="R11" s="3">
        <f>Monthly!R11-(Saturdays!R11+'Sundays &amp; Holidays'!R11)</f>
        <v>34486</v>
      </c>
      <c r="S11" s="28">
        <f>Monthly!S11-(Saturdays!S11+'Sundays &amp; Holidays'!S11)</f>
        <v>28907</v>
      </c>
      <c r="T11" s="3">
        <f>Monthly!T11-(Saturdays!T11+'Sundays &amp; Holidays'!T11)</f>
        <v>6311</v>
      </c>
      <c r="U11" s="28">
        <f>Monthly!U11-(Saturdays!U11+'Sundays &amp; Holidays'!U11)</f>
        <v>31069</v>
      </c>
      <c r="V11" s="3">
        <f>Monthly!V11-(Saturdays!V11+'Sundays &amp; Holidays'!V11)</f>
        <v>18868</v>
      </c>
      <c r="W11" s="28">
        <f>Monthly!W11-(Saturdays!W11+'Sundays &amp; Holidays'!W11)</f>
        <v>47884</v>
      </c>
      <c r="X11" s="3">
        <f>Monthly!X11-(Saturdays!X11+'Sundays &amp; Holidays'!X11)</f>
        <v>26782</v>
      </c>
      <c r="Y11" s="28">
        <f>Monthly!Y11-(Saturdays!Y11+'Sundays &amp; Holidays'!Y11)</f>
        <v>31254</v>
      </c>
      <c r="Z11" s="3">
        <f>Monthly!Z11-(Saturdays!Z11+'Sundays &amp; Holidays'!Z11)</f>
        <v>87673</v>
      </c>
      <c r="AA11" s="28">
        <f>Monthly!AA11-(Saturdays!AA11+'Sundays &amp; Holidays'!AA11)</f>
        <v>44182</v>
      </c>
      <c r="AB11" s="104">
        <f t="shared" si="0"/>
        <v>442352</v>
      </c>
      <c r="AC11" s="17">
        <f t="shared" si="0"/>
        <v>398080</v>
      </c>
    </row>
    <row r="12" spans="1:29" x14ac:dyDescent="0.2">
      <c r="A12" s="86" t="s">
        <v>22</v>
      </c>
      <c r="B12" s="3">
        <f>Monthly!B12-(Saturdays!B12+'Sundays &amp; Holidays'!B12)</f>
        <v>103237</v>
      </c>
      <c r="C12" s="28">
        <f>Monthly!C12-(Saturdays!C12+'Sundays &amp; Holidays'!C12)</f>
        <v>20482</v>
      </c>
      <c r="D12" s="3">
        <f>Monthly!D12-(Saturdays!D12+'Sundays &amp; Holidays'!D12)</f>
        <v>30945</v>
      </c>
      <c r="E12" s="28">
        <f>Monthly!E12-(Saturdays!E12+'Sundays &amp; Holidays'!E12)</f>
        <v>25063</v>
      </c>
      <c r="F12" s="3">
        <f>Monthly!F12-(Saturdays!F12+'Sundays &amp; Holidays'!F12)</f>
        <v>17048</v>
      </c>
      <c r="G12" s="28">
        <f>Monthly!G12-(Saturdays!G12+'Sundays &amp; Holidays'!G12)</f>
        <v>11518</v>
      </c>
      <c r="H12" s="3">
        <f>Monthly!H12-(Saturdays!H12+'Sundays &amp; Holidays'!H12)</f>
        <v>23993</v>
      </c>
      <c r="I12" s="28">
        <f>Monthly!I12-(Saturdays!I12+'Sundays &amp; Holidays'!I12)</f>
        <v>35429</v>
      </c>
      <c r="J12" s="3">
        <f>Monthly!J12-(Saturdays!J12+'Sundays &amp; Holidays'!J12)</f>
        <v>7647</v>
      </c>
      <c r="K12" s="28">
        <f>Monthly!K12-(Saturdays!K12+'Sundays &amp; Holidays'!K12)</f>
        <v>18638</v>
      </c>
      <c r="L12" s="3">
        <f>Monthly!L12-(Saturdays!L12+'Sundays &amp; Holidays'!L12)</f>
        <v>9502</v>
      </c>
      <c r="M12" s="28">
        <f>Monthly!M12-(Saturdays!M12+'Sundays &amp; Holidays'!M12)</f>
        <v>50048</v>
      </c>
      <c r="N12" s="3">
        <f>Monthly!N12-(Saturdays!N12+'Sundays &amp; Holidays'!N12)</f>
        <v>30176</v>
      </c>
      <c r="O12" s="28">
        <f>Monthly!O12-(Saturdays!O12+'Sundays &amp; Holidays'!O12)</f>
        <v>59388</v>
      </c>
      <c r="P12" s="3">
        <f>Monthly!P12-(Saturdays!P12+'Sundays &amp; Holidays'!P12)</f>
        <v>23738</v>
      </c>
      <c r="Q12" s="28">
        <f>Monthly!Q12-(Saturdays!Q12+'Sundays &amp; Holidays'!Q12)</f>
        <v>28698</v>
      </c>
      <c r="R12" s="3">
        <f>Monthly!R12-(Saturdays!R12+'Sundays &amp; Holidays'!R12)</f>
        <v>32238</v>
      </c>
      <c r="S12" s="28">
        <f>Monthly!S12-(Saturdays!S12+'Sundays &amp; Holidays'!S12)</f>
        <v>25879</v>
      </c>
      <c r="T12" s="3">
        <f>Monthly!T12-(Saturdays!T12+'Sundays &amp; Holidays'!T12)</f>
        <v>6023</v>
      </c>
      <c r="U12" s="28">
        <f>Monthly!U12-(Saturdays!U12+'Sundays &amp; Holidays'!U12)</f>
        <v>30289</v>
      </c>
      <c r="V12" s="3">
        <f>Monthly!V12-(Saturdays!V12+'Sundays &amp; Holidays'!V12)</f>
        <v>16105</v>
      </c>
      <c r="W12" s="28">
        <f>Monthly!W12-(Saturdays!W12+'Sundays &amp; Holidays'!W12)</f>
        <v>47397</v>
      </c>
      <c r="X12" s="3">
        <f>Monthly!X12-(Saturdays!X12+'Sundays &amp; Holidays'!X12)</f>
        <v>24528</v>
      </c>
      <c r="Y12" s="28">
        <f>Monthly!Y12-(Saturdays!Y12+'Sundays &amp; Holidays'!Y12)</f>
        <v>31026</v>
      </c>
      <c r="Z12" s="3">
        <f>Monthly!Z12-(Saturdays!Z12+'Sundays &amp; Holidays'!Z12)</f>
        <v>85242</v>
      </c>
      <c r="AA12" s="28">
        <f>Monthly!AA12-(Saturdays!AA12+'Sundays &amp; Holidays'!AA12)</f>
        <v>45398</v>
      </c>
      <c r="AB12" s="104">
        <f t="shared" si="0"/>
        <v>410422</v>
      </c>
      <c r="AC12" s="17">
        <f t="shared" si="0"/>
        <v>429253</v>
      </c>
    </row>
    <row r="13" spans="1:29" x14ac:dyDescent="0.2">
      <c r="A13" s="87" t="s">
        <v>24</v>
      </c>
      <c r="B13" s="3">
        <f>Monthly!B13-(Saturdays!B13+'Sundays &amp; Holidays'!B13)</f>
        <v>86163</v>
      </c>
      <c r="C13" s="28">
        <f>Monthly!C13-(Saturdays!C13+'Sundays &amp; Holidays'!C13)</f>
        <v>22608</v>
      </c>
      <c r="D13" s="3">
        <f>Monthly!D13-(Saturdays!D13+'Sundays &amp; Holidays'!D13)</f>
        <v>30596</v>
      </c>
      <c r="E13" s="28">
        <f>Monthly!E13-(Saturdays!E13+'Sundays &amp; Holidays'!E13)</f>
        <v>22013</v>
      </c>
      <c r="F13" s="3">
        <f>Monthly!F13-(Saturdays!F13+'Sundays &amp; Holidays'!F13)</f>
        <v>16112</v>
      </c>
      <c r="G13" s="28">
        <f>Monthly!G13-(Saturdays!G13+'Sundays &amp; Holidays'!G13)</f>
        <v>10958</v>
      </c>
      <c r="H13" s="3">
        <f>Monthly!H13-(Saturdays!H13+'Sundays &amp; Holidays'!H13)</f>
        <v>28235</v>
      </c>
      <c r="I13" s="28">
        <f>Monthly!I13-(Saturdays!I13+'Sundays &amp; Holidays'!I13)</f>
        <v>35364</v>
      </c>
      <c r="J13" s="3">
        <f>Monthly!J13-(Saturdays!J13+'Sundays &amp; Holidays'!J13)</f>
        <v>6719</v>
      </c>
      <c r="K13" s="28">
        <f>Monthly!K13-(Saturdays!K13+'Sundays &amp; Holidays'!K13)</f>
        <v>18494</v>
      </c>
      <c r="L13" s="3">
        <f>Monthly!L13-(Saturdays!L13+'Sundays &amp; Holidays'!L13)</f>
        <v>9131</v>
      </c>
      <c r="M13" s="28">
        <f>Monthly!M13-(Saturdays!M13+'Sundays &amp; Holidays'!M13)</f>
        <v>46747</v>
      </c>
      <c r="N13" s="3">
        <f>Monthly!N13-(Saturdays!N13+'Sundays &amp; Holidays'!N13)</f>
        <v>27409</v>
      </c>
      <c r="O13" s="28">
        <f>Monthly!O13-(Saturdays!O13+'Sundays &amp; Holidays'!O13)</f>
        <v>58673</v>
      </c>
      <c r="P13" s="3">
        <f>Monthly!P13-(Saturdays!P13+'Sundays &amp; Holidays'!P13)</f>
        <v>17707</v>
      </c>
      <c r="Q13" s="28">
        <f>Monthly!Q13-(Saturdays!Q13+'Sundays &amp; Holidays'!Q13)</f>
        <v>28200</v>
      </c>
      <c r="R13" s="3">
        <f>Monthly!R13-(Saturdays!R13+'Sundays &amp; Holidays'!R13)</f>
        <v>29164</v>
      </c>
      <c r="S13" s="28">
        <f>Monthly!S13-(Saturdays!S13+'Sundays &amp; Holidays'!S13)</f>
        <v>26276</v>
      </c>
      <c r="T13" s="3">
        <f>Monthly!T13-(Saturdays!T13+'Sundays &amp; Holidays'!T13)</f>
        <v>5834</v>
      </c>
      <c r="U13" s="28">
        <f>Monthly!U13-(Saturdays!U13+'Sundays &amp; Holidays'!U13)</f>
        <v>21898</v>
      </c>
      <c r="V13" s="3">
        <f>Monthly!V13-(Saturdays!V13+'Sundays &amp; Holidays'!V13)</f>
        <v>14880</v>
      </c>
      <c r="W13" s="28">
        <f>Monthly!W13-(Saturdays!W13+'Sundays &amp; Holidays'!W13)</f>
        <v>48993</v>
      </c>
      <c r="X13" s="3">
        <f>Monthly!X13-(Saturdays!X13+'Sundays &amp; Holidays'!X13)</f>
        <v>21756</v>
      </c>
      <c r="Y13" s="28">
        <f>Monthly!Y13-(Saturdays!Y13+'Sundays &amp; Holidays'!Y13)</f>
        <v>26078</v>
      </c>
      <c r="Z13" s="3">
        <f>Monthly!Z13-(Saturdays!Z13+'Sundays &amp; Holidays'!Z13)</f>
        <v>71186</v>
      </c>
      <c r="AA13" s="28">
        <f>Monthly!AA13-(Saturdays!AA13+'Sundays &amp; Holidays'!AA13)</f>
        <v>42340</v>
      </c>
      <c r="AB13" s="104">
        <f t="shared" si="0"/>
        <v>364892</v>
      </c>
      <c r="AC13" s="17">
        <f t="shared" si="0"/>
        <v>408642</v>
      </c>
    </row>
    <row r="14" spans="1:29" x14ac:dyDescent="0.2">
      <c r="A14" s="86" t="s">
        <v>28</v>
      </c>
      <c r="B14" s="3">
        <f>Monthly!B14-(Saturdays!B14+'Sundays &amp; Holidays'!B14)</f>
        <v>70960</v>
      </c>
      <c r="C14" s="28">
        <f>Monthly!C14-(Saturdays!C14+'Sundays &amp; Holidays'!C14)</f>
        <v>22079</v>
      </c>
      <c r="D14" s="3">
        <f>Monthly!D14-(Saturdays!D14+'Sundays &amp; Holidays'!D14)</f>
        <v>29015</v>
      </c>
      <c r="E14" s="28">
        <f>Monthly!E14-(Saturdays!E14+'Sundays &amp; Holidays'!E14)</f>
        <v>17287</v>
      </c>
      <c r="F14" s="3">
        <f>Monthly!F14-(Saturdays!F14+'Sundays &amp; Holidays'!F14)</f>
        <v>16826</v>
      </c>
      <c r="G14" s="28">
        <f>Monthly!G14-(Saturdays!G14+'Sundays &amp; Holidays'!G14)</f>
        <v>9490</v>
      </c>
      <c r="H14" s="3">
        <f>Monthly!H14-(Saturdays!H14+'Sundays &amp; Holidays'!H14)</f>
        <v>30388</v>
      </c>
      <c r="I14" s="28">
        <f>Monthly!I14-(Saturdays!I14+'Sundays &amp; Holidays'!I14)</f>
        <v>35155</v>
      </c>
      <c r="J14" s="3">
        <f>Monthly!J14-(Saturdays!J14+'Sundays &amp; Holidays'!J14)</f>
        <v>6470</v>
      </c>
      <c r="K14" s="28">
        <f>Monthly!K14-(Saturdays!K14+'Sundays &amp; Holidays'!K14)</f>
        <v>16235</v>
      </c>
      <c r="L14" s="3">
        <f>Monthly!L14-(Saturdays!L14+'Sundays &amp; Holidays'!L14)</f>
        <v>8736</v>
      </c>
      <c r="M14" s="28">
        <f>Monthly!M14-(Saturdays!M14+'Sundays &amp; Holidays'!M14)</f>
        <v>35009</v>
      </c>
      <c r="N14" s="3">
        <f>Monthly!N14-(Saturdays!N14+'Sundays &amp; Holidays'!N14)</f>
        <v>24650</v>
      </c>
      <c r="O14" s="28">
        <f>Monthly!O14-(Saturdays!O14+'Sundays &amp; Holidays'!O14)</f>
        <v>48967</v>
      </c>
      <c r="P14" s="3">
        <f>Monthly!P14-(Saturdays!P14+'Sundays &amp; Holidays'!P14)</f>
        <v>15763</v>
      </c>
      <c r="Q14" s="28">
        <f>Monthly!Q14-(Saturdays!Q14+'Sundays &amp; Holidays'!Q14)</f>
        <v>23181</v>
      </c>
      <c r="R14" s="3">
        <f>Monthly!R14-(Saturdays!R14+'Sundays &amp; Holidays'!R14)</f>
        <v>24413</v>
      </c>
      <c r="S14" s="28">
        <f>Monthly!S14-(Saturdays!S14+'Sundays &amp; Holidays'!S14)</f>
        <v>24213</v>
      </c>
      <c r="T14" s="3">
        <f>Monthly!T14-(Saturdays!T14+'Sundays &amp; Holidays'!T14)</f>
        <v>6769</v>
      </c>
      <c r="U14" s="28">
        <f>Monthly!U14-(Saturdays!U14+'Sundays &amp; Holidays'!U14)</f>
        <v>15234</v>
      </c>
      <c r="V14" s="3">
        <f>Monthly!V14-(Saturdays!V14+'Sundays &amp; Holidays'!V14)</f>
        <v>15153</v>
      </c>
      <c r="W14" s="28">
        <f>Monthly!W14-(Saturdays!W14+'Sundays &amp; Holidays'!W14)</f>
        <v>41228</v>
      </c>
      <c r="X14" s="3">
        <f>Monthly!X14-(Saturdays!X14+'Sundays &amp; Holidays'!X14)</f>
        <v>19175</v>
      </c>
      <c r="Y14" s="28">
        <f>Monthly!Y14-(Saturdays!Y14+'Sundays &amp; Holidays'!Y14)</f>
        <v>20112</v>
      </c>
      <c r="Z14" s="3">
        <f>Monthly!Z14-(Saturdays!Z14+'Sundays &amp; Holidays'!Z14)</f>
        <v>60333</v>
      </c>
      <c r="AA14" s="28">
        <f>Monthly!AA14-(Saturdays!AA14+'Sundays &amp; Holidays'!AA14)</f>
        <v>44005</v>
      </c>
      <c r="AB14" s="104">
        <f t="shared" si="0"/>
        <v>328651</v>
      </c>
      <c r="AC14" s="17">
        <f t="shared" si="0"/>
        <v>352195</v>
      </c>
    </row>
    <row r="15" spans="1:29" x14ac:dyDescent="0.2">
      <c r="A15" s="87" t="s">
        <v>29</v>
      </c>
      <c r="B15" s="3">
        <f>Monthly!B15-(Saturdays!B15+'Sundays &amp; Holidays'!B15)</f>
        <v>67166</v>
      </c>
      <c r="C15" s="28">
        <f>Monthly!C15-(Saturdays!C15+'Sundays &amp; Holidays'!C15)</f>
        <v>24006</v>
      </c>
      <c r="D15" s="3">
        <f>Monthly!D15-(Saturdays!D15+'Sundays &amp; Holidays'!D15)</f>
        <v>28896</v>
      </c>
      <c r="E15" s="28">
        <f>Monthly!E15-(Saturdays!E15+'Sundays &amp; Holidays'!E15)</f>
        <v>15606</v>
      </c>
      <c r="F15" s="3">
        <f>Monthly!F15-(Saturdays!F15+'Sundays &amp; Holidays'!F15)</f>
        <v>17245</v>
      </c>
      <c r="G15" s="28">
        <f>Monthly!G15-(Saturdays!G15+'Sundays &amp; Holidays'!G15)</f>
        <v>7910</v>
      </c>
      <c r="H15" s="3">
        <f>Monthly!H15-(Saturdays!H15+'Sundays &amp; Holidays'!H15)</f>
        <v>35870</v>
      </c>
      <c r="I15" s="28">
        <f>Monthly!I15-(Saturdays!I15+'Sundays &amp; Holidays'!I15)</f>
        <v>36454</v>
      </c>
      <c r="J15" s="3">
        <f>Monthly!J15-(Saturdays!J15+'Sundays &amp; Holidays'!J15)</f>
        <v>6847</v>
      </c>
      <c r="K15" s="28">
        <f>Monthly!K15-(Saturdays!K15+'Sundays &amp; Holidays'!K15)</f>
        <v>11909</v>
      </c>
      <c r="L15" s="3">
        <f>Monthly!L15-(Saturdays!L15+'Sundays &amp; Holidays'!L15)</f>
        <v>9446</v>
      </c>
      <c r="M15" s="28">
        <f>Monthly!M15-(Saturdays!M15+'Sundays &amp; Holidays'!M15)</f>
        <v>29768</v>
      </c>
      <c r="N15" s="3">
        <f>Monthly!N15-(Saturdays!N15+'Sundays &amp; Holidays'!N15)</f>
        <v>25003</v>
      </c>
      <c r="O15" s="28">
        <f>Monthly!O15-(Saturdays!O15+'Sundays &amp; Holidays'!O15)</f>
        <v>45023</v>
      </c>
      <c r="P15" s="3">
        <f>Monthly!P15-(Saturdays!P15+'Sundays &amp; Holidays'!P15)</f>
        <v>15461</v>
      </c>
      <c r="Q15" s="28">
        <f>Monthly!Q15-(Saturdays!Q15+'Sundays &amp; Holidays'!Q15)</f>
        <v>19964</v>
      </c>
      <c r="R15" s="3">
        <f>Monthly!R15-(Saturdays!R15+'Sundays &amp; Holidays'!R15)</f>
        <v>23494</v>
      </c>
      <c r="S15" s="28">
        <f>Monthly!S15-(Saturdays!S15+'Sundays &amp; Holidays'!S15)</f>
        <v>23935</v>
      </c>
      <c r="T15" s="3">
        <f>Monthly!T15-(Saturdays!T15+'Sundays &amp; Holidays'!T15)</f>
        <v>7725</v>
      </c>
      <c r="U15" s="28">
        <f>Monthly!U15-(Saturdays!U15+'Sundays &amp; Holidays'!U15)</f>
        <v>13591</v>
      </c>
      <c r="V15" s="3">
        <f>Monthly!V15-(Saturdays!V15+'Sundays &amp; Holidays'!V15)</f>
        <v>16012</v>
      </c>
      <c r="W15" s="28">
        <f>Monthly!W15-(Saturdays!W15+'Sundays &amp; Holidays'!W15)</f>
        <v>41564</v>
      </c>
      <c r="X15" s="3">
        <f>Monthly!X15-(Saturdays!X15+'Sundays &amp; Holidays'!X15)</f>
        <v>18722</v>
      </c>
      <c r="Y15" s="28">
        <f>Monthly!Y15-(Saturdays!Y15+'Sundays &amp; Holidays'!Y15)</f>
        <v>17060</v>
      </c>
      <c r="Z15" s="3">
        <f>Monthly!Z15-(Saturdays!Z15+'Sundays &amp; Holidays'!Z15)</f>
        <v>57038</v>
      </c>
      <c r="AA15" s="28">
        <f>Monthly!AA15-(Saturdays!AA15+'Sundays &amp; Holidays'!AA15)</f>
        <v>47354</v>
      </c>
      <c r="AB15" s="104">
        <f t="shared" si="0"/>
        <v>328925</v>
      </c>
      <c r="AC15" s="17">
        <f t="shared" si="0"/>
        <v>334144</v>
      </c>
    </row>
    <row r="16" spans="1:29" x14ac:dyDescent="0.2">
      <c r="A16" s="86" t="s">
        <v>31</v>
      </c>
      <c r="B16" s="3">
        <f>Monthly!B16-(Saturdays!B16+'Sundays &amp; Holidays'!B16)</f>
        <v>62947</v>
      </c>
      <c r="C16" s="28">
        <f>Monthly!C16-(Saturdays!C16+'Sundays &amp; Holidays'!C16)</f>
        <v>27007</v>
      </c>
      <c r="D16" s="3">
        <f>Monthly!D16-(Saturdays!D16+'Sundays &amp; Holidays'!D16)</f>
        <v>25848</v>
      </c>
      <c r="E16" s="28">
        <f>Monthly!E16-(Saturdays!E16+'Sundays &amp; Holidays'!E16)</f>
        <v>16152</v>
      </c>
      <c r="F16" s="3">
        <f>Monthly!F16-(Saturdays!F16+'Sundays &amp; Holidays'!F16)</f>
        <v>15211</v>
      </c>
      <c r="G16" s="28">
        <f>Monthly!G16-(Saturdays!G16+'Sundays &amp; Holidays'!G16)</f>
        <v>7985</v>
      </c>
      <c r="H16" s="3">
        <f>Monthly!H16-(Saturdays!H16+'Sundays &amp; Holidays'!H16)</f>
        <v>35650</v>
      </c>
      <c r="I16" s="28">
        <f>Monthly!I16-(Saturdays!I16+'Sundays &amp; Holidays'!I16)</f>
        <v>38969</v>
      </c>
      <c r="J16" s="3">
        <f>Monthly!J16-(Saturdays!J16+'Sundays &amp; Holidays'!J16)</f>
        <v>6608</v>
      </c>
      <c r="K16" s="28">
        <f>Monthly!K16-(Saturdays!K16+'Sundays &amp; Holidays'!K16)</f>
        <v>9132</v>
      </c>
      <c r="L16" s="3">
        <f>Monthly!L16-(Saturdays!L16+'Sundays &amp; Holidays'!L16)</f>
        <v>10732</v>
      </c>
      <c r="M16" s="28">
        <f>Monthly!M16-(Saturdays!M16+'Sundays &amp; Holidays'!M16)</f>
        <v>28109</v>
      </c>
      <c r="N16" s="3">
        <f>Monthly!N16-(Saturdays!N16+'Sundays &amp; Holidays'!N16)</f>
        <v>26375</v>
      </c>
      <c r="O16" s="28">
        <f>Monthly!O16-(Saturdays!O16+'Sundays &amp; Holidays'!O16)</f>
        <v>40471</v>
      </c>
      <c r="P16" s="3">
        <f>Monthly!P16-(Saturdays!P16+'Sundays &amp; Holidays'!P16)</f>
        <v>15321</v>
      </c>
      <c r="Q16" s="28">
        <f>Monthly!Q16-(Saturdays!Q16+'Sundays &amp; Holidays'!Q16)</f>
        <v>19814</v>
      </c>
      <c r="R16" s="3">
        <f>Monthly!R16-(Saturdays!R16+'Sundays &amp; Holidays'!R16)</f>
        <v>22976</v>
      </c>
      <c r="S16" s="28">
        <f>Monthly!S16-(Saturdays!S16+'Sundays &amp; Holidays'!S16)</f>
        <v>23237</v>
      </c>
      <c r="T16" s="3">
        <f>Monthly!T16-(Saturdays!T16+'Sundays &amp; Holidays'!T16)</f>
        <v>8457</v>
      </c>
      <c r="U16" s="28">
        <f>Monthly!U16-(Saturdays!U16+'Sundays &amp; Holidays'!U16)</f>
        <v>12094</v>
      </c>
      <c r="V16" s="3">
        <f>Monthly!V16-(Saturdays!V16+'Sundays &amp; Holidays'!V16)</f>
        <v>18438</v>
      </c>
      <c r="W16" s="28">
        <f>Monthly!W16-(Saturdays!W16+'Sundays &amp; Holidays'!W16)</f>
        <v>36735</v>
      </c>
      <c r="X16" s="3">
        <f>Monthly!X16-(Saturdays!X16+'Sundays &amp; Holidays'!X16)</f>
        <v>20062</v>
      </c>
      <c r="Y16" s="28">
        <f>Monthly!Y16-(Saturdays!Y16+'Sundays &amp; Holidays'!Y16)</f>
        <v>15043</v>
      </c>
      <c r="Z16" s="3">
        <f>Monthly!Z16-(Saturdays!Z16+'Sundays &amp; Holidays'!Z16)</f>
        <v>56917</v>
      </c>
      <c r="AA16" s="28">
        <f>Monthly!AA16-(Saturdays!AA16+'Sundays &amp; Holidays'!AA16)</f>
        <v>50420</v>
      </c>
      <c r="AB16" s="104">
        <f t="shared" si="0"/>
        <v>325542</v>
      </c>
      <c r="AC16" s="17">
        <f t="shared" si="0"/>
        <v>325168</v>
      </c>
    </row>
    <row r="17" spans="1:29" x14ac:dyDescent="0.2">
      <c r="A17" s="87" t="s">
        <v>33</v>
      </c>
      <c r="B17" s="3">
        <f>Monthly!B17-(Saturdays!B17+'Sundays &amp; Holidays'!B17)</f>
        <v>56618</v>
      </c>
      <c r="C17" s="28">
        <f>Monthly!C17-(Saturdays!C17+'Sundays &amp; Holidays'!C17)</f>
        <v>25154</v>
      </c>
      <c r="D17" s="3">
        <f>Monthly!D17-(Saturdays!D17+'Sundays &amp; Holidays'!D17)</f>
        <v>23526</v>
      </c>
      <c r="E17" s="28">
        <f>Monthly!E17-(Saturdays!E17+'Sundays &amp; Holidays'!E17)</f>
        <v>17112</v>
      </c>
      <c r="F17" s="3">
        <f>Monthly!F17-(Saturdays!F17+'Sundays &amp; Holidays'!F17)</f>
        <v>13315</v>
      </c>
      <c r="G17" s="28">
        <f>Monthly!G17-(Saturdays!G17+'Sundays &amp; Holidays'!G17)</f>
        <v>8333</v>
      </c>
      <c r="H17" s="3">
        <f>Monthly!H17-(Saturdays!H17+'Sundays &amp; Holidays'!H17)</f>
        <v>33747</v>
      </c>
      <c r="I17" s="28">
        <f>Monthly!I17-(Saturdays!I17+'Sundays &amp; Holidays'!I17)</f>
        <v>37727</v>
      </c>
      <c r="J17" s="3">
        <f>Monthly!J17-(Saturdays!J17+'Sundays &amp; Holidays'!J17)</f>
        <v>7029</v>
      </c>
      <c r="K17" s="28">
        <f>Monthly!K17-(Saturdays!K17+'Sundays &amp; Holidays'!K17)</f>
        <v>8333</v>
      </c>
      <c r="L17" s="3">
        <f>Monthly!L17-(Saturdays!L17+'Sundays &amp; Holidays'!L17)</f>
        <v>10740</v>
      </c>
      <c r="M17" s="28">
        <f>Monthly!M17-(Saturdays!M17+'Sundays &amp; Holidays'!M17)</f>
        <v>25841</v>
      </c>
      <c r="N17" s="3">
        <f>Monthly!N17-(Saturdays!N17+'Sundays &amp; Holidays'!N17)</f>
        <v>26295</v>
      </c>
      <c r="O17" s="28">
        <f>Monthly!O17-(Saturdays!O17+'Sundays &amp; Holidays'!O17)</f>
        <v>38640</v>
      </c>
      <c r="P17" s="3">
        <f>Monthly!P17-(Saturdays!P17+'Sundays &amp; Holidays'!P17)</f>
        <v>15498</v>
      </c>
      <c r="Q17" s="28">
        <f>Monthly!Q17-(Saturdays!Q17+'Sundays &amp; Holidays'!Q17)</f>
        <v>19707</v>
      </c>
      <c r="R17" s="3">
        <f>Monthly!R17-(Saturdays!R17+'Sundays &amp; Holidays'!R17)</f>
        <v>21889</v>
      </c>
      <c r="S17" s="28">
        <f>Monthly!S17-(Saturdays!S17+'Sundays &amp; Holidays'!S17)</f>
        <v>23974</v>
      </c>
      <c r="T17" s="3">
        <f>Monthly!T17-(Saturdays!T17+'Sundays &amp; Holidays'!T17)</f>
        <v>8695</v>
      </c>
      <c r="U17" s="28">
        <f>Monthly!U17-(Saturdays!U17+'Sundays &amp; Holidays'!U17)</f>
        <v>11768</v>
      </c>
      <c r="V17" s="3">
        <f>Monthly!V17-(Saturdays!V17+'Sundays &amp; Holidays'!V17)</f>
        <v>20570</v>
      </c>
      <c r="W17" s="28">
        <f>Monthly!W17-(Saturdays!W17+'Sundays &amp; Holidays'!W17)</f>
        <v>34004</v>
      </c>
      <c r="X17" s="3">
        <f>Monthly!X17-(Saturdays!X17+'Sundays &amp; Holidays'!X17)</f>
        <v>19235</v>
      </c>
      <c r="Y17" s="28">
        <f>Monthly!Y17-(Saturdays!Y17+'Sundays &amp; Holidays'!Y17)</f>
        <v>15236</v>
      </c>
      <c r="Z17" s="3">
        <f>Monthly!Z17-(Saturdays!Z17+'Sundays &amp; Holidays'!Z17)</f>
        <v>54941</v>
      </c>
      <c r="AA17" s="28">
        <f>Monthly!AA17-(Saturdays!AA17+'Sundays &amp; Holidays'!AA17)</f>
        <v>49186</v>
      </c>
      <c r="AB17" s="104">
        <f t="shared" si="0"/>
        <v>312098</v>
      </c>
      <c r="AC17" s="17">
        <f t="shared" si="0"/>
        <v>315015</v>
      </c>
    </row>
    <row r="18" spans="1:29" x14ac:dyDescent="0.2">
      <c r="A18" s="86" t="s">
        <v>35</v>
      </c>
      <c r="B18" s="3">
        <f>Monthly!B18-(Saturdays!B18+'Sundays &amp; Holidays'!B18)</f>
        <v>45632</v>
      </c>
      <c r="C18" s="28">
        <f>Monthly!C18-(Saturdays!C18+'Sundays &amp; Holidays'!C18)</f>
        <v>29551</v>
      </c>
      <c r="D18" s="3">
        <f>Monthly!D18-(Saturdays!D18+'Sundays &amp; Holidays'!D18)</f>
        <v>22119</v>
      </c>
      <c r="E18" s="28">
        <f>Monthly!E18-(Saturdays!E18+'Sundays &amp; Holidays'!E18)</f>
        <v>18784</v>
      </c>
      <c r="F18" s="3">
        <f>Monthly!F18-(Saturdays!F18+'Sundays &amp; Holidays'!F18)</f>
        <v>12524</v>
      </c>
      <c r="G18" s="28">
        <f>Monthly!G18-(Saturdays!G18+'Sundays &amp; Holidays'!G18)</f>
        <v>8733</v>
      </c>
      <c r="H18" s="3">
        <f>Monthly!H18-(Saturdays!H18+'Sundays &amp; Holidays'!H18)</f>
        <v>35531</v>
      </c>
      <c r="I18" s="28">
        <f>Monthly!I18-(Saturdays!I18+'Sundays &amp; Holidays'!I18)</f>
        <v>45341</v>
      </c>
      <c r="J18" s="3">
        <f>Monthly!J18-(Saturdays!J18+'Sundays &amp; Holidays'!J18)</f>
        <v>7606</v>
      </c>
      <c r="K18" s="28">
        <f>Monthly!K18-(Saturdays!K18+'Sundays &amp; Holidays'!K18)</f>
        <v>7760</v>
      </c>
      <c r="L18" s="3">
        <f>Monthly!L18-(Saturdays!L18+'Sundays &amp; Holidays'!L18)</f>
        <v>12911</v>
      </c>
      <c r="M18" s="28">
        <f>Monthly!M18-(Saturdays!M18+'Sundays &amp; Holidays'!M18)</f>
        <v>22213</v>
      </c>
      <c r="N18" s="3">
        <f>Monthly!N18-(Saturdays!N18+'Sundays &amp; Holidays'!N18)</f>
        <v>28315</v>
      </c>
      <c r="O18" s="28">
        <f>Monthly!O18-(Saturdays!O18+'Sundays &amp; Holidays'!O18)</f>
        <v>36117</v>
      </c>
      <c r="P18" s="3">
        <f>Monthly!P18-(Saturdays!P18+'Sundays &amp; Holidays'!P18)</f>
        <v>16885</v>
      </c>
      <c r="Q18" s="28">
        <f>Monthly!Q18-(Saturdays!Q18+'Sundays &amp; Holidays'!Q18)</f>
        <v>19399</v>
      </c>
      <c r="R18" s="3">
        <f>Monthly!R18-(Saturdays!R18+'Sundays &amp; Holidays'!R18)</f>
        <v>21946</v>
      </c>
      <c r="S18" s="28">
        <f>Monthly!S18-(Saturdays!S18+'Sundays &amp; Holidays'!S18)</f>
        <v>25535</v>
      </c>
      <c r="T18" s="3">
        <f>Monthly!T18-(Saturdays!T18+'Sundays &amp; Holidays'!T18)</f>
        <v>10851</v>
      </c>
      <c r="U18" s="28">
        <f>Monthly!U18-(Saturdays!U18+'Sundays &amp; Holidays'!U18)</f>
        <v>11374</v>
      </c>
      <c r="V18" s="3">
        <f>Monthly!V18-(Saturdays!V18+'Sundays &amp; Holidays'!V18)</f>
        <v>26528</v>
      </c>
      <c r="W18" s="28">
        <f>Monthly!W18-(Saturdays!W18+'Sundays &amp; Holidays'!W18)</f>
        <v>32650</v>
      </c>
      <c r="X18" s="3">
        <f>Monthly!X18-(Saturdays!X18+'Sundays &amp; Holidays'!X18)</f>
        <v>23110</v>
      </c>
      <c r="Y18" s="28">
        <f>Monthly!Y18-(Saturdays!Y18+'Sundays &amp; Holidays'!Y18)</f>
        <v>13802</v>
      </c>
      <c r="Z18" s="3">
        <f>Monthly!Z18-(Saturdays!Z18+'Sundays &amp; Holidays'!Z18)</f>
        <v>57467</v>
      </c>
      <c r="AA18" s="28">
        <f>Monthly!AA18-(Saturdays!AA18+'Sundays &amp; Holidays'!AA18)</f>
        <v>52260</v>
      </c>
      <c r="AB18" s="104">
        <f t="shared" si="0"/>
        <v>321425</v>
      </c>
      <c r="AC18" s="17">
        <f t="shared" si="0"/>
        <v>323519</v>
      </c>
    </row>
    <row r="19" spans="1:29" x14ac:dyDescent="0.2">
      <c r="A19" s="87" t="s">
        <v>36</v>
      </c>
      <c r="B19" s="3">
        <f>Monthly!B19-(Saturdays!B19+'Sundays &amp; Holidays'!B19)</f>
        <v>39588</v>
      </c>
      <c r="C19" s="28">
        <f>Monthly!C19-(Saturdays!C19+'Sundays &amp; Holidays'!C19)</f>
        <v>39418</v>
      </c>
      <c r="D19" s="3">
        <f>Monthly!D19-(Saturdays!D19+'Sundays &amp; Holidays'!D19)</f>
        <v>20986</v>
      </c>
      <c r="E19" s="28">
        <f>Monthly!E19-(Saturdays!E19+'Sundays &amp; Holidays'!E19)</f>
        <v>21109</v>
      </c>
      <c r="F19" s="3">
        <f>Monthly!F19-(Saturdays!F19+'Sundays &amp; Holidays'!F19)</f>
        <v>12388</v>
      </c>
      <c r="G19" s="28">
        <f>Monthly!G19-(Saturdays!G19+'Sundays &amp; Holidays'!G19)</f>
        <v>8549</v>
      </c>
      <c r="H19" s="3">
        <f>Monthly!H19-(Saturdays!H19+'Sundays &amp; Holidays'!H19)</f>
        <v>35462</v>
      </c>
      <c r="I19" s="28">
        <f>Monthly!I19-(Saturdays!I19+'Sundays &amp; Holidays'!I19)</f>
        <v>50413</v>
      </c>
      <c r="J19" s="3">
        <f>Monthly!J19-(Saturdays!J19+'Sundays &amp; Holidays'!J19)</f>
        <v>8489</v>
      </c>
      <c r="K19" s="28">
        <f>Monthly!K19-(Saturdays!K19+'Sundays &amp; Holidays'!K19)</f>
        <v>6531</v>
      </c>
      <c r="L19" s="3">
        <f>Monthly!L19-(Saturdays!L19+'Sundays &amp; Holidays'!L19)</f>
        <v>17649</v>
      </c>
      <c r="M19" s="28">
        <f>Monthly!M19-(Saturdays!M19+'Sundays &amp; Holidays'!M19)</f>
        <v>19608</v>
      </c>
      <c r="N19" s="3">
        <f>Monthly!N19-(Saturdays!N19+'Sundays &amp; Holidays'!N19)</f>
        <v>33044</v>
      </c>
      <c r="O19" s="28">
        <f>Monthly!O19-(Saturdays!O19+'Sundays &amp; Holidays'!O19)</f>
        <v>34138</v>
      </c>
      <c r="P19" s="3">
        <f>Monthly!P19-(Saturdays!P19+'Sundays &amp; Holidays'!P19)</f>
        <v>18392</v>
      </c>
      <c r="Q19" s="28">
        <f>Monthly!Q19-(Saturdays!Q19+'Sundays &amp; Holidays'!Q19)</f>
        <v>20553</v>
      </c>
      <c r="R19" s="3">
        <f>Monthly!R19-(Saturdays!R19+'Sundays &amp; Holidays'!R19)</f>
        <v>23320</v>
      </c>
      <c r="S19" s="28">
        <f>Monthly!S19-(Saturdays!S19+'Sundays &amp; Holidays'!S19)</f>
        <v>26766</v>
      </c>
      <c r="T19" s="3">
        <f>Monthly!T19-(Saturdays!T19+'Sundays &amp; Holidays'!T19)</f>
        <v>14485</v>
      </c>
      <c r="U19" s="28">
        <f>Monthly!U19-(Saturdays!U19+'Sundays &amp; Holidays'!U19)</f>
        <v>8341</v>
      </c>
      <c r="V19" s="3">
        <f>Monthly!V19-(Saturdays!V19+'Sundays &amp; Holidays'!V19)</f>
        <v>36821</v>
      </c>
      <c r="W19" s="28">
        <f>Monthly!W19-(Saturdays!W19+'Sundays &amp; Holidays'!W19)</f>
        <v>25794</v>
      </c>
      <c r="X19" s="3">
        <f>Monthly!X19-(Saturdays!X19+'Sundays &amp; Holidays'!X19)</f>
        <v>29528</v>
      </c>
      <c r="Y19" s="28">
        <f>Monthly!Y19-(Saturdays!Y19+'Sundays &amp; Holidays'!Y19)</f>
        <v>11802</v>
      </c>
      <c r="Z19" s="3">
        <f>Monthly!Z19-(Saturdays!Z19+'Sundays &amp; Holidays'!Z19)</f>
        <v>59993</v>
      </c>
      <c r="AA19" s="28">
        <f>Monthly!AA19-(Saturdays!AA19+'Sundays &amp; Holidays'!AA19)</f>
        <v>55903</v>
      </c>
      <c r="AB19" s="104">
        <f t="shared" si="0"/>
        <v>350145</v>
      </c>
      <c r="AC19" s="17">
        <f t="shared" si="0"/>
        <v>328925</v>
      </c>
    </row>
    <row r="20" spans="1:29" x14ac:dyDescent="0.2">
      <c r="A20" s="86" t="s">
        <v>37</v>
      </c>
      <c r="B20" s="3">
        <f>Monthly!B20-(Saturdays!B20+'Sundays &amp; Holidays'!B20)</f>
        <v>40229</v>
      </c>
      <c r="C20" s="28">
        <f>Monthly!C20-(Saturdays!C20+'Sundays &amp; Holidays'!C20)</f>
        <v>49874</v>
      </c>
      <c r="D20" s="3">
        <f>Monthly!D20-(Saturdays!D20+'Sundays &amp; Holidays'!D20)</f>
        <v>26372</v>
      </c>
      <c r="E20" s="28">
        <f>Monthly!E20-(Saturdays!E20+'Sundays &amp; Holidays'!E20)</f>
        <v>26580</v>
      </c>
      <c r="F20" s="3">
        <f>Monthly!F20-(Saturdays!F20+'Sundays &amp; Holidays'!F20)</f>
        <v>16582</v>
      </c>
      <c r="G20" s="28">
        <f>Monthly!G20-(Saturdays!G20+'Sundays &amp; Holidays'!G20)</f>
        <v>8750</v>
      </c>
      <c r="H20" s="3">
        <f>Monthly!H20-(Saturdays!H20+'Sundays &amp; Holidays'!H20)</f>
        <v>36931</v>
      </c>
      <c r="I20" s="28">
        <f>Monthly!I20-(Saturdays!I20+'Sundays &amp; Holidays'!I20)</f>
        <v>58375</v>
      </c>
      <c r="J20" s="3">
        <f>Monthly!J20-(Saturdays!J20+'Sundays &amp; Holidays'!J20)</f>
        <v>10592</v>
      </c>
      <c r="K20" s="28">
        <f>Monthly!K20-(Saturdays!K20+'Sundays &amp; Holidays'!K20)</f>
        <v>6044</v>
      </c>
      <c r="L20" s="3">
        <f>Monthly!L20-(Saturdays!L20+'Sundays &amp; Holidays'!L20)</f>
        <v>21283</v>
      </c>
      <c r="M20" s="28">
        <f>Monthly!M20-(Saturdays!M20+'Sundays &amp; Holidays'!M20)</f>
        <v>18071</v>
      </c>
      <c r="N20" s="3">
        <f>Monthly!N20-(Saturdays!N20+'Sundays &amp; Holidays'!N20)</f>
        <v>37292</v>
      </c>
      <c r="O20" s="28">
        <f>Monthly!O20-(Saturdays!O20+'Sundays &amp; Holidays'!O20)</f>
        <v>35318</v>
      </c>
      <c r="P20" s="3">
        <f>Monthly!P20-(Saturdays!P20+'Sundays &amp; Holidays'!P20)</f>
        <v>19663</v>
      </c>
      <c r="Q20" s="28">
        <f>Monthly!Q20-(Saturdays!Q20+'Sundays &amp; Holidays'!Q20)</f>
        <v>19992</v>
      </c>
      <c r="R20" s="3">
        <f>Monthly!R20-(Saturdays!R20+'Sundays &amp; Holidays'!R20)</f>
        <v>25501</v>
      </c>
      <c r="S20" s="28">
        <f>Monthly!S20-(Saturdays!S20+'Sundays &amp; Holidays'!S20)</f>
        <v>29157</v>
      </c>
      <c r="T20" s="3">
        <f>Monthly!T20-(Saturdays!T20+'Sundays &amp; Holidays'!T20)</f>
        <v>17802</v>
      </c>
      <c r="U20" s="28">
        <f>Monthly!U20-(Saturdays!U20+'Sundays &amp; Holidays'!U20)</f>
        <v>7089</v>
      </c>
      <c r="V20" s="3">
        <f>Monthly!V20-(Saturdays!V20+'Sundays &amp; Holidays'!V20)</f>
        <v>44500</v>
      </c>
      <c r="W20" s="28">
        <f>Monthly!W20-(Saturdays!W20+'Sundays &amp; Holidays'!W20)</f>
        <v>23447</v>
      </c>
      <c r="X20" s="3">
        <f>Monthly!X20-(Saturdays!X20+'Sundays &amp; Holidays'!X20)</f>
        <v>41827</v>
      </c>
      <c r="Y20" s="28">
        <f>Monthly!Y20-(Saturdays!Y20+'Sundays &amp; Holidays'!Y20)</f>
        <v>11214</v>
      </c>
      <c r="Z20" s="3">
        <f>Monthly!Z20-(Saturdays!Z20+'Sundays &amp; Holidays'!Z20)</f>
        <v>72061</v>
      </c>
      <c r="AA20" s="28">
        <f>Monthly!AA20-(Saturdays!AA20+'Sundays &amp; Holidays'!AA20)</f>
        <v>61025</v>
      </c>
      <c r="AB20" s="104">
        <f t="shared" si="0"/>
        <v>410635</v>
      </c>
      <c r="AC20" s="17">
        <f t="shared" si="0"/>
        <v>354936</v>
      </c>
    </row>
    <row r="21" spans="1:29" x14ac:dyDescent="0.2">
      <c r="A21" s="87" t="s">
        <v>30</v>
      </c>
      <c r="B21" s="3">
        <f>Monthly!B21-(Saturdays!B21+'Sundays &amp; Holidays'!B21)</f>
        <v>46217</v>
      </c>
      <c r="C21" s="28">
        <f>Monthly!C21-(Saturdays!C21+'Sundays &amp; Holidays'!C21)</f>
        <v>70448</v>
      </c>
      <c r="D21" s="3">
        <f>Monthly!D21-(Saturdays!D21+'Sundays &amp; Holidays'!D21)</f>
        <v>33492</v>
      </c>
      <c r="E21" s="28">
        <f>Monthly!E21-(Saturdays!E21+'Sundays &amp; Holidays'!E21)</f>
        <v>31277</v>
      </c>
      <c r="F21" s="3">
        <f>Monthly!F21-(Saturdays!F21+'Sundays &amp; Holidays'!F21)</f>
        <v>20505</v>
      </c>
      <c r="G21" s="28">
        <f>Monthly!G21-(Saturdays!G21+'Sundays &amp; Holidays'!G21)</f>
        <v>10499</v>
      </c>
      <c r="H21" s="3">
        <f>Monthly!H21-(Saturdays!H21+'Sundays &amp; Holidays'!H21)</f>
        <v>41941</v>
      </c>
      <c r="I21" s="28">
        <f>Monthly!I21-(Saturdays!I21+'Sundays &amp; Holidays'!I21)</f>
        <v>69555</v>
      </c>
      <c r="J21" s="3">
        <f>Monthly!J21-(Saturdays!J21+'Sundays &amp; Holidays'!J21)</f>
        <v>14745</v>
      </c>
      <c r="K21" s="28">
        <f>Monthly!K21-(Saturdays!K21+'Sundays &amp; Holidays'!K21)</f>
        <v>5553</v>
      </c>
      <c r="L21" s="3">
        <f>Monthly!L21-(Saturdays!L21+'Sundays &amp; Holidays'!L21)</f>
        <v>29852</v>
      </c>
      <c r="M21" s="28">
        <f>Monthly!M21-(Saturdays!M21+'Sundays &amp; Holidays'!M21)</f>
        <v>20268</v>
      </c>
      <c r="N21" s="3">
        <f>Monthly!N21-(Saturdays!N21+'Sundays &amp; Holidays'!N21)</f>
        <v>42299</v>
      </c>
      <c r="O21" s="28">
        <f>Monthly!O21-(Saturdays!O21+'Sundays &amp; Holidays'!O21)</f>
        <v>38961</v>
      </c>
      <c r="P21" s="3">
        <f>Monthly!P21-(Saturdays!P21+'Sundays &amp; Holidays'!P21)</f>
        <v>24482</v>
      </c>
      <c r="Q21" s="28">
        <f>Monthly!Q21-(Saturdays!Q21+'Sundays &amp; Holidays'!Q21)</f>
        <v>24585</v>
      </c>
      <c r="R21" s="3">
        <f>Monthly!R21-(Saturdays!R21+'Sundays &amp; Holidays'!R21)</f>
        <v>25824</v>
      </c>
      <c r="S21" s="28">
        <f>Monthly!S21-(Saturdays!S21+'Sundays &amp; Holidays'!S21)</f>
        <v>34213</v>
      </c>
      <c r="T21" s="3">
        <f>Monthly!T21-(Saturdays!T21+'Sundays &amp; Holidays'!T21)</f>
        <v>19775</v>
      </c>
      <c r="U21" s="28">
        <f>Monthly!U21-(Saturdays!U21+'Sundays &amp; Holidays'!U21)</f>
        <v>8078</v>
      </c>
      <c r="V21" s="3">
        <f>Monthly!V21-(Saturdays!V21+'Sundays &amp; Holidays'!V21)</f>
        <v>43066</v>
      </c>
      <c r="W21" s="28">
        <f>Monthly!W21-(Saturdays!W21+'Sundays &amp; Holidays'!W21)</f>
        <v>27792</v>
      </c>
      <c r="X21" s="3">
        <f>Monthly!X21-(Saturdays!X21+'Sundays &amp; Holidays'!X21)</f>
        <v>51853</v>
      </c>
      <c r="Y21" s="28">
        <f>Monthly!Y21-(Saturdays!Y21+'Sundays &amp; Holidays'!Y21)</f>
        <v>13070</v>
      </c>
      <c r="Z21" s="3">
        <f>Monthly!Z21-(Saturdays!Z21+'Sundays &amp; Holidays'!Z21)</f>
        <v>77138</v>
      </c>
      <c r="AA21" s="28">
        <f>Monthly!AA21-(Saturdays!AA21+'Sundays &amp; Holidays'!AA21)</f>
        <v>79019</v>
      </c>
      <c r="AB21" s="104">
        <f t="shared" si="0"/>
        <v>471189</v>
      </c>
      <c r="AC21" s="17">
        <f t="shared" si="0"/>
        <v>433318</v>
      </c>
    </row>
    <row r="22" spans="1:29" x14ac:dyDescent="0.2">
      <c r="A22" s="86" t="s">
        <v>32</v>
      </c>
      <c r="B22" s="3">
        <f>Monthly!B22-(Saturdays!B22+'Sundays &amp; Holidays'!B22)</f>
        <v>46740</v>
      </c>
      <c r="C22" s="28">
        <f>Monthly!C22-(Saturdays!C22+'Sundays &amp; Holidays'!C22)</f>
        <v>81316</v>
      </c>
      <c r="D22" s="3">
        <f>Monthly!D22-(Saturdays!D22+'Sundays &amp; Holidays'!D22)</f>
        <v>31048</v>
      </c>
      <c r="E22" s="28">
        <f>Monthly!E22-(Saturdays!E22+'Sundays &amp; Holidays'!E22)</f>
        <v>35415</v>
      </c>
      <c r="F22" s="3">
        <f>Monthly!F22-(Saturdays!F22+'Sundays &amp; Holidays'!F22)</f>
        <v>16896</v>
      </c>
      <c r="G22" s="28">
        <f>Monthly!G22-(Saturdays!G22+'Sundays &amp; Holidays'!G22)</f>
        <v>11522</v>
      </c>
      <c r="H22" s="3">
        <f>Monthly!H22-(Saturdays!H22+'Sundays &amp; Holidays'!H22)</f>
        <v>42750</v>
      </c>
      <c r="I22" s="28">
        <f>Monthly!I22-(Saturdays!I22+'Sundays &amp; Holidays'!I22)</f>
        <v>77423</v>
      </c>
      <c r="J22" s="3">
        <f>Monthly!J22-(Saturdays!J22+'Sundays &amp; Holidays'!J22)</f>
        <v>12654</v>
      </c>
      <c r="K22" s="28">
        <f>Monthly!K22-(Saturdays!K22+'Sundays &amp; Holidays'!K22)</f>
        <v>5274</v>
      </c>
      <c r="L22" s="3">
        <f>Monthly!L22-(Saturdays!L22+'Sundays &amp; Holidays'!L22)</f>
        <v>31151</v>
      </c>
      <c r="M22" s="28">
        <f>Monthly!M22-(Saturdays!M22+'Sundays &amp; Holidays'!M22)</f>
        <v>18404</v>
      </c>
      <c r="N22" s="3">
        <f>Monthly!N22-(Saturdays!N22+'Sundays &amp; Holidays'!N22)</f>
        <v>44676</v>
      </c>
      <c r="O22" s="28">
        <f>Monthly!O22-(Saturdays!O22+'Sundays &amp; Holidays'!O22)</f>
        <v>38992</v>
      </c>
      <c r="P22" s="3">
        <f>Monthly!P22-(Saturdays!P22+'Sundays &amp; Holidays'!P22)</f>
        <v>24376</v>
      </c>
      <c r="Q22" s="28">
        <f>Monthly!Q22-(Saturdays!Q22+'Sundays &amp; Holidays'!Q22)</f>
        <v>27704</v>
      </c>
      <c r="R22" s="3">
        <f>Monthly!R22-(Saturdays!R22+'Sundays &amp; Holidays'!R22)</f>
        <v>27327</v>
      </c>
      <c r="S22" s="28">
        <f>Monthly!S22-(Saturdays!S22+'Sundays &amp; Holidays'!S22)</f>
        <v>34642</v>
      </c>
      <c r="T22" s="3">
        <f>Monthly!T22-(Saturdays!T22+'Sundays &amp; Holidays'!T22)</f>
        <v>19952</v>
      </c>
      <c r="U22" s="28">
        <f>Monthly!U22-(Saturdays!U22+'Sundays &amp; Holidays'!U22)</f>
        <v>7510</v>
      </c>
      <c r="V22" s="3">
        <f>Monthly!V22-(Saturdays!V22+'Sundays &amp; Holidays'!V22)</f>
        <v>51943</v>
      </c>
      <c r="W22" s="28">
        <f>Monthly!W22-(Saturdays!W22+'Sundays &amp; Holidays'!W22)</f>
        <v>26791</v>
      </c>
      <c r="X22" s="3">
        <f>Monthly!X22-(Saturdays!X22+'Sundays &amp; Holidays'!X22)</f>
        <v>51628</v>
      </c>
      <c r="Y22" s="28">
        <f>Monthly!Y22-(Saturdays!Y22+'Sundays &amp; Holidays'!Y22)</f>
        <v>14718</v>
      </c>
      <c r="Z22" s="3">
        <f>Monthly!Z22-(Saturdays!Z22+'Sundays &amp; Holidays'!Z22)</f>
        <v>70526</v>
      </c>
      <c r="AA22" s="28">
        <f>Monthly!AA22-(Saturdays!AA22+'Sundays &amp; Holidays'!AA22)</f>
        <v>82865</v>
      </c>
      <c r="AB22" s="104">
        <f t="shared" si="0"/>
        <v>471667</v>
      </c>
      <c r="AC22" s="17">
        <f t="shared" si="0"/>
        <v>462576</v>
      </c>
    </row>
    <row r="23" spans="1:29" x14ac:dyDescent="0.2">
      <c r="A23" s="87" t="s">
        <v>34</v>
      </c>
      <c r="B23" s="3">
        <f>Monthly!B23-(Saturdays!B23+'Sundays &amp; Holidays'!B23)</f>
        <v>48243</v>
      </c>
      <c r="C23" s="28">
        <f>Monthly!C23-(Saturdays!C23+'Sundays &amp; Holidays'!C23)</f>
        <v>74831</v>
      </c>
      <c r="D23" s="3">
        <f>Monthly!D23-(Saturdays!D23+'Sundays &amp; Holidays'!D23)</f>
        <v>23649</v>
      </c>
      <c r="E23" s="28">
        <f>Monthly!E23-(Saturdays!E23+'Sundays &amp; Holidays'!E23)</f>
        <v>31147</v>
      </c>
      <c r="F23" s="3">
        <f>Monthly!F23-(Saturdays!F23+'Sundays &amp; Holidays'!F23)</f>
        <v>12371</v>
      </c>
      <c r="G23" s="28">
        <f>Monthly!G23-(Saturdays!G23+'Sundays &amp; Holidays'!G23)</f>
        <v>10175</v>
      </c>
      <c r="H23" s="3">
        <f>Monthly!H23-(Saturdays!H23+'Sundays &amp; Holidays'!H23)</f>
        <v>37614</v>
      </c>
      <c r="I23" s="28">
        <f>Monthly!I23-(Saturdays!I23+'Sundays &amp; Holidays'!I23)</f>
        <v>62632</v>
      </c>
      <c r="J23" s="3">
        <f>Monthly!J23-(Saturdays!J23+'Sundays &amp; Holidays'!J23)</f>
        <v>7970</v>
      </c>
      <c r="K23" s="28">
        <f>Monthly!K23-(Saturdays!K23+'Sundays &amp; Holidays'!K23)</f>
        <v>4362</v>
      </c>
      <c r="L23" s="3">
        <f>Monthly!L23-(Saturdays!L23+'Sundays &amp; Holidays'!L23)</f>
        <v>21756</v>
      </c>
      <c r="M23" s="28">
        <f>Monthly!M23-(Saturdays!M23+'Sundays &amp; Holidays'!M23)</f>
        <v>15874</v>
      </c>
      <c r="N23" s="3">
        <f>Monthly!N23-(Saturdays!N23+'Sundays &amp; Holidays'!N23)</f>
        <v>36562</v>
      </c>
      <c r="O23" s="28">
        <f>Monthly!O23-(Saturdays!O23+'Sundays &amp; Holidays'!O23)</f>
        <v>37254</v>
      </c>
      <c r="P23" s="3">
        <f>Monthly!P23-(Saturdays!P23+'Sundays &amp; Holidays'!P23)</f>
        <v>19775</v>
      </c>
      <c r="Q23" s="28">
        <f>Monthly!Q23-(Saturdays!Q23+'Sundays &amp; Holidays'!Q23)</f>
        <v>28887</v>
      </c>
      <c r="R23" s="3">
        <f>Monthly!R23-(Saturdays!R23+'Sundays &amp; Holidays'!R23)</f>
        <v>22071</v>
      </c>
      <c r="S23" s="28">
        <f>Monthly!S23-(Saturdays!S23+'Sundays &amp; Holidays'!S23)</f>
        <v>33702</v>
      </c>
      <c r="T23" s="3">
        <f>Monthly!T23-(Saturdays!T23+'Sundays &amp; Holidays'!T23)</f>
        <v>14869</v>
      </c>
      <c r="U23" s="28">
        <f>Monthly!U23-(Saturdays!U23+'Sundays &amp; Holidays'!U23)</f>
        <v>8007</v>
      </c>
      <c r="V23" s="3">
        <f>Monthly!V23-(Saturdays!V23+'Sundays &amp; Holidays'!V23)</f>
        <v>45609</v>
      </c>
      <c r="W23" s="28">
        <f>Monthly!W23-(Saturdays!W23+'Sundays &amp; Holidays'!W23)</f>
        <v>27621</v>
      </c>
      <c r="X23" s="3">
        <f>Monthly!X23-(Saturdays!X23+'Sundays &amp; Holidays'!X23)</f>
        <v>42765</v>
      </c>
      <c r="Y23" s="28">
        <f>Monthly!Y23-(Saturdays!Y23+'Sundays &amp; Holidays'!Y23)</f>
        <v>15557</v>
      </c>
      <c r="Z23" s="3">
        <f>Monthly!Z23-(Saturdays!Z23+'Sundays &amp; Holidays'!Z23)</f>
        <v>63450</v>
      </c>
      <c r="AA23" s="28">
        <f>Monthly!AA23-(Saturdays!AA23+'Sundays &amp; Holidays'!AA23)</f>
        <v>81699</v>
      </c>
      <c r="AB23" s="104">
        <f t="shared" si="0"/>
        <v>396704</v>
      </c>
      <c r="AC23" s="17">
        <f t="shared" si="0"/>
        <v>431748</v>
      </c>
    </row>
    <row r="24" spans="1:29" x14ac:dyDescent="0.2">
      <c r="A24" s="86" t="s">
        <v>38</v>
      </c>
      <c r="B24" s="3">
        <f>Monthly!B24-(Saturdays!B24+'Sundays &amp; Holidays'!B24)</f>
        <v>45603</v>
      </c>
      <c r="C24" s="28">
        <f>Monthly!C24-(Saturdays!C24+'Sundays &amp; Holidays'!C24)</f>
        <v>67900</v>
      </c>
      <c r="D24" s="3">
        <f>Monthly!D24-(Saturdays!D24+'Sundays &amp; Holidays'!D24)</f>
        <v>17996</v>
      </c>
      <c r="E24" s="28">
        <f>Monthly!E24-(Saturdays!E24+'Sundays &amp; Holidays'!E24)</f>
        <v>33513</v>
      </c>
      <c r="F24" s="3">
        <f>Monthly!F24-(Saturdays!F24+'Sundays &amp; Holidays'!F24)</f>
        <v>9018</v>
      </c>
      <c r="G24" s="28">
        <f>Monthly!G24-(Saturdays!G24+'Sundays &amp; Holidays'!G24)</f>
        <v>10313</v>
      </c>
      <c r="H24" s="3">
        <f>Monthly!H24-(Saturdays!H24+'Sundays &amp; Holidays'!H24)</f>
        <v>29555</v>
      </c>
      <c r="I24" s="28">
        <f>Monthly!I24-(Saturdays!I24+'Sundays &amp; Holidays'!I24)</f>
        <v>67508</v>
      </c>
      <c r="J24" s="3">
        <f>Monthly!J24-(Saturdays!J24+'Sundays &amp; Holidays'!J24)</f>
        <v>5216</v>
      </c>
      <c r="K24" s="28">
        <f>Monthly!K24-(Saturdays!K24+'Sundays &amp; Holidays'!K24)</f>
        <v>4371</v>
      </c>
      <c r="L24" s="3">
        <f>Monthly!L24-(Saturdays!L24+'Sundays &amp; Holidays'!L24)</f>
        <v>15669</v>
      </c>
      <c r="M24" s="28">
        <f>Monthly!M24-(Saturdays!M24+'Sundays &amp; Holidays'!M24)</f>
        <v>16573</v>
      </c>
      <c r="N24" s="3">
        <f>Monthly!N24-(Saturdays!N24+'Sundays &amp; Holidays'!N24)</f>
        <v>29115</v>
      </c>
      <c r="O24" s="28">
        <f>Monthly!O24-(Saturdays!O24+'Sundays &amp; Holidays'!O24)</f>
        <v>37875</v>
      </c>
      <c r="P24" s="3">
        <f>Monthly!P24-(Saturdays!P24+'Sundays &amp; Holidays'!P24)</f>
        <v>17561</v>
      </c>
      <c r="Q24" s="28">
        <f>Monthly!Q24-(Saturdays!Q24+'Sundays &amp; Holidays'!Q24)</f>
        <v>29300</v>
      </c>
      <c r="R24" s="3">
        <f>Monthly!R24-(Saturdays!R24+'Sundays &amp; Holidays'!R24)</f>
        <v>19707</v>
      </c>
      <c r="S24" s="28">
        <f>Monthly!S24-(Saturdays!S24+'Sundays &amp; Holidays'!S24)</f>
        <v>28173</v>
      </c>
      <c r="T24" s="3">
        <f>Monthly!T24-(Saturdays!T24+'Sundays &amp; Holidays'!T24)</f>
        <v>13247</v>
      </c>
      <c r="U24" s="28">
        <f>Monthly!U24-(Saturdays!U24+'Sundays &amp; Holidays'!U24)</f>
        <v>8211</v>
      </c>
      <c r="V24" s="3">
        <f>Monthly!V24-(Saturdays!V24+'Sundays &amp; Holidays'!V24)</f>
        <v>48407</v>
      </c>
      <c r="W24" s="28">
        <f>Monthly!W24-(Saturdays!W24+'Sundays &amp; Holidays'!W24)</f>
        <v>26220</v>
      </c>
      <c r="X24" s="3">
        <f>Monthly!X24-(Saturdays!X24+'Sundays &amp; Holidays'!X24)</f>
        <v>34483</v>
      </c>
      <c r="Y24" s="28">
        <f>Monthly!Y24-(Saturdays!Y24+'Sundays &amp; Holidays'!Y24)</f>
        <v>15918</v>
      </c>
      <c r="Z24" s="3">
        <f>Monthly!Z24-(Saturdays!Z24+'Sundays &amp; Holidays'!Z24)</f>
        <v>51103</v>
      </c>
      <c r="AA24" s="28">
        <f>Monthly!AA24-(Saturdays!AA24+'Sundays &amp; Holidays'!AA24)</f>
        <v>66893</v>
      </c>
      <c r="AB24" s="104">
        <f t="shared" si="0"/>
        <v>336680</v>
      </c>
      <c r="AC24" s="17">
        <f t="shared" si="0"/>
        <v>412768</v>
      </c>
    </row>
    <row r="25" spans="1:29" x14ac:dyDescent="0.2">
      <c r="A25" s="87" t="s">
        <v>39</v>
      </c>
      <c r="B25" s="3">
        <f>Monthly!B25-(Saturdays!B25+'Sundays &amp; Holidays'!B25)</f>
        <v>8012</v>
      </c>
      <c r="C25" s="28">
        <f>Monthly!C25-(Saturdays!C25+'Sundays &amp; Holidays'!C25)</f>
        <v>43074</v>
      </c>
      <c r="D25" s="3">
        <f>Monthly!D25-(Saturdays!D25+'Sundays &amp; Holidays'!D25)</f>
        <v>3992</v>
      </c>
      <c r="E25" s="28">
        <f>Monthly!E25-(Saturdays!E25+'Sundays &amp; Holidays'!E25)</f>
        <v>23538</v>
      </c>
      <c r="F25" s="3">
        <f>Monthly!F25-(Saturdays!F25+'Sundays &amp; Holidays'!F25)</f>
        <v>2436</v>
      </c>
      <c r="G25" s="28">
        <f>Monthly!G25-(Saturdays!G25+'Sundays &amp; Holidays'!G25)</f>
        <v>7793</v>
      </c>
      <c r="H25" s="3">
        <f>Monthly!H25-(Saturdays!H25+'Sundays &amp; Holidays'!H25)</f>
        <v>9959</v>
      </c>
      <c r="I25" s="28">
        <f>Monthly!I25-(Saturdays!I25+'Sundays &amp; Holidays'!I25)</f>
        <v>43718</v>
      </c>
      <c r="J25" s="3">
        <f>Monthly!J25-(Saturdays!J25+'Sundays &amp; Holidays'!J25)</f>
        <v>2762</v>
      </c>
      <c r="K25" s="28">
        <f>Monthly!K25-(Saturdays!K25+'Sundays &amp; Holidays'!K25)</f>
        <v>2946</v>
      </c>
      <c r="L25" s="3">
        <f>Monthly!L25-(Saturdays!L25+'Sundays &amp; Holidays'!L25)</f>
        <v>7788</v>
      </c>
      <c r="M25" s="28">
        <f>Monthly!M25-(Saturdays!M25+'Sundays &amp; Holidays'!M25)</f>
        <v>10465</v>
      </c>
      <c r="N25" s="3">
        <f>Monthly!N25-(Saturdays!N25+'Sundays &amp; Holidays'!N25)</f>
        <v>17448</v>
      </c>
      <c r="O25" s="28">
        <f>Monthly!O25-(Saturdays!O25+'Sundays &amp; Holidays'!O25)</f>
        <v>26893</v>
      </c>
      <c r="P25" s="3">
        <f>Monthly!P25-(Saturdays!P25+'Sundays &amp; Holidays'!P25)</f>
        <v>11426</v>
      </c>
      <c r="Q25" s="28">
        <f>Monthly!Q25-(Saturdays!Q25+'Sundays &amp; Holidays'!Q25)</f>
        <v>20699</v>
      </c>
      <c r="R25" s="3">
        <f>Monthly!R25-(Saturdays!R25+'Sundays &amp; Holidays'!R25)</f>
        <v>14199</v>
      </c>
      <c r="S25" s="28">
        <f>Monthly!S25-(Saturdays!S25+'Sundays &amp; Holidays'!S25)</f>
        <v>18883</v>
      </c>
      <c r="T25" s="3">
        <f>Monthly!T25-(Saturdays!T25+'Sundays &amp; Holidays'!T25)</f>
        <v>9642</v>
      </c>
      <c r="U25" s="28">
        <f>Monthly!U25-(Saturdays!U25+'Sundays &amp; Holidays'!U25)</f>
        <v>5765</v>
      </c>
      <c r="V25" s="3">
        <f>Monthly!V25-(Saturdays!V25+'Sundays &amp; Holidays'!V25)</f>
        <v>41614</v>
      </c>
      <c r="W25" s="28">
        <f>Monthly!W25-(Saturdays!W25+'Sundays &amp; Holidays'!W25)</f>
        <v>20191</v>
      </c>
      <c r="X25" s="3">
        <f>Monthly!X25-(Saturdays!X25+'Sundays &amp; Holidays'!X25)</f>
        <v>22300</v>
      </c>
      <c r="Y25" s="28">
        <f>Monthly!Y25-(Saturdays!Y25+'Sundays &amp; Holidays'!Y25)</f>
        <v>13460</v>
      </c>
      <c r="Z25" s="3">
        <f>Monthly!Z25-(Saturdays!Z25+'Sundays &amp; Holidays'!Z25)</f>
        <v>37025</v>
      </c>
      <c r="AA25" s="28">
        <f>Monthly!AA25-(Saturdays!AA25+'Sundays &amp; Holidays'!AA25)</f>
        <v>48048</v>
      </c>
      <c r="AB25" s="104">
        <f t="shared" si="0"/>
        <v>188603</v>
      </c>
      <c r="AC25" s="17">
        <f t="shared" si="0"/>
        <v>285473</v>
      </c>
    </row>
    <row r="26" spans="1:29" x14ac:dyDescent="0.2">
      <c r="A26" s="86" t="s">
        <v>40</v>
      </c>
      <c r="B26" s="3">
        <f>Monthly!B26-(Saturdays!B26+'Sundays &amp; Holidays'!B26)</f>
        <v>1</v>
      </c>
      <c r="C26" s="28">
        <f>Monthly!C26-(Saturdays!C26+'Sundays &amp; Holidays'!C26)</f>
        <v>27845</v>
      </c>
      <c r="D26" s="3">
        <f>Monthly!D26-(Saturdays!D26+'Sundays &amp; Holidays'!D26)</f>
        <v>131</v>
      </c>
      <c r="E26" s="28">
        <f>Monthly!E26-(Saturdays!E26+'Sundays &amp; Holidays'!E26)</f>
        <v>12656</v>
      </c>
      <c r="F26" s="3">
        <f>Monthly!F26-(Saturdays!F26+'Sundays &amp; Holidays'!F26)</f>
        <v>116</v>
      </c>
      <c r="G26" s="28">
        <f>Monthly!G26-(Saturdays!G26+'Sundays &amp; Holidays'!G26)</f>
        <v>3810</v>
      </c>
      <c r="H26" s="3">
        <f>Monthly!H26-(Saturdays!H26+'Sundays &amp; Holidays'!H26)</f>
        <v>414</v>
      </c>
      <c r="I26" s="28">
        <f>Monthly!I26-(Saturdays!I26+'Sundays &amp; Holidays'!I26)</f>
        <v>21319</v>
      </c>
      <c r="J26" s="3">
        <f>Monthly!J26-(Saturdays!J26+'Sundays &amp; Holidays'!J26)</f>
        <v>469</v>
      </c>
      <c r="K26" s="28">
        <f>Monthly!K26-(Saturdays!K26+'Sundays &amp; Holidays'!K26)</f>
        <v>1230</v>
      </c>
      <c r="L26" s="3">
        <f>Monthly!L26-(Saturdays!L26+'Sundays &amp; Holidays'!L26)</f>
        <v>1263</v>
      </c>
      <c r="M26" s="28">
        <f>Monthly!M26-(Saturdays!M26+'Sundays &amp; Holidays'!M26)</f>
        <v>2515</v>
      </c>
      <c r="N26" s="3">
        <f>Monthly!N26-(Saturdays!N26+'Sundays &amp; Holidays'!N26)</f>
        <v>2512</v>
      </c>
      <c r="O26" s="28">
        <f>Monthly!O26-(Saturdays!O26+'Sundays &amp; Holidays'!O26)</f>
        <v>5670</v>
      </c>
      <c r="P26" s="3">
        <f>Monthly!P26-(Saturdays!P26+'Sundays &amp; Holidays'!P26)</f>
        <v>2786</v>
      </c>
      <c r="Q26" s="28">
        <f>Monthly!Q26-(Saturdays!Q26+'Sundays &amp; Holidays'!Q26)</f>
        <v>3307</v>
      </c>
      <c r="R26" s="3">
        <f>Monthly!R26-(Saturdays!R26+'Sundays &amp; Holidays'!R26)</f>
        <v>2156</v>
      </c>
      <c r="S26" s="28">
        <f>Monthly!S26-(Saturdays!S26+'Sundays &amp; Holidays'!S26)</f>
        <v>1765</v>
      </c>
      <c r="T26" s="3">
        <f>Monthly!T26-(Saturdays!T26+'Sundays &amp; Holidays'!T26)</f>
        <v>1179</v>
      </c>
      <c r="U26" s="28">
        <f>Monthly!U26-(Saturdays!U26+'Sundays &amp; Holidays'!U26)</f>
        <v>157</v>
      </c>
      <c r="V26" s="3">
        <f>Monthly!V26-(Saturdays!V26+'Sundays &amp; Holidays'!V26)</f>
        <v>2151</v>
      </c>
      <c r="W26" s="28">
        <f>Monthly!W26-(Saturdays!W26+'Sundays &amp; Holidays'!W26)</f>
        <v>663</v>
      </c>
      <c r="X26" s="3">
        <f>Monthly!X26-(Saturdays!X26+'Sundays &amp; Holidays'!X26)</f>
        <v>2237</v>
      </c>
      <c r="Y26" s="28">
        <f>Monthly!Y26-(Saturdays!Y26+'Sundays &amp; Holidays'!Y26)</f>
        <v>402</v>
      </c>
      <c r="Z26" s="3">
        <f>Monthly!Z26-(Saturdays!Z26+'Sundays &amp; Holidays'!Z26)</f>
        <v>530</v>
      </c>
      <c r="AA26" s="28">
        <f>Monthly!AA26-(Saturdays!AA26+'Sundays &amp; Holidays'!AA26)</f>
        <v>1737</v>
      </c>
      <c r="AB26" s="104">
        <f t="shared" si="0"/>
        <v>15945</v>
      </c>
      <c r="AC26" s="17">
        <f t="shared" si="0"/>
        <v>83076</v>
      </c>
    </row>
    <row r="27" spans="1:29" x14ac:dyDescent="0.2">
      <c r="A27" s="87" t="s">
        <v>41</v>
      </c>
      <c r="B27" s="3">
        <f>Monthly!B27-(Saturdays!B27+'Sundays &amp; Holidays'!B27)</f>
        <v>1</v>
      </c>
      <c r="C27" s="28">
        <f>Monthly!C27-(Saturdays!C27+'Sundays &amp; Holidays'!C27)</f>
        <v>87</v>
      </c>
      <c r="D27" s="3">
        <f>Monthly!D27-(Saturdays!D27+'Sundays &amp; Holidays'!D27)</f>
        <v>0</v>
      </c>
      <c r="E27" s="28">
        <f>Monthly!E27-(Saturdays!E27+'Sundays &amp; Holidays'!E27)</f>
        <v>0</v>
      </c>
      <c r="F27" s="3">
        <f>Monthly!F27-(Saturdays!F27+'Sundays &amp; Holidays'!F27)</f>
        <v>0</v>
      </c>
      <c r="G27" s="28">
        <f>Monthly!G27-(Saturdays!G27+'Sundays &amp; Holidays'!G27)</f>
        <v>0</v>
      </c>
      <c r="H27" s="3">
        <f>Monthly!H27-(Saturdays!H27+'Sundays &amp; Holidays'!H27)</f>
        <v>0</v>
      </c>
      <c r="I27" s="28">
        <f>Monthly!I27-(Saturdays!I27+'Sundays &amp; Holidays'!I27)</f>
        <v>0</v>
      </c>
      <c r="J27" s="3">
        <f>Monthly!J27-(Saturdays!J27+'Sundays &amp; Holidays'!J27)</f>
        <v>0</v>
      </c>
      <c r="K27" s="28">
        <f>Monthly!K27-(Saturdays!K27+'Sundays &amp; Holidays'!K27)</f>
        <v>0</v>
      </c>
      <c r="L27" s="3">
        <f>Monthly!L27-(Saturdays!L27+'Sundays &amp; Holidays'!L27)</f>
        <v>0</v>
      </c>
      <c r="M27" s="28">
        <f>Monthly!M27-(Saturdays!M27+'Sundays &amp; Holidays'!M27)</f>
        <v>0</v>
      </c>
      <c r="N27" s="3">
        <f>Monthly!N27-(Saturdays!N27+'Sundays &amp; Holidays'!N27)</f>
        <v>0</v>
      </c>
      <c r="O27" s="28">
        <f>Monthly!O27-(Saturdays!O27+'Sundays &amp; Holidays'!O27)</f>
        <v>0</v>
      </c>
      <c r="P27" s="3">
        <f>Monthly!P27-(Saturdays!P27+'Sundays &amp; Holidays'!P27)</f>
        <v>0</v>
      </c>
      <c r="Q27" s="28">
        <f>Monthly!Q27-(Saturdays!Q27+'Sundays &amp; Holidays'!Q27)</f>
        <v>0</v>
      </c>
      <c r="R27" s="3">
        <f>Monthly!R27-(Saturdays!R27+'Sundays &amp; Holidays'!R27)</f>
        <v>0</v>
      </c>
      <c r="S27" s="28">
        <f>Monthly!S27-(Saturdays!S27+'Sundays &amp; Holidays'!S27)</f>
        <v>0</v>
      </c>
      <c r="T27" s="3">
        <f>Monthly!T27-(Saturdays!T27+'Sundays &amp; Holidays'!T27)</f>
        <v>0</v>
      </c>
      <c r="U27" s="28">
        <f>Monthly!U27-(Saturdays!U27+'Sundays &amp; Holidays'!U27)</f>
        <v>0</v>
      </c>
      <c r="V27" s="3">
        <f>Monthly!V27-(Saturdays!V27+'Sundays &amp; Holidays'!V27)</f>
        <v>0</v>
      </c>
      <c r="W27" s="28">
        <f>Monthly!W27-(Saturdays!W27+'Sundays &amp; Holidays'!W27)</f>
        <v>0</v>
      </c>
      <c r="X27" s="3">
        <f>Monthly!X27-(Saturdays!X27+'Sundays &amp; Holidays'!X27)</f>
        <v>0</v>
      </c>
      <c r="Y27" s="28">
        <f>Monthly!Y27-(Saturdays!Y27+'Sundays &amp; Holidays'!Y27)</f>
        <v>0</v>
      </c>
      <c r="Z27" s="3">
        <f>Monthly!Z27-(Saturdays!Z27+'Sundays &amp; Holidays'!Z27)</f>
        <v>0</v>
      </c>
      <c r="AA27" s="28">
        <f>Monthly!AA27-(Saturdays!AA27+'Sundays &amp; Holidays'!AA27)</f>
        <v>0</v>
      </c>
      <c r="AB27" s="104">
        <f t="shared" si="0"/>
        <v>1</v>
      </c>
      <c r="AC27" s="17">
        <f t="shared" si="0"/>
        <v>87</v>
      </c>
    </row>
    <row r="28" spans="1:29" x14ac:dyDescent="0.2">
      <c r="A28" s="86" t="s">
        <v>42</v>
      </c>
      <c r="B28" s="3">
        <f>Monthly!B28-(Saturdays!B28+'Sundays &amp; Holidays'!B28)</f>
        <v>0</v>
      </c>
      <c r="C28" s="28">
        <f>Monthly!C28-(Saturdays!C28+'Sundays &amp; Holidays'!C28)</f>
        <v>0</v>
      </c>
      <c r="D28" s="3">
        <f>Monthly!D28-(Saturdays!D28+'Sundays &amp; Holidays'!D28)</f>
        <v>0</v>
      </c>
      <c r="E28" s="28">
        <f>Monthly!E28-(Saturdays!E28+'Sundays &amp; Holidays'!E28)</f>
        <v>0</v>
      </c>
      <c r="F28" s="3">
        <f>Monthly!F28-(Saturdays!F28+'Sundays &amp; Holidays'!F28)</f>
        <v>0</v>
      </c>
      <c r="G28" s="28">
        <f>Monthly!G28-(Saturdays!G28+'Sundays &amp; Holidays'!G28)</f>
        <v>0</v>
      </c>
      <c r="H28" s="3">
        <f>Monthly!H28-(Saturdays!H28+'Sundays &amp; Holidays'!H28)</f>
        <v>0</v>
      </c>
      <c r="I28" s="28">
        <f>Monthly!I28-(Saturdays!I28+'Sundays &amp; Holidays'!I28)</f>
        <v>0</v>
      </c>
      <c r="J28" s="3">
        <f>Monthly!J28-(Saturdays!J28+'Sundays &amp; Holidays'!J28)</f>
        <v>1</v>
      </c>
      <c r="K28" s="28">
        <f>Monthly!K28-(Saturdays!K28+'Sundays &amp; Holidays'!K28)</f>
        <v>0</v>
      </c>
      <c r="L28" s="3">
        <f>Monthly!L28-(Saturdays!L28+'Sundays &amp; Holidays'!L28)</f>
        <v>0</v>
      </c>
      <c r="M28" s="28">
        <f>Monthly!M28-(Saturdays!M28+'Sundays &amp; Holidays'!M28)</f>
        <v>0</v>
      </c>
      <c r="N28" s="3">
        <f>Monthly!N28-(Saturdays!N28+'Sundays &amp; Holidays'!N28)</f>
        <v>0</v>
      </c>
      <c r="O28" s="28">
        <f>Monthly!O28-(Saturdays!O28+'Sundays &amp; Holidays'!O28)</f>
        <v>0</v>
      </c>
      <c r="P28" s="3">
        <f>Monthly!P28-(Saturdays!P28+'Sundays &amp; Holidays'!P28)</f>
        <v>0</v>
      </c>
      <c r="Q28" s="28">
        <f>Monthly!Q28-(Saturdays!Q28+'Sundays &amp; Holidays'!Q28)</f>
        <v>0</v>
      </c>
      <c r="R28" s="3">
        <f>Monthly!R28-(Saturdays!R28+'Sundays &amp; Holidays'!R28)</f>
        <v>0</v>
      </c>
      <c r="S28" s="28">
        <f>Monthly!S28-(Saturdays!S28+'Sundays &amp; Holidays'!S28)</f>
        <v>0</v>
      </c>
      <c r="T28" s="3">
        <f>Monthly!T28-(Saturdays!T28+'Sundays &amp; Holidays'!T28)</f>
        <v>0</v>
      </c>
      <c r="U28" s="28">
        <f>Monthly!U28-(Saturdays!U28+'Sundays &amp; Holidays'!U28)</f>
        <v>0</v>
      </c>
      <c r="V28" s="3">
        <f>Monthly!V28-(Saturdays!V28+'Sundays &amp; Holidays'!V28)</f>
        <v>0</v>
      </c>
      <c r="W28" s="28">
        <f>Monthly!W28-(Saturdays!W28+'Sundays &amp; Holidays'!W28)</f>
        <v>0</v>
      </c>
      <c r="X28" s="3">
        <f>Monthly!X28-(Saturdays!X28+'Sundays &amp; Holidays'!X28)</f>
        <v>0</v>
      </c>
      <c r="Y28" s="28">
        <f>Monthly!Y28-(Saturdays!Y28+'Sundays &amp; Holidays'!Y28)</f>
        <v>0</v>
      </c>
      <c r="Z28" s="3">
        <f>Monthly!Z28-(Saturdays!Z28+'Sundays &amp; Holidays'!Z28)</f>
        <v>0</v>
      </c>
      <c r="AA28" s="28">
        <f>Monthly!AA28-(Saturdays!AA28+'Sundays &amp; Holidays'!AA28)</f>
        <v>0</v>
      </c>
      <c r="AB28" s="104">
        <f t="shared" si="0"/>
        <v>1</v>
      </c>
      <c r="AC28" s="17">
        <f t="shared" si="0"/>
        <v>0</v>
      </c>
    </row>
    <row r="29" spans="1:29" x14ac:dyDescent="0.2">
      <c r="A29" s="87" t="s">
        <v>43</v>
      </c>
      <c r="B29" s="3">
        <f>Monthly!B29-(Saturdays!B29+'Sundays &amp; Holidays'!B29)</f>
        <v>0</v>
      </c>
      <c r="C29" s="28">
        <f>Monthly!C29-(Saturdays!C29+'Sundays &amp; Holidays'!C29)</f>
        <v>0</v>
      </c>
      <c r="D29" s="3">
        <f>Monthly!D29-(Saturdays!D29+'Sundays &amp; Holidays'!D29)</f>
        <v>0</v>
      </c>
      <c r="E29" s="28">
        <f>Monthly!E29-(Saturdays!E29+'Sundays &amp; Holidays'!E29)</f>
        <v>0</v>
      </c>
      <c r="F29" s="3">
        <f>Monthly!F29-(Saturdays!F29+'Sundays &amp; Holidays'!F29)</f>
        <v>0</v>
      </c>
      <c r="G29" s="28">
        <f>Monthly!G29-(Saturdays!G29+'Sundays &amp; Holidays'!G29)</f>
        <v>0</v>
      </c>
      <c r="H29" s="3">
        <f>Monthly!H29-(Saturdays!H29+'Sundays &amp; Holidays'!H29)</f>
        <v>0</v>
      </c>
      <c r="I29" s="28">
        <f>Monthly!I29-(Saturdays!I29+'Sundays &amp; Holidays'!I29)</f>
        <v>0</v>
      </c>
      <c r="J29" s="3">
        <f>Monthly!J29-(Saturdays!J29+'Sundays &amp; Holidays'!J29)</f>
        <v>0</v>
      </c>
      <c r="K29" s="28">
        <f>Monthly!K29-(Saturdays!K29+'Sundays &amp; Holidays'!K29)</f>
        <v>0</v>
      </c>
      <c r="L29" s="3">
        <f>Monthly!L29-(Saturdays!L29+'Sundays &amp; Holidays'!L29)</f>
        <v>0</v>
      </c>
      <c r="M29" s="28">
        <f>Monthly!M29-(Saturdays!M29+'Sundays &amp; Holidays'!M29)</f>
        <v>0</v>
      </c>
      <c r="N29" s="3">
        <f>Monthly!N29-(Saturdays!N29+'Sundays &amp; Holidays'!N29)</f>
        <v>0</v>
      </c>
      <c r="O29" s="28">
        <f>Monthly!O29-(Saturdays!O29+'Sundays &amp; Holidays'!O29)</f>
        <v>0</v>
      </c>
      <c r="P29" s="3">
        <f>Monthly!P29-(Saturdays!P29+'Sundays &amp; Holidays'!P29)</f>
        <v>0</v>
      </c>
      <c r="Q29" s="28">
        <f>Monthly!Q29-(Saturdays!Q29+'Sundays &amp; Holidays'!Q29)</f>
        <v>0</v>
      </c>
      <c r="R29" s="3">
        <f>Monthly!R29-(Saturdays!R29+'Sundays &amp; Holidays'!R29)</f>
        <v>0</v>
      </c>
      <c r="S29" s="28">
        <f>Monthly!S29-(Saturdays!S29+'Sundays &amp; Holidays'!S29)</f>
        <v>0</v>
      </c>
      <c r="T29" s="3">
        <f>Monthly!T29-(Saturdays!T29+'Sundays &amp; Holidays'!T29)</f>
        <v>0</v>
      </c>
      <c r="U29" s="28">
        <f>Monthly!U29-(Saturdays!U29+'Sundays &amp; Holidays'!U29)</f>
        <v>0</v>
      </c>
      <c r="V29" s="3">
        <f>Monthly!V29-(Saturdays!V29+'Sundays &amp; Holidays'!V29)</f>
        <v>0</v>
      </c>
      <c r="W29" s="28">
        <f>Monthly!W29-(Saturdays!W29+'Sundays &amp; Holidays'!W29)</f>
        <v>0</v>
      </c>
      <c r="X29" s="3">
        <f>Monthly!X29-(Saturdays!X29+'Sundays &amp; Holidays'!X29)</f>
        <v>0</v>
      </c>
      <c r="Y29" s="28">
        <f>Monthly!Y29-(Saturdays!Y29+'Sundays &amp; Holidays'!Y29)</f>
        <v>0</v>
      </c>
      <c r="Z29" s="3">
        <f>Monthly!Z29-(Saturdays!Z29+'Sundays &amp; Holidays'!Z29)</f>
        <v>0</v>
      </c>
      <c r="AA29" s="28">
        <f>Monthly!AA29-(Saturdays!AA29+'Sundays &amp; Holidays'!AA29)</f>
        <v>0</v>
      </c>
      <c r="AB29" s="104">
        <f t="shared" si="0"/>
        <v>0</v>
      </c>
      <c r="AC29" s="17">
        <f t="shared" si="0"/>
        <v>0</v>
      </c>
    </row>
    <row r="30" spans="1:29" ht="13.5" thickBot="1" x14ac:dyDescent="0.25">
      <c r="A30" s="86" t="s">
        <v>44</v>
      </c>
      <c r="B30" s="15">
        <f>Monthly!B30-(Saturdays!B30+'Sundays &amp; Holidays'!B30)</f>
        <v>0</v>
      </c>
      <c r="C30" s="39">
        <f>Monthly!C30-(Saturdays!C30+'Sundays &amp; Holidays'!C30)</f>
        <v>0</v>
      </c>
      <c r="D30" s="15">
        <f>Monthly!D30-(Saturdays!D30+'Sundays &amp; Holidays'!D30)</f>
        <v>0</v>
      </c>
      <c r="E30" s="39">
        <f>Monthly!E30-(Saturdays!E30+'Sundays &amp; Holidays'!E30)</f>
        <v>0</v>
      </c>
      <c r="F30" s="15">
        <f>Monthly!F30-(Saturdays!F30+'Sundays &amp; Holidays'!F30)</f>
        <v>0</v>
      </c>
      <c r="G30" s="39">
        <f>Monthly!G30-(Saturdays!G30+'Sundays &amp; Holidays'!G30)</f>
        <v>0</v>
      </c>
      <c r="H30" s="15">
        <f>Monthly!H30-(Saturdays!H30+'Sundays &amp; Holidays'!H30)</f>
        <v>0</v>
      </c>
      <c r="I30" s="39">
        <f>Monthly!I30-(Saturdays!I30+'Sundays &amp; Holidays'!I30)</f>
        <v>0</v>
      </c>
      <c r="J30" s="15">
        <f>Monthly!J30-(Saturdays!J30+'Sundays &amp; Holidays'!J30)</f>
        <v>0</v>
      </c>
      <c r="K30" s="39">
        <f>Monthly!K30-(Saturdays!K30+'Sundays &amp; Holidays'!K30)</f>
        <v>0</v>
      </c>
      <c r="L30" s="15">
        <f>Monthly!L30-(Saturdays!L30+'Sundays &amp; Holidays'!L30)</f>
        <v>0</v>
      </c>
      <c r="M30" s="39">
        <f>Monthly!M30-(Saturdays!M30+'Sundays &amp; Holidays'!M30)</f>
        <v>0</v>
      </c>
      <c r="N30" s="15">
        <f>Monthly!N30-(Saturdays!N30+'Sundays &amp; Holidays'!N30)</f>
        <v>0</v>
      </c>
      <c r="O30" s="39">
        <f>Monthly!O30-(Saturdays!O30+'Sundays &amp; Holidays'!O30)</f>
        <v>0</v>
      </c>
      <c r="P30" s="15">
        <f>Monthly!P30-(Saturdays!P30+'Sundays &amp; Holidays'!P30)</f>
        <v>0</v>
      </c>
      <c r="Q30" s="39">
        <f>Monthly!Q30-(Saturdays!Q30+'Sundays &amp; Holidays'!Q30)</f>
        <v>0</v>
      </c>
      <c r="R30" s="15">
        <f>Monthly!R30-(Saturdays!R30+'Sundays &amp; Holidays'!R30)</f>
        <v>0</v>
      </c>
      <c r="S30" s="39">
        <f>Monthly!S30-(Saturdays!S30+'Sundays &amp; Holidays'!S30)</f>
        <v>0</v>
      </c>
      <c r="T30" s="15">
        <f>Monthly!T30-(Saturdays!T30+'Sundays &amp; Holidays'!T30)</f>
        <v>0</v>
      </c>
      <c r="U30" s="39">
        <f>Monthly!U30-(Saturdays!U30+'Sundays &amp; Holidays'!U30)</f>
        <v>0</v>
      </c>
      <c r="V30" s="15">
        <f>Monthly!V30-(Saturdays!V30+'Sundays &amp; Holidays'!V30)</f>
        <v>0</v>
      </c>
      <c r="W30" s="39">
        <f>Monthly!W30-(Saturdays!W30+'Sundays &amp; Holidays'!W30)</f>
        <v>0</v>
      </c>
      <c r="X30" s="15">
        <f>Monthly!X30-(Saturdays!X30+'Sundays &amp; Holidays'!X30)</f>
        <v>0</v>
      </c>
      <c r="Y30" s="39">
        <f>Monthly!Y30-(Saturdays!Y30+'Sundays &amp; Holidays'!Y30)</f>
        <v>0</v>
      </c>
      <c r="Z30" s="15">
        <f>Monthly!Z30-(Saturdays!Z30+'Sundays &amp; Holidays'!Z30)</f>
        <v>0</v>
      </c>
      <c r="AA30" s="39">
        <f>Monthly!AA30-(Saturdays!AA30+'Sundays &amp; Holidays'!AA30)</f>
        <v>0</v>
      </c>
      <c r="AB30" s="105">
        <f t="shared" si="0"/>
        <v>0</v>
      </c>
      <c r="AC30" s="106">
        <f t="shared" si="0"/>
        <v>0</v>
      </c>
    </row>
    <row r="31" spans="1:29" ht="14.25" thickTop="1" thickBot="1" x14ac:dyDescent="0.25">
      <c r="A31" s="40" t="s">
        <v>26</v>
      </c>
      <c r="B31" s="13">
        <f t="shared" ref="B31:AA31" si="1">SUM(B7:B30)</f>
        <v>1055538</v>
      </c>
      <c r="C31" s="1">
        <f t="shared" si="1"/>
        <v>654900</v>
      </c>
      <c r="D31" s="41">
        <f t="shared" si="1"/>
        <v>449438</v>
      </c>
      <c r="E31" s="42">
        <f t="shared" si="1"/>
        <v>384194</v>
      </c>
      <c r="F31" s="13">
        <f t="shared" si="1"/>
        <v>245710</v>
      </c>
      <c r="G31" s="1">
        <f t="shared" si="1"/>
        <v>154148</v>
      </c>
      <c r="H31" s="41">
        <f t="shared" si="1"/>
        <v>534454</v>
      </c>
      <c r="I31" s="42">
        <f t="shared" si="1"/>
        <v>768738</v>
      </c>
      <c r="J31" s="13">
        <f t="shared" si="1"/>
        <v>126806</v>
      </c>
      <c r="K31" s="1">
        <f t="shared" si="1"/>
        <v>152468</v>
      </c>
      <c r="L31" s="41">
        <f t="shared" si="1"/>
        <v>234427</v>
      </c>
      <c r="M31" s="42">
        <f t="shared" si="1"/>
        <v>426631</v>
      </c>
      <c r="N31" s="13">
        <f t="shared" si="1"/>
        <v>497258</v>
      </c>
      <c r="O31" s="1">
        <f t="shared" si="1"/>
        <v>677969</v>
      </c>
      <c r="P31" s="41">
        <f t="shared" si="1"/>
        <v>312461</v>
      </c>
      <c r="Q31" s="42">
        <f t="shared" si="1"/>
        <v>385113</v>
      </c>
      <c r="R31" s="13">
        <f t="shared" si="1"/>
        <v>402293</v>
      </c>
      <c r="S31" s="1">
        <f t="shared" si="1"/>
        <v>440567</v>
      </c>
      <c r="T31" s="41">
        <f t="shared" si="1"/>
        <v>177499</v>
      </c>
      <c r="U31" s="42">
        <f t="shared" si="1"/>
        <v>225297</v>
      </c>
      <c r="V31" s="13">
        <f t="shared" si="1"/>
        <v>476902</v>
      </c>
      <c r="W31" s="1">
        <f t="shared" si="1"/>
        <v>558765</v>
      </c>
      <c r="X31" s="41">
        <f t="shared" si="1"/>
        <v>476362</v>
      </c>
      <c r="Y31" s="42">
        <f t="shared" si="1"/>
        <v>297974</v>
      </c>
      <c r="Z31" s="13">
        <f t="shared" si="1"/>
        <v>1044865</v>
      </c>
      <c r="AA31" s="1">
        <f t="shared" si="1"/>
        <v>897489</v>
      </c>
      <c r="AB31" s="41">
        <f>SUM(AB7:AB30)</f>
        <v>6034013</v>
      </c>
      <c r="AC31" s="1">
        <f>SUM(AC7:AC30)</f>
        <v>6024253</v>
      </c>
    </row>
    <row r="32" spans="1:29" ht="15.75" thickTop="1" x14ac:dyDescent="0.2">
      <c r="AB32" s="122" t="str">
        <f>IF(AB31='Daily Total'!D44,"Correct","Wrong")</f>
        <v>Correct</v>
      </c>
      <c r="AC32" s="122" t="str">
        <f>IF(AC31='Daily Total'!E44,"Correct","Wrong")</f>
        <v>Correct</v>
      </c>
    </row>
    <row r="35" spans="1:29" x14ac:dyDescent="0.2">
      <c r="A35" s="43" t="s">
        <v>89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157" t="s">
        <v>2</v>
      </c>
      <c r="B37" s="152" t="s">
        <v>3</v>
      </c>
      <c r="C37" s="153"/>
      <c r="D37" s="152" t="s">
        <v>4</v>
      </c>
      <c r="E37" s="153"/>
      <c r="F37" s="152" t="s">
        <v>5</v>
      </c>
      <c r="G37" s="153"/>
      <c r="H37" s="152" t="s">
        <v>6</v>
      </c>
      <c r="I37" s="153"/>
      <c r="J37" s="152" t="s">
        <v>7</v>
      </c>
      <c r="K37" s="153"/>
      <c r="L37" s="152" t="s">
        <v>8</v>
      </c>
      <c r="M37" s="153"/>
      <c r="N37" s="152" t="s">
        <v>9</v>
      </c>
      <c r="O37" s="153"/>
      <c r="P37" s="152" t="s">
        <v>10</v>
      </c>
      <c r="Q37" s="153"/>
      <c r="R37" s="152" t="s">
        <v>11</v>
      </c>
      <c r="S37" s="153"/>
      <c r="T37" s="152" t="s">
        <v>12</v>
      </c>
      <c r="U37" s="153"/>
      <c r="V37" s="152" t="s">
        <v>13</v>
      </c>
      <c r="W37" s="153"/>
      <c r="X37" s="152" t="s">
        <v>14</v>
      </c>
      <c r="Y37" s="153"/>
      <c r="Z37" s="152" t="s">
        <v>15</v>
      </c>
      <c r="AA37" s="153"/>
      <c r="AB37" s="152" t="s">
        <v>47</v>
      </c>
      <c r="AC37" s="153"/>
    </row>
    <row r="38" spans="1:29" ht="15" thickTop="1" thickBot="1" x14ac:dyDescent="0.3">
      <c r="A38" s="158"/>
      <c r="B38" s="56" t="s">
        <v>17</v>
      </c>
      <c r="C38" s="57" t="s">
        <v>18</v>
      </c>
      <c r="D38" s="58" t="s">
        <v>17</v>
      </c>
      <c r="E38" s="59" t="s">
        <v>18</v>
      </c>
      <c r="F38" s="60" t="s">
        <v>17</v>
      </c>
      <c r="G38" s="57" t="s">
        <v>18</v>
      </c>
      <c r="H38" s="58" t="s">
        <v>17</v>
      </c>
      <c r="I38" s="59" t="s">
        <v>18</v>
      </c>
      <c r="J38" s="60" t="s">
        <v>17</v>
      </c>
      <c r="K38" s="57" t="s">
        <v>18</v>
      </c>
      <c r="L38" s="58" t="s">
        <v>17</v>
      </c>
      <c r="M38" s="60" t="s">
        <v>18</v>
      </c>
      <c r="N38" s="56" t="s">
        <v>17</v>
      </c>
      <c r="O38" s="61" t="s">
        <v>18</v>
      </c>
      <c r="P38" s="60" t="s">
        <v>17</v>
      </c>
      <c r="Q38" s="57" t="s">
        <v>18</v>
      </c>
      <c r="R38" s="58" t="s">
        <v>17</v>
      </c>
      <c r="S38" s="59" t="s">
        <v>18</v>
      </c>
      <c r="T38" s="60" t="s">
        <v>17</v>
      </c>
      <c r="U38" s="57" t="s">
        <v>18</v>
      </c>
      <c r="V38" s="58" t="s">
        <v>17</v>
      </c>
      <c r="W38" s="59" t="s">
        <v>18</v>
      </c>
      <c r="X38" s="60" t="s">
        <v>17</v>
      </c>
      <c r="Y38" s="57" t="s">
        <v>18</v>
      </c>
      <c r="Z38" s="58" t="s">
        <v>17</v>
      </c>
      <c r="AA38" s="60" t="s">
        <v>18</v>
      </c>
      <c r="AB38" s="56" t="s">
        <v>17</v>
      </c>
      <c r="AC38" s="61" t="s">
        <v>18</v>
      </c>
    </row>
    <row r="39" spans="1:29" ht="13.5" thickTop="1" x14ac:dyDescent="0.2">
      <c r="A39" s="81" t="s">
        <v>19</v>
      </c>
      <c r="B39" s="31">
        <f>+B7/$B$65</f>
        <v>0</v>
      </c>
      <c r="C39" s="38">
        <f t="shared" ref="C39:AA39" si="2">+C7/$B$65</f>
        <v>0</v>
      </c>
      <c r="D39" s="31">
        <f t="shared" si="2"/>
        <v>0</v>
      </c>
      <c r="E39" s="38">
        <f t="shared" si="2"/>
        <v>0</v>
      </c>
      <c r="F39" s="31">
        <f t="shared" si="2"/>
        <v>0</v>
      </c>
      <c r="G39" s="38">
        <f t="shared" si="2"/>
        <v>0</v>
      </c>
      <c r="H39" s="31">
        <f t="shared" si="2"/>
        <v>0</v>
      </c>
      <c r="I39" s="38">
        <f t="shared" si="2"/>
        <v>0</v>
      </c>
      <c r="J39" s="31">
        <f t="shared" si="2"/>
        <v>0</v>
      </c>
      <c r="K39" s="38">
        <f t="shared" si="2"/>
        <v>0</v>
      </c>
      <c r="L39" s="31">
        <f t="shared" si="2"/>
        <v>0</v>
      </c>
      <c r="M39" s="38">
        <f t="shared" si="2"/>
        <v>0</v>
      </c>
      <c r="N39" s="31">
        <f t="shared" si="2"/>
        <v>0</v>
      </c>
      <c r="O39" s="38">
        <f t="shared" si="2"/>
        <v>0</v>
      </c>
      <c r="P39" s="31">
        <f t="shared" si="2"/>
        <v>0</v>
      </c>
      <c r="Q39" s="38">
        <f t="shared" si="2"/>
        <v>0</v>
      </c>
      <c r="R39" s="31">
        <f t="shared" si="2"/>
        <v>0</v>
      </c>
      <c r="S39" s="38">
        <f t="shared" si="2"/>
        <v>0</v>
      </c>
      <c r="T39" s="31">
        <f t="shared" si="2"/>
        <v>0</v>
      </c>
      <c r="U39" s="38">
        <f t="shared" si="2"/>
        <v>0</v>
      </c>
      <c r="V39" s="31">
        <f t="shared" si="2"/>
        <v>0</v>
      </c>
      <c r="W39" s="38">
        <f t="shared" si="2"/>
        <v>0</v>
      </c>
      <c r="X39" s="31">
        <f t="shared" si="2"/>
        <v>0</v>
      </c>
      <c r="Y39" s="38">
        <f t="shared" si="2"/>
        <v>0</v>
      </c>
      <c r="Z39" s="31">
        <f t="shared" si="2"/>
        <v>0</v>
      </c>
      <c r="AA39" s="38">
        <f t="shared" si="2"/>
        <v>0</v>
      </c>
      <c r="AB39" s="102">
        <f>+B39+D39+F39+H39+J39+L39+N39+P39+R39+T39+V39+X39+Z39</f>
        <v>0</v>
      </c>
      <c r="AC39" s="103">
        <f>+C39+E39+G39+I39+K39+M39+O39+Q39+S39+U39+W39+Y39+AA39</f>
        <v>0</v>
      </c>
    </row>
    <row r="40" spans="1:29" x14ac:dyDescent="0.2">
      <c r="A40" s="82" t="s">
        <v>21</v>
      </c>
      <c r="B40" s="3">
        <f t="shared" ref="B40:AA40" si="3">+B8/$B$65</f>
        <v>668.5</v>
      </c>
      <c r="C40" s="28">
        <f t="shared" si="3"/>
        <v>0.1111111111111111</v>
      </c>
      <c r="D40" s="3">
        <f t="shared" si="3"/>
        <v>197.44444444444446</v>
      </c>
      <c r="E40" s="28">
        <f t="shared" si="3"/>
        <v>0.1111111111111111</v>
      </c>
      <c r="F40" s="3">
        <f t="shared" si="3"/>
        <v>106.5</v>
      </c>
      <c r="G40" s="28">
        <f t="shared" si="3"/>
        <v>5.5555555555555552E-2</v>
      </c>
      <c r="H40" s="3">
        <f t="shared" si="3"/>
        <v>292.61111111111109</v>
      </c>
      <c r="I40" s="28">
        <f t="shared" si="3"/>
        <v>6.2777777777777777</v>
      </c>
      <c r="J40" s="3">
        <f t="shared" si="3"/>
        <v>11.833333333333334</v>
      </c>
      <c r="K40" s="28">
        <f t="shared" si="3"/>
        <v>4</v>
      </c>
      <c r="L40" s="3">
        <f t="shared" si="3"/>
        <v>7.5</v>
      </c>
      <c r="M40" s="28">
        <f t="shared" si="3"/>
        <v>16.888888888888889</v>
      </c>
      <c r="N40" s="3">
        <f t="shared" si="3"/>
        <v>54.722222222222221</v>
      </c>
      <c r="O40" s="28">
        <f t="shared" si="3"/>
        <v>19.5</v>
      </c>
      <c r="P40" s="3">
        <f t="shared" si="3"/>
        <v>18.944444444444443</v>
      </c>
      <c r="Q40" s="28">
        <f t="shared" si="3"/>
        <v>6.833333333333333</v>
      </c>
      <c r="R40" s="3">
        <f t="shared" si="3"/>
        <v>10.611111111111111</v>
      </c>
      <c r="S40" s="28">
        <f t="shared" si="3"/>
        <v>8.7222222222222214</v>
      </c>
      <c r="T40" s="3">
        <f t="shared" si="3"/>
        <v>0.5</v>
      </c>
      <c r="U40" s="28">
        <f t="shared" si="3"/>
        <v>1.0555555555555556</v>
      </c>
      <c r="V40" s="3">
        <f t="shared" si="3"/>
        <v>1.6111111111111112</v>
      </c>
      <c r="W40" s="28">
        <f t="shared" si="3"/>
        <v>0</v>
      </c>
      <c r="X40" s="3">
        <f t="shared" si="3"/>
        <v>1.2222222222222223</v>
      </c>
      <c r="Y40" s="28">
        <f t="shared" si="3"/>
        <v>0</v>
      </c>
      <c r="Z40" s="3">
        <f t="shared" si="3"/>
        <v>0</v>
      </c>
      <c r="AA40" s="28">
        <f t="shared" si="3"/>
        <v>0</v>
      </c>
      <c r="AB40" s="104">
        <f>+B40+D40+F40+H40+J40+L40+N40+P40+R40+T40+V40+X40+Z40</f>
        <v>1371.9999999999998</v>
      </c>
      <c r="AC40" s="17">
        <f>+C40+E40+G40+I40+K40+M40+O40+Q40+S40+U40+W40+Y40+AA40</f>
        <v>63.555555555555557</v>
      </c>
    </row>
    <row r="41" spans="1:29" x14ac:dyDescent="0.2">
      <c r="A41" s="83" t="s">
        <v>23</v>
      </c>
      <c r="B41" s="3">
        <f t="shared" ref="B41:AA41" si="4">+B9/$B$65</f>
        <v>3229.5</v>
      </c>
      <c r="C41" s="28">
        <f t="shared" si="4"/>
        <v>11.055555555555555</v>
      </c>
      <c r="D41" s="3">
        <f t="shared" si="4"/>
        <v>1245.9444444444443</v>
      </c>
      <c r="E41" s="28">
        <f t="shared" si="4"/>
        <v>36.777777777777779</v>
      </c>
      <c r="F41" s="3">
        <f t="shared" si="4"/>
        <v>495.33333333333331</v>
      </c>
      <c r="G41" s="28">
        <f t="shared" si="4"/>
        <v>23.555555555555557</v>
      </c>
      <c r="H41" s="3">
        <f t="shared" si="4"/>
        <v>1357.7777777777778</v>
      </c>
      <c r="I41" s="28">
        <f t="shared" si="4"/>
        <v>246.94444444444446</v>
      </c>
      <c r="J41" s="3">
        <f t="shared" si="4"/>
        <v>91.777777777777771</v>
      </c>
      <c r="K41" s="28">
        <f t="shared" si="4"/>
        <v>84.055555555555557</v>
      </c>
      <c r="L41" s="3">
        <f t="shared" si="4"/>
        <v>79.5</v>
      </c>
      <c r="M41" s="28">
        <f t="shared" si="4"/>
        <v>448.66666666666669</v>
      </c>
      <c r="N41" s="3">
        <f t="shared" si="4"/>
        <v>519.11111111111109</v>
      </c>
      <c r="O41" s="28">
        <f t="shared" si="4"/>
        <v>670.5</v>
      </c>
      <c r="P41" s="3">
        <f t="shared" si="4"/>
        <v>297.16666666666669</v>
      </c>
      <c r="Q41" s="28">
        <f t="shared" si="4"/>
        <v>396.44444444444446</v>
      </c>
      <c r="R41" s="3">
        <f t="shared" si="4"/>
        <v>456.11111111111109</v>
      </c>
      <c r="S41" s="28">
        <f t="shared" si="4"/>
        <v>507.22222222222223</v>
      </c>
      <c r="T41" s="3">
        <f t="shared" si="4"/>
        <v>62.833333333333336</v>
      </c>
      <c r="U41" s="28">
        <f t="shared" si="4"/>
        <v>373.33333333333331</v>
      </c>
      <c r="V41" s="3">
        <f t="shared" si="4"/>
        <v>208.94444444444446</v>
      </c>
      <c r="W41" s="28">
        <f t="shared" si="4"/>
        <v>800.22222222222217</v>
      </c>
      <c r="X41" s="3">
        <f t="shared" si="4"/>
        <v>354.44444444444446</v>
      </c>
      <c r="Y41" s="28">
        <f t="shared" si="4"/>
        <v>534.38888888888891</v>
      </c>
      <c r="Z41" s="3">
        <f t="shared" si="4"/>
        <v>1294.7222222222222</v>
      </c>
      <c r="AA41" s="28">
        <f t="shared" si="4"/>
        <v>697.72222222222217</v>
      </c>
      <c r="AB41" s="104">
        <f t="shared" ref="AB41:AB62" si="5">+B41+D41+F41+H41+J41+L41+N41+P41+R41+T41+V41+X41+Z41</f>
        <v>9693.1666666666661</v>
      </c>
      <c r="AC41" s="17">
        <f t="shared" ref="AC41:AC62" si="6">+C41+E41+G41+I41+K41+M41+O41+Q41+S41+U41+W41+Y41+AA41</f>
        <v>4830.8888888888887</v>
      </c>
    </row>
    <row r="42" spans="1:29" x14ac:dyDescent="0.2">
      <c r="A42" s="82" t="s">
        <v>25</v>
      </c>
      <c r="B42" s="3">
        <f t="shared" ref="B42:AA42" si="7">+B10/$B$65</f>
        <v>6012.7222222222226</v>
      </c>
      <c r="C42" s="28">
        <f t="shared" si="7"/>
        <v>582.44444444444446</v>
      </c>
      <c r="D42" s="3">
        <f t="shared" si="7"/>
        <v>2259.7777777777778</v>
      </c>
      <c r="E42" s="28">
        <f t="shared" si="7"/>
        <v>669.94444444444446</v>
      </c>
      <c r="F42" s="3">
        <f t="shared" si="7"/>
        <v>958.22222222222217</v>
      </c>
      <c r="G42" s="28">
        <f t="shared" si="7"/>
        <v>327.83333333333331</v>
      </c>
      <c r="H42" s="3">
        <f t="shared" si="7"/>
        <v>1279.7777777777778</v>
      </c>
      <c r="I42" s="28">
        <f t="shared" si="7"/>
        <v>1046.6111111111111</v>
      </c>
      <c r="J42" s="3">
        <f t="shared" si="7"/>
        <v>256.16666666666669</v>
      </c>
      <c r="K42" s="28">
        <f t="shared" si="7"/>
        <v>410.88888888888891</v>
      </c>
      <c r="L42" s="3">
        <f t="shared" si="7"/>
        <v>318.05555555555554</v>
      </c>
      <c r="M42" s="28">
        <f t="shared" si="7"/>
        <v>1177.7222222222222</v>
      </c>
      <c r="N42" s="3">
        <f t="shared" si="7"/>
        <v>1224.2222222222222</v>
      </c>
      <c r="O42" s="28">
        <f t="shared" si="7"/>
        <v>1839.7777777777778</v>
      </c>
      <c r="P42" s="3">
        <f t="shared" si="7"/>
        <v>1006.9444444444445</v>
      </c>
      <c r="Q42" s="28">
        <f t="shared" si="7"/>
        <v>974.66666666666663</v>
      </c>
      <c r="R42" s="3">
        <f t="shared" si="7"/>
        <v>1287.8333333333333</v>
      </c>
      <c r="S42" s="28">
        <f t="shared" si="7"/>
        <v>1223.5</v>
      </c>
      <c r="T42" s="3">
        <f t="shared" si="7"/>
        <v>263.5</v>
      </c>
      <c r="U42" s="28">
        <f t="shared" si="7"/>
        <v>1004.6111111111111</v>
      </c>
      <c r="V42" s="3">
        <f t="shared" si="7"/>
        <v>691.5</v>
      </c>
      <c r="W42" s="28">
        <f t="shared" si="7"/>
        <v>1965.9444444444443</v>
      </c>
      <c r="X42" s="3">
        <f t="shared" si="7"/>
        <v>1109.3888888888889</v>
      </c>
      <c r="Y42" s="28">
        <f t="shared" si="7"/>
        <v>1255.7222222222222</v>
      </c>
      <c r="Z42" s="3">
        <f t="shared" si="7"/>
        <v>3274.2777777777778</v>
      </c>
      <c r="AA42" s="28">
        <f t="shared" si="7"/>
        <v>1810.8888888888889</v>
      </c>
      <c r="AB42" s="104">
        <f t="shared" si="5"/>
        <v>19942.388888888891</v>
      </c>
      <c r="AC42" s="17">
        <f t="shared" si="6"/>
        <v>14290.555555555553</v>
      </c>
    </row>
    <row r="43" spans="1:29" x14ac:dyDescent="0.2">
      <c r="A43" s="83" t="s">
        <v>20</v>
      </c>
      <c r="B43" s="3">
        <f t="shared" ref="B43:AA43" si="8">+B11/$B$65</f>
        <v>6099.333333333333</v>
      </c>
      <c r="C43" s="28">
        <f t="shared" si="8"/>
        <v>1029.7222222222222</v>
      </c>
      <c r="D43" s="3">
        <f t="shared" si="8"/>
        <v>1898.3333333333333</v>
      </c>
      <c r="E43" s="28">
        <f t="shared" si="8"/>
        <v>1345.5</v>
      </c>
      <c r="F43" s="3">
        <f t="shared" si="8"/>
        <v>1057.5555555555557</v>
      </c>
      <c r="G43" s="28">
        <f t="shared" si="8"/>
        <v>638</v>
      </c>
      <c r="H43" s="3">
        <f t="shared" si="8"/>
        <v>1315.0555555555557</v>
      </c>
      <c r="I43" s="28">
        <f t="shared" si="8"/>
        <v>1664.3888888888889</v>
      </c>
      <c r="J43" s="3">
        <f t="shared" si="8"/>
        <v>472.55555555555554</v>
      </c>
      <c r="K43" s="28">
        <f t="shared" si="8"/>
        <v>926.38888888888891</v>
      </c>
      <c r="L43" s="3">
        <f t="shared" si="8"/>
        <v>529.27777777777783</v>
      </c>
      <c r="M43" s="28">
        <f t="shared" si="8"/>
        <v>2085.5</v>
      </c>
      <c r="N43" s="3">
        <f t="shared" si="8"/>
        <v>1873.4444444444443</v>
      </c>
      <c r="O43" s="28">
        <f t="shared" si="8"/>
        <v>2780.7222222222222</v>
      </c>
      <c r="P43" s="3">
        <f t="shared" si="8"/>
        <v>1656.2222222222222</v>
      </c>
      <c r="Q43" s="28">
        <f t="shared" si="8"/>
        <v>1462.2222222222222</v>
      </c>
      <c r="R43" s="3">
        <f t="shared" si="8"/>
        <v>1915.8888888888889</v>
      </c>
      <c r="S43" s="28">
        <f t="shared" si="8"/>
        <v>1605.9444444444443</v>
      </c>
      <c r="T43" s="3">
        <f t="shared" si="8"/>
        <v>350.61111111111109</v>
      </c>
      <c r="U43" s="28">
        <f t="shared" si="8"/>
        <v>1726.0555555555557</v>
      </c>
      <c r="V43" s="3">
        <f t="shared" si="8"/>
        <v>1048.2222222222222</v>
      </c>
      <c r="W43" s="28">
        <f t="shared" si="8"/>
        <v>2660.2222222222222</v>
      </c>
      <c r="X43" s="3">
        <f t="shared" si="8"/>
        <v>1487.8888888888889</v>
      </c>
      <c r="Y43" s="28">
        <f t="shared" si="8"/>
        <v>1736.3333333333333</v>
      </c>
      <c r="Z43" s="3">
        <f t="shared" si="8"/>
        <v>4870.7222222222226</v>
      </c>
      <c r="AA43" s="28">
        <f t="shared" si="8"/>
        <v>2454.5555555555557</v>
      </c>
      <c r="AB43" s="104">
        <f t="shared" si="5"/>
        <v>24575.111111111113</v>
      </c>
      <c r="AC43" s="17">
        <f t="shared" si="6"/>
        <v>22115.555555555555</v>
      </c>
    </row>
    <row r="44" spans="1:29" x14ac:dyDescent="0.2">
      <c r="A44" s="82" t="s">
        <v>22</v>
      </c>
      <c r="B44" s="3">
        <f t="shared" ref="B44:AA44" si="9">+B12/$B$65</f>
        <v>5735.3888888888887</v>
      </c>
      <c r="C44" s="28">
        <f t="shared" si="9"/>
        <v>1137.8888888888889</v>
      </c>
      <c r="D44" s="3">
        <f t="shared" si="9"/>
        <v>1719.1666666666667</v>
      </c>
      <c r="E44" s="28">
        <f t="shared" si="9"/>
        <v>1392.3888888888889</v>
      </c>
      <c r="F44" s="3">
        <f t="shared" si="9"/>
        <v>947.11111111111109</v>
      </c>
      <c r="G44" s="28">
        <f t="shared" si="9"/>
        <v>639.88888888888891</v>
      </c>
      <c r="H44" s="3">
        <f t="shared" si="9"/>
        <v>1332.9444444444443</v>
      </c>
      <c r="I44" s="28">
        <f t="shared" si="9"/>
        <v>1968.2777777777778</v>
      </c>
      <c r="J44" s="3">
        <f t="shared" si="9"/>
        <v>424.83333333333331</v>
      </c>
      <c r="K44" s="28">
        <f t="shared" si="9"/>
        <v>1035.4444444444443</v>
      </c>
      <c r="L44" s="3">
        <f t="shared" si="9"/>
        <v>527.88888888888891</v>
      </c>
      <c r="M44" s="28">
        <f t="shared" si="9"/>
        <v>2780.4444444444443</v>
      </c>
      <c r="N44" s="3">
        <f t="shared" si="9"/>
        <v>1676.4444444444443</v>
      </c>
      <c r="O44" s="28">
        <f t="shared" si="9"/>
        <v>3299.3333333333335</v>
      </c>
      <c r="P44" s="3">
        <f t="shared" si="9"/>
        <v>1318.7777777777778</v>
      </c>
      <c r="Q44" s="28">
        <f t="shared" si="9"/>
        <v>1594.3333333333333</v>
      </c>
      <c r="R44" s="3">
        <f t="shared" si="9"/>
        <v>1791</v>
      </c>
      <c r="S44" s="28">
        <f t="shared" si="9"/>
        <v>1437.7222222222222</v>
      </c>
      <c r="T44" s="3">
        <f t="shared" si="9"/>
        <v>334.61111111111109</v>
      </c>
      <c r="U44" s="28">
        <f t="shared" si="9"/>
        <v>1682.7222222222222</v>
      </c>
      <c r="V44" s="3">
        <f t="shared" si="9"/>
        <v>894.72222222222217</v>
      </c>
      <c r="W44" s="28">
        <f t="shared" si="9"/>
        <v>2633.1666666666665</v>
      </c>
      <c r="X44" s="3">
        <f t="shared" si="9"/>
        <v>1362.6666666666667</v>
      </c>
      <c r="Y44" s="28">
        <f t="shared" si="9"/>
        <v>1723.6666666666667</v>
      </c>
      <c r="Z44" s="3">
        <f t="shared" si="9"/>
        <v>4735.666666666667</v>
      </c>
      <c r="AA44" s="28">
        <f t="shared" si="9"/>
        <v>2522.1111111111113</v>
      </c>
      <c r="AB44" s="104">
        <f t="shared" si="5"/>
        <v>22801.222222222223</v>
      </c>
      <c r="AC44" s="17">
        <f t="shared" si="6"/>
        <v>23847.388888888891</v>
      </c>
    </row>
    <row r="45" spans="1:29" x14ac:dyDescent="0.2">
      <c r="A45" s="83" t="s">
        <v>24</v>
      </c>
      <c r="B45" s="3">
        <f t="shared" ref="B45:AA45" si="10">+B13/$B$65</f>
        <v>4786.833333333333</v>
      </c>
      <c r="C45" s="28">
        <f t="shared" si="10"/>
        <v>1256</v>
      </c>
      <c r="D45" s="3">
        <f t="shared" si="10"/>
        <v>1699.7777777777778</v>
      </c>
      <c r="E45" s="28">
        <f t="shared" si="10"/>
        <v>1222.9444444444443</v>
      </c>
      <c r="F45" s="3">
        <f t="shared" si="10"/>
        <v>895.11111111111109</v>
      </c>
      <c r="G45" s="28">
        <f t="shared" si="10"/>
        <v>608.77777777777783</v>
      </c>
      <c r="H45" s="3">
        <f t="shared" si="10"/>
        <v>1568.6111111111111</v>
      </c>
      <c r="I45" s="28">
        <f t="shared" si="10"/>
        <v>1964.6666666666667</v>
      </c>
      <c r="J45" s="3">
        <f t="shared" si="10"/>
        <v>373.27777777777777</v>
      </c>
      <c r="K45" s="28">
        <f t="shared" si="10"/>
        <v>1027.4444444444443</v>
      </c>
      <c r="L45" s="3">
        <f t="shared" si="10"/>
        <v>507.27777777777777</v>
      </c>
      <c r="M45" s="28">
        <f t="shared" si="10"/>
        <v>2597.0555555555557</v>
      </c>
      <c r="N45" s="3">
        <f t="shared" si="10"/>
        <v>1522.7222222222222</v>
      </c>
      <c r="O45" s="28">
        <f t="shared" si="10"/>
        <v>3259.6111111111113</v>
      </c>
      <c r="P45" s="3">
        <f t="shared" si="10"/>
        <v>983.72222222222217</v>
      </c>
      <c r="Q45" s="28">
        <f t="shared" si="10"/>
        <v>1566.6666666666667</v>
      </c>
      <c r="R45" s="3">
        <f t="shared" si="10"/>
        <v>1620.2222222222222</v>
      </c>
      <c r="S45" s="28">
        <f t="shared" si="10"/>
        <v>1459.7777777777778</v>
      </c>
      <c r="T45" s="3">
        <f t="shared" si="10"/>
        <v>324.11111111111109</v>
      </c>
      <c r="U45" s="28">
        <f t="shared" si="10"/>
        <v>1216.5555555555557</v>
      </c>
      <c r="V45" s="3">
        <f t="shared" si="10"/>
        <v>826.66666666666663</v>
      </c>
      <c r="W45" s="28">
        <f t="shared" si="10"/>
        <v>2721.8333333333335</v>
      </c>
      <c r="X45" s="3">
        <f t="shared" si="10"/>
        <v>1208.6666666666667</v>
      </c>
      <c r="Y45" s="28">
        <f t="shared" si="10"/>
        <v>1448.7777777777778</v>
      </c>
      <c r="Z45" s="3">
        <f t="shared" si="10"/>
        <v>3954.7777777777778</v>
      </c>
      <c r="AA45" s="28">
        <f t="shared" si="10"/>
        <v>2352.2222222222222</v>
      </c>
      <c r="AB45" s="104">
        <f t="shared" si="5"/>
        <v>20271.777777777777</v>
      </c>
      <c r="AC45" s="17">
        <f t="shared" si="6"/>
        <v>22702.333333333332</v>
      </c>
    </row>
    <row r="46" spans="1:29" x14ac:dyDescent="0.2">
      <c r="A46" s="82" t="s">
        <v>28</v>
      </c>
      <c r="B46" s="3">
        <f t="shared" ref="B46:AA46" si="11">+B14/$B$65</f>
        <v>3942.2222222222222</v>
      </c>
      <c r="C46" s="28">
        <f t="shared" si="11"/>
        <v>1226.6111111111111</v>
      </c>
      <c r="D46" s="3">
        <f t="shared" si="11"/>
        <v>1611.9444444444443</v>
      </c>
      <c r="E46" s="28">
        <f t="shared" si="11"/>
        <v>960.38888888888891</v>
      </c>
      <c r="F46" s="3">
        <f t="shared" si="11"/>
        <v>934.77777777777783</v>
      </c>
      <c r="G46" s="28">
        <f t="shared" si="11"/>
        <v>527.22222222222217</v>
      </c>
      <c r="H46" s="3">
        <f t="shared" si="11"/>
        <v>1688.2222222222222</v>
      </c>
      <c r="I46" s="28">
        <f t="shared" si="11"/>
        <v>1953.0555555555557</v>
      </c>
      <c r="J46" s="3">
        <f t="shared" si="11"/>
        <v>359.44444444444446</v>
      </c>
      <c r="K46" s="28">
        <f t="shared" si="11"/>
        <v>901.94444444444446</v>
      </c>
      <c r="L46" s="3">
        <f t="shared" si="11"/>
        <v>485.33333333333331</v>
      </c>
      <c r="M46" s="28">
        <f t="shared" si="11"/>
        <v>1944.9444444444443</v>
      </c>
      <c r="N46" s="3">
        <f t="shared" si="11"/>
        <v>1369.4444444444443</v>
      </c>
      <c r="O46" s="28">
        <f t="shared" si="11"/>
        <v>2720.3888888888887</v>
      </c>
      <c r="P46" s="3">
        <f t="shared" si="11"/>
        <v>875.72222222222217</v>
      </c>
      <c r="Q46" s="28">
        <f t="shared" si="11"/>
        <v>1287.8333333333333</v>
      </c>
      <c r="R46" s="3">
        <f t="shared" si="11"/>
        <v>1356.2777777777778</v>
      </c>
      <c r="S46" s="28">
        <f t="shared" si="11"/>
        <v>1345.1666666666667</v>
      </c>
      <c r="T46" s="3">
        <f t="shared" si="11"/>
        <v>376.05555555555554</v>
      </c>
      <c r="U46" s="28">
        <f t="shared" si="11"/>
        <v>846.33333333333337</v>
      </c>
      <c r="V46" s="3">
        <f t="shared" si="11"/>
        <v>841.83333333333337</v>
      </c>
      <c r="W46" s="28">
        <f t="shared" si="11"/>
        <v>2290.4444444444443</v>
      </c>
      <c r="X46" s="3">
        <f t="shared" si="11"/>
        <v>1065.2777777777778</v>
      </c>
      <c r="Y46" s="28">
        <f t="shared" si="11"/>
        <v>1117.3333333333333</v>
      </c>
      <c r="Z46" s="3">
        <f t="shared" si="11"/>
        <v>3351.8333333333335</v>
      </c>
      <c r="AA46" s="28">
        <f t="shared" si="11"/>
        <v>2444.7222222222222</v>
      </c>
      <c r="AB46" s="104">
        <f t="shared" si="5"/>
        <v>18258.388888888891</v>
      </c>
      <c r="AC46" s="17">
        <f t="shared" si="6"/>
        <v>19566.388888888887</v>
      </c>
    </row>
    <row r="47" spans="1:29" x14ac:dyDescent="0.2">
      <c r="A47" s="83" t="s">
        <v>29</v>
      </c>
      <c r="B47" s="3">
        <f t="shared" ref="B47:AA47" si="12">+B15/$B$65</f>
        <v>3731.4444444444443</v>
      </c>
      <c r="C47" s="28">
        <f t="shared" si="12"/>
        <v>1333.6666666666667</v>
      </c>
      <c r="D47" s="3">
        <f t="shared" si="12"/>
        <v>1605.3333333333333</v>
      </c>
      <c r="E47" s="28">
        <f t="shared" si="12"/>
        <v>867</v>
      </c>
      <c r="F47" s="3">
        <f t="shared" si="12"/>
        <v>958.05555555555554</v>
      </c>
      <c r="G47" s="28">
        <f t="shared" si="12"/>
        <v>439.44444444444446</v>
      </c>
      <c r="H47" s="3">
        <f t="shared" si="12"/>
        <v>1992.7777777777778</v>
      </c>
      <c r="I47" s="28">
        <f t="shared" si="12"/>
        <v>2025.2222222222222</v>
      </c>
      <c r="J47" s="3">
        <f t="shared" si="12"/>
        <v>380.38888888888891</v>
      </c>
      <c r="K47" s="28">
        <f t="shared" si="12"/>
        <v>661.61111111111109</v>
      </c>
      <c r="L47" s="3">
        <f t="shared" si="12"/>
        <v>524.77777777777783</v>
      </c>
      <c r="M47" s="28">
        <f t="shared" si="12"/>
        <v>1653.7777777777778</v>
      </c>
      <c r="N47" s="3">
        <f t="shared" si="12"/>
        <v>1389.0555555555557</v>
      </c>
      <c r="O47" s="28">
        <f t="shared" si="12"/>
        <v>2501.2777777777778</v>
      </c>
      <c r="P47" s="3">
        <f t="shared" si="12"/>
        <v>858.94444444444446</v>
      </c>
      <c r="Q47" s="28">
        <f t="shared" si="12"/>
        <v>1109.1111111111111</v>
      </c>
      <c r="R47" s="3">
        <f t="shared" si="12"/>
        <v>1305.2222222222222</v>
      </c>
      <c r="S47" s="28">
        <f t="shared" si="12"/>
        <v>1329.7222222222222</v>
      </c>
      <c r="T47" s="3">
        <f t="shared" si="12"/>
        <v>429.16666666666669</v>
      </c>
      <c r="U47" s="28">
        <f t="shared" si="12"/>
        <v>755.05555555555554</v>
      </c>
      <c r="V47" s="3">
        <f t="shared" si="12"/>
        <v>889.55555555555554</v>
      </c>
      <c r="W47" s="28">
        <f t="shared" si="12"/>
        <v>2309.1111111111113</v>
      </c>
      <c r="X47" s="3">
        <f t="shared" si="12"/>
        <v>1040.1111111111111</v>
      </c>
      <c r="Y47" s="28">
        <f t="shared" si="12"/>
        <v>947.77777777777783</v>
      </c>
      <c r="Z47" s="3">
        <f t="shared" si="12"/>
        <v>3168.7777777777778</v>
      </c>
      <c r="AA47" s="28">
        <f t="shared" si="12"/>
        <v>2630.7777777777778</v>
      </c>
      <c r="AB47" s="104">
        <f t="shared" si="5"/>
        <v>18273.611111111109</v>
      </c>
      <c r="AC47" s="17">
        <f t="shared" si="6"/>
        <v>18563.555555555555</v>
      </c>
    </row>
    <row r="48" spans="1:29" x14ac:dyDescent="0.2">
      <c r="A48" s="82" t="s">
        <v>31</v>
      </c>
      <c r="B48" s="3">
        <f t="shared" ref="B48:AA48" si="13">+B16/$B$65</f>
        <v>3497.0555555555557</v>
      </c>
      <c r="C48" s="28">
        <f t="shared" si="13"/>
        <v>1500.3888888888889</v>
      </c>
      <c r="D48" s="3">
        <f t="shared" si="13"/>
        <v>1436</v>
      </c>
      <c r="E48" s="28">
        <f t="shared" si="13"/>
        <v>897.33333333333337</v>
      </c>
      <c r="F48" s="3">
        <f t="shared" si="13"/>
        <v>845.05555555555554</v>
      </c>
      <c r="G48" s="28">
        <f t="shared" si="13"/>
        <v>443.61111111111109</v>
      </c>
      <c r="H48" s="3">
        <f t="shared" si="13"/>
        <v>1980.5555555555557</v>
      </c>
      <c r="I48" s="28">
        <f t="shared" si="13"/>
        <v>2164.9444444444443</v>
      </c>
      <c r="J48" s="3">
        <f t="shared" si="13"/>
        <v>367.11111111111109</v>
      </c>
      <c r="K48" s="28">
        <f t="shared" si="13"/>
        <v>507.33333333333331</v>
      </c>
      <c r="L48" s="3">
        <f t="shared" si="13"/>
        <v>596.22222222222217</v>
      </c>
      <c r="M48" s="28">
        <f t="shared" si="13"/>
        <v>1561.6111111111111</v>
      </c>
      <c r="N48" s="3">
        <f t="shared" si="13"/>
        <v>1465.2777777777778</v>
      </c>
      <c r="O48" s="28">
        <f t="shared" si="13"/>
        <v>2248.3888888888887</v>
      </c>
      <c r="P48" s="3">
        <f t="shared" si="13"/>
        <v>851.16666666666663</v>
      </c>
      <c r="Q48" s="28">
        <f t="shared" si="13"/>
        <v>1100.7777777777778</v>
      </c>
      <c r="R48" s="3">
        <f t="shared" si="13"/>
        <v>1276.4444444444443</v>
      </c>
      <c r="S48" s="28">
        <f t="shared" si="13"/>
        <v>1290.9444444444443</v>
      </c>
      <c r="T48" s="3">
        <f t="shared" si="13"/>
        <v>469.83333333333331</v>
      </c>
      <c r="U48" s="28">
        <f t="shared" si="13"/>
        <v>671.88888888888891</v>
      </c>
      <c r="V48" s="3">
        <f t="shared" si="13"/>
        <v>1024.3333333333333</v>
      </c>
      <c r="W48" s="28">
        <f t="shared" si="13"/>
        <v>2040.8333333333333</v>
      </c>
      <c r="X48" s="3">
        <f t="shared" si="13"/>
        <v>1114.5555555555557</v>
      </c>
      <c r="Y48" s="28">
        <f t="shared" si="13"/>
        <v>835.72222222222217</v>
      </c>
      <c r="Z48" s="3">
        <f t="shared" si="13"/>
        <v>3162.0555555555557</v>
      </c>
      <c r="AA48" s="28">
        <f t="shared" si="13"/>
        <v>2801.1111111111113</v>
      </c>
      <c r="AB48" s="104">
        <f t="shared" si="5"/>
        <v>18085.666666666664</v>
      </c>
      <c r="AC48" s="17">
        <f t="shared" si="6"/>
        <v>18064.888888888891</v>
      </c>
    </row>
    <row r="49" spans="1:29" x14ac:dyDescent="0.2">
      <c r="A49" s="83" t="s">
        <v>33</v>
      </c>
      <c r="B49" s="3">
        <f t="shared" ref="B49:AA49" si="14">+B17/$B$65</f>
        <v>3145.4444444444443</v>
      </c>
      <c r="C49" s="28">
        <f t="shared" si="14"/>
        <v>1397.4444444444443</v>
      </c>
      <c r="D49" s="3">
        <f t="shared" si="14"/>
        <v>1307</v>
      </c>
      <c r="E49" s="28">
        <f t="shared" si="14"/>
        <v>950.66666666666663</v>
      </c>
      <c r="F49" s="3">
        <f t="shared" si="14"/>
        <v>739.72222222222217</v>
      </c>
      <c r="G49" s="28">
        <f t="shared" si="14"/>
        <v>462.94444444444446</v>
      </c>
      <c r="H49" s="3">
        <f t="shared" si="14"/>
        <v>1874.8333333333333</v>
      </c>
      <c r="I49" s="28">
        <f t="shared" si="14"/>
        <v>2095.9444444444443</v>
      </c>
      <c r="J49" s="3">
        <f t="shared" si="14"/>
        <v>390.5</v>
      </c>
      <c r="K49" s="28">
        <f t="shared" si="14"/>
        <v>462.94444444444446</v>
      </c>
      <c r="L49" s="3">
        <f t="shared" si="14"/>
        <v>596.66666666666663</v>
      </c>
      <c r="M49" s="28">
        <f t="shared" si="14"/>
        <v>1435.6111111111111</v>
      </c>
      <c r="N49" s="3">
        <f t="shared" si="14"/>
        <v>1460.8333333333333</v>
      </c>
      <c r="O49" s="28">
        <f t="shared" si="14"/>
        <v>2146.6666666666665</v>
      </c>
      <c r="P49" s="3">
        <f t="shared" si="14"/>
        <v>861</v>
      </c>
      <c r="Q49" s="28">
        <f t="shared" si="14"/>
        <v>1094.8333333333333</v>
      </c>
      <c r="R49" s="3">
        <f t="shared" si="14"/>
        <v>1216.0555555555557</v>
      </c>
      <c r="S49" s="28">
        <f t="shared" si="14"/>
        <v>1331.8888888888889</v>
      </c>
      <c r="T49" s="3">
        <f t="shared" si="14"/>
        <v>483.05555555555554</v>
      </c>
      <c r="U49" s="28">
        <f t="shared" si="14"/>
        <v>653.77777777777783</v>
      </c>
      <c r="V49" s="3">
        <f t="shared" si="14"/>
        <v>1142.7777777777778</v>
      </c>
      <c r="W49" s="28">
        <f t="shared" si="14"/>
        <v>1889.1111111111111</v>
      </c>
      <c r="X49" s="3">
        <f t="shared" si="14"/>
        <v>1068.6111111111111</v>
      </c>
      <c r="Y49" s="28">
        <f t="shared" si="14"/>
        <v>846.44444444444446</v>
      </c>
      <c r="Z49" s="3">
        <f t="shared" si="14"/>
        <v>3052.2777777777778</v>
      </c>
      <c r="AA49" s="28">
        <f t="shared" si="14"/>
        <v>2732.5555555555557</v>
      </c>
      <c r="AB49" s="104">
        <f t="shared" si="5"/>
        <v>17338.777777777777</v>
      </c>
      <c r="AC49" s="17">
        <f t="shared" si="6"/>
        <v>17500.833333333336</v>
      </c>
    </row>
    <row r="50" spans="1:29" x14ac:dyDescent="0.2">
      <c r="A50" s="82" t="s">
        <v>35</v>
      </c>
      <c r="B50" s="3">
        <f t="shared" ref="B50:AA50" si="15">+B18/$B$65</f>
        <v>2535.1111111111113</v>
      </c>
      <c r="C50" s="28">
        <f t="shared" si="15"/>
        <v>1641.7222222222222</v>
      </c>
      <c r="D50" s="3">
        <f t="shared" si="15"/>
        <v>1228.8333333333333</v>
      </c>
      <c r="E50" s="28">
        <f t="shared" si="15"/>
        <v>1043.5555555555557</v>
      </c>
      <c r="F50" s="3">
        <f t="shared" si="15"/>
        <v>695.77777777777783</v>
      </c>
      <c r="G50" s="28">
        <f t="shared" si="15"/>
        <v>485.16666666666669</v>
      </c>
      <c r="H50" s="3">
        <f t="shared" si="15"/>
        <v>1973.9444444444443</v>
      </c>
      <c r="I50" s="28">
        <f t="shared" si="15"/>
        <v>2518.9444444444443</v>
      </c>
      <c r="J50" s="3">
        <f t="shared" si="15"/>
        <v>422.55555555555554</v>
      </c>
      <c r="K50" s="28">
        <f t="shared" si="15"/>
        <v>431.11111111111109</v>
      </c>
      <c r="L50" s="3">
        <f t="shared" si="15"/>
        <v>717.27777777777783</v>
      </c>
      <c r="M50" s="28">
        <f t="shared" si="15"/>
        <v>1234.0555555555557</v>
      </c>
      <c r="N50" s="3">
        <f t="shared" si="15"/>
        <v>1573.0555555555557</v>
      </c>
      <c r="O50" s="28">
        <f t="shared" si="15"/>
        <v>2006.5</v>
      </c>
      <c r="P50" s="3">
        <f t="shared" si="15"/>
        <v>938.05555555555554</v>
      </c>
      <c r="Q50" s="28">
        <f t="shared" si="15"/>
        <v>1077.7222222222222</v>
      </c>
      <c r="R50" s="3">
        <f t="shared" si="15"/>
        <v>1219.2222222222222</v>
      </c>
      <c r="S50" s="28">
        <f t="shared" si="15"/>
        <v>1418.6111111111111</v>
      </c>
      <c r="T50" s="3">
        <f t="shared" si="15"/>
        <v>602.83333333333337</v>
      </c>
      <c r="U50" s="28">
        <f t="shared" si="15"/>
        <v>631.88888888888891</v>
      </c>
      <c r="V50" s="3">
        <f t="shared" si="15"/>
        <v>1473.7777777777778</v>
      </c>
      <c r="W50" s="28">
        <f t="shared" si="15"/>
        <v>1813.8888888888889</v>
      </c>
      <c r="X50" s="3">
        <f t="shared" si="15"/>
        <v>1283.8888888888889</v>
      </c>
      <c r="Y50" s="28">
        <f t="shared" si="15"/>
        <v>766.77777777777783</v>
      </c>
      <c r="Z50" s="3">
        <f t="shared" si="15"/>
        <v>3192.6111111111113</v>
      </c>
      <c r="AA50" s="28">
        <f t="shared" si="15"/>
        <v>2903.3333333333335</v>
      </c>
      <c r="AB50" s="104">
        <f t="shared" si="5"/>
        <v>17856.944444444445</v>
      </c>
      <c r="AC50" s="17">
        <f t="shared" si="6"/>
        <v>17973.277777777777</v>
      </c>
    </row>
    <row r="51" spans="1:29" x14ac:dyDescent="0.2">
      <c r="A51" s="83" t="s">
        <v>36</v>
      </c>
      <c r="B51" s="3">
        <f t="shared" ref="B51:AA51" si="16">+B19/$B$65</f>
        <v>2199.3333333333335</v>
      </c>
      <c r="C51" s="28">
        <f t="shared" si="16"/>
        <v>2189.8888888888887</v>
      </c>
      <c r="D51" s="3">
        <f t="shared" si="16"/>
        <v>1165.8888888888889</v>
      </c>
      <c r="E51" s="28">
        <f t="shared" si="16"/>
        <v>1172.7222222222222</v>
      </c>
      <c r="F51" s="3">
        <f t="shared" si="16"/>
        <v>688.22222222222217</v>
      </c>
      <c r="G51" s="28">
        <f t="shared" si="16"/>
        <v>474.94444444444446</v>
      </c>
      <c r="H51" s="3">
        <f t="shared" si="16"/>
        <v>1970.1111111111111</v>
      </c>
      <c r="I51" s="28">
        <f t="shared" si="16"/>
        <v>2800.7222222222222</v>
      </c>
      <c r="J51" s="3">
        <f t="shared" si="16"/>
        <v>471.61111111111109</v>
      </c>
      <c r="K51" s="28">
        <f t="shared" si="16"/>
        <v>362.83333333333331</v>
      </c>
      <c r="L51" s="3">
        <f t="shared" si="16"/>
        <v>980.5</v>
      </c>
      <c r="M51" s="28">
        <f t="shared" si="16"/>
        <v>1089.3333333333333</v>
      </c>
      <c r="N51" s="3">
        <f t="shared" si="16"/>
        <v>1835.7777777777778</v>
      </c>
      <c r="O51" s="28">
        <f t="shared" si="16"/>
        <v>1896.5555555555557</v>
      </c>
      <c r="P51" s="3">
        <f t="shared" si="16"/>
        <v>1021.7777777777778</v>
      </c>
      <c r="Q51" s="28">
        <f t="shared" si="16"/>
        <v>1141.8333333333333</v>
      </c>
      <c r="R51" s="3">
        <f t="shared" si="16"/>
        <v>1295.5555555555557</v>
      </c>
      <c r="S51" s="28">
        <f t="shared" si="16"/>
        <v>1487</v>
      </c>
      <c r="T51" s="3">
        <f t="shared" si="16"/>
        <v>804.72222222222217</v>
      </c>
      <c r="U51" s="28">
        <f t="shared" si="16"/>
        <v>463.38888888888891</v>
      </c>
      <c r="V51" s="3">
        <f t="shared" si="16"/>
        <v>2045.6111111111111</v>
      </c>
      <c r="W51" s="28">
        <f t="shared" si="16"/>
        <v>1433</v>
      </c>
      <c r="X51" s="3">
        <f t="shared" si="16"/>
        <v>1640.4444444444443</v>
      </c>
      <c r="Y51" s="28">
        <f t="shared" si="16"/>
        <v>655.66666666666663</v>
      </c>
      <c r="Z51" s="3">
        <f t="shared" si="16"/>
        <v>3332.9444444444443</v>
      </c>
      <c r="AA51" s="28">
        <f t="shared" si="16"/>
        <v>3105.7222222222222</v>
      </c>
      <c r="AB51" s="104">
        <f t="shared" si="5"/>
        <v>19452.5</v>
      </c>
      <c r="AC51" s="17">
        <f t="shared" si="6"/>
        <v>18273.611111111109</v>
      </c>
    </row>
    <row r="52" spans="1:29" x14ac:dyDescent="0.2">
      <c r="A52" s="82" t="s">
        <v>37</v>
      </c>
      <c r="B52" s="3">
        <f t="shared" ref="B52:AA52" si="17">+B20/$B$65</f>
        <v>2234.9444444444443</v>
      </c>
      <c r="C52" s="28">
        <f t="shared" si="17"/>
        <v>2770.7777777777778</v>
      </c>
      <c r="D52" s="3">
        <f t="shared" si="17"/>
        <v>1465.1111111111111</v>
      </c>
      <c r="E52" s="28">
        <f t="shared" si="17"/>
        <v>1476.6666666666667</v>
      </c>
      <c r="F52" s="3">
        <f t="shared" si="17"/>
        <v>921.22222222222217</v>
      </c>
      <c r="G52" s="28">
        <f t="shared" si="17"/>
        <v>486.11111111111109</v>
      </c>
      <c r="H52" s="3">
        <f t="shared" si="17"/>
        <v>2051.7222222222222</v>
      </c>
      <c r="I52" s="28">
        <f t="shared" si="17"/>
        <v>3243.0555555555557</v>
      </c>
      <c r="J52" s="3">
        <f t="shared" si="17"/>
        <v>588.44444444444446</v>
      </c>
      <c r="K52" s="28">
        <f t="shared" si="17"/>
        <v>335.77777777777777</v>
      </c>
      <c r="L52" s="3">
        <f t="shared" si="17"/>
        <v>1182.3888888888889</v>
      </c>
      <c r="M52" s="28">
        <f t="shared" si="17"/>
        <v>1003.9444444444445</v>
      </c>
      <c r="N52" s="3">
        <f t="shared" si="17"/>
        <v>2071.7777777777778</v>
      </c>
      <c r="O52" s="28">
        <f t="shared" si="17"/>
        <v>1962.1111111111111</v>
      </c>
      <c r="P52" s="3">
        <f t="shared" si="17"/>
        <v>1092.3888888888889</v>
      </c>
      <c r="Q52" s="28">
        <f t="shared" si="17"/>
        <v>1110.6666666666667</v>
      </c>
      <c r="R52" s="3">
        <f t="shared" si="17"/>
        <v>1416.7222222222222</v>
      </c>
      <c r="S52" s="28">
        <f t="shared" si="17"/>
        <v>1619.8333333333333</v>
      </c>
      <c r="T52" s="3">
        <f t="shared" si="17"/>
        <v>989</v>
      </c>
      <c r="U52" s="28">
        <f t="shared" si="17"/>
        <v>393.83333333333331</v>
      </c>
      <c r="V52" s="3">
        <f t="shared" si="17"/>
        <v>2472.2222222222222</v>
      </c>
      <c r="W52" s="28">
        <f t="shared" si="17"/>
        <v>1302.6111111111111</v>
      </c>
      <c r="X52" s="3">
        <f t="shared" si="17"/>
        <v>2323.7222222222222</v>
      </c>
      <c r="Y52" s="28">
        <f t="shared" si="17"/>
        <v>623</v>
      </c>
      <c r="Z52" s="3">
        <f t="shared" si="17"/>
        <v>4003.3888888888887</v>
      </c>
      <c r="AA52" s="28">
        <f t="shared" si="17"/>
        <v>3390.2777777777778</v>
      </c>
      <c r="AB52" s="104">
        <f t="shared" si="5"/>
        <v>22813.055555555555</v>
      </c>
      <c r="AC52" s="17">
        <f t="shared" si="6"/>
        <v>19718.666666666668</v>
      </c>
    </row>
    <row r="53" spans="1:29" x14ac:dyDescent="0.2">
      <c r="A53" s="83" t="s">
        <v>30</v>
      </c>
      <c r="B53" s="3">
        <f t="shared" ref="B53:AA53" si="18">+B21/$B$65</f>
        <v>2567.6111111111113</v>
      </c>
      <c r="C53" s="28">
        <f t="shared" si="18"/>
        <v>3913.7777777777778</v>
      </c>
      <c r="D53" s="3">
        <f t="shared" si="18"/>
        <v>1860.6666666666667</v>
      </c>
      <c r="E53" s="28">
        <f t="shared" si="18"/>
        <v>1737.6111111111111</v>
      </c>
      <c r="F53" s="3">
        <f t="shared" si="18"/>
        <v>1139.1666666666667</v>
      </c>
      <c r="G53" s="28">
        <f t="shared" si="18"/>
        <v>583.27777777777783</v>
      </c>
      <c r="H53" s="3">
        <f t="shared" si="18"/>
        <v>2330.0555555555557</v>
      </c>
      <c r="I53" s="28">
        <f t="shared" si="18"/>
        <v>3864.1666666666665</v>
      </c>
      <c r="J53" s="3">
        <f t="shared" si="18"/>
        <v>819.16666666666663</v>
      </c>
      <c r="K53" s="28">
        <f t="shared" si="18"/>
        <v>308.5</v>
      </c>
      <c r="L53" s="3">
        <f t="shared" si="18"/>
        <v>1658.4444444444443</v>
      </c>
      <c r="M53" s="28">
        <f t="shared" si="18"/>
        <v>1126</v>
      </c>
      <c r="N53" s="3">
        <f t="shared" si="18"/>
        <v>2349.9444444444443</v>
      </c>
      <c r="O53" s="28">
        <f t="shared" si="18"/>
        <v>2164.5</v>
      </c>
      <c r="P53" s="3">
        <f t="shared" si="18"/>
        <v>1360.1111111111111</v>
      </c>
      <c r="Q53" s="28">
        <f t="shared" si="18"/>
        <v>1365.8333333333333</v>
      </c>
      <c r="R53" s="3">
        <f t="shared" si="18"/>
        <v>1434.6666666666667</v>
      </c>
      <c r="S53" s="28">
        <f t="shared" si="18"/>
        <v>1900.7222222222222</v>
      </c>
      <c r="T53" s="3">
        <f t="shared" si="18"/>
        <v>1098.6111111111111</v>
      </c>
      <c r="U53" s="28">
        <f t="shared" si="18"/>
        <v>448.77777777777777</v>
      </c>
      <c r="V53" s="3">
        <f t="shared" si="18"/>
        <v>2392.5555555555557</v>
      </c>
      <c r="W53" s="28">
        <f t="shared" si="18"/>
        <v>1544</v>
      </c>
      <c r="X53" s="3">
        <f t="shared" si="18"/>
        <v>2880.7222222222222</v>
      </c>
      <c r="Y53" s="28">
        <f t="shared" si="18"/>
        <v>726.11111111111109</v>
      </c>
      <c r="Z53" s="3">
        <f t="shared" si="18"/>
        <v>4285.4444444444443</v>
      </c>
      <c r="AA53" s="28">
        <f t="shared" si="18"/>
        <v>4389.9444444444443</v>
      </c>
      <c r="AB53" s="104">
        <f t="shared" si="5"/>
        <v>26177.166666666668</v>
      </c>
      <c r="AC53" s="17">
        <f t="shared" si="6"/>
        <v>24073.222222222219</v>
      </c>
    </row>
    <row r="54" spans="1:29" x14ac:dyDescent="0.2">
      <c r="A54" s="82" t="s">
        <v>32</v>
      </c>
      <c r="B54" s="3">
        <f t="shared" ref="B54:AA54" si="19">+B22/$B$65</f>
        <v>2596.6666666666665</v>
      </c>
      <c r="C54" s="28">
        <f t="shared" si="19"/>
        <v>4517.5555555555557</v>
      </c>
      <c r="D54" s="3">
        <f t="shared" si="19"/>
        <v>1724.8888888888889</v>
      </c>
      <c r="E54" s="28">
        <f t="shared" si="19"/>
        <v>1967.5</v>
      </c>
      <c r="F54" s="3">
        <f t="shared" si="19"/>
        <v>938.66666666666663</v>
      </c>
      <c r="G54" s="28">
        <f t="shared" si="19"/>
        <v>640.11111111111109</v>
      </c>
      <c r="H54" s="3">
        <f t="shared" si="19"/>
        <v>2375</v>
      </c>
      <c r="I54" s="28">
        <f t="shared" si="19"/>
        <v>4301.2777777777774</v>
      </c>
      <c r="J54" s="3">
        <f t="shared" si="19"/>
        <v>703</v>
      </c>
      <c r="K54" s="28">
        <f t="shared" si="19"/>
        <v>293</v>
      </c>
      <c r="L54" s="3">
        <f t="shared" si="19"/>
        <v>1730.6111111111111</v>
      </c>
      <c r="M54" s="28">
        <f t="shared" si="19"/>
        <v>1022.4444444444445</v>
      </c>
      <c r="N54" s="3">
        <f t="shared" si="19"/>
        <v>2482</v>
      </c>
      <c r="O54" s="28">
        <f t="shared" si="19"/>
        <v>2166.2222222222222</v>
      </c>
      <c r="P54" s="3">
        <f t="shared" si="19"/>
        <v>1354.2222222222222</v>
      </c>
      <c r="Q54" s="28">
        <f t="shared" si="19"/>
        <v>1539.1111111111111</v>
      </c>
      <c r="R54" s="3">
        <f t="shared" si="19"/>
        <v>1518.1666666666667</v>
      </c>
      <c r="S54" s="28">
        <f t="shared" si="19"/>
        <v>1924.5555555555557</v>
      </c>
      <c r="T54" s="3">
        <f t="shared" si="19"/>
        <v>1108.4444444444443</v>
      </c>
      <c r="U54" s="28">
        <f t="shared" si="19"/>
        <v>417.22222222222223</v>
      </c>
      <c r="V54" s="3">
        <f t="shared" si="19"/>
        <v>2885.7222222222222</v>
      </c>
      <c r="W54" s="28">
        <f t="shared" si="19"/>
        <v>1488.3888888888889</v>
      </c>
      <c r="X54" s="3">
        <f t="shared" si="19"/>
        <v>2868.2222222222222</v>
      </c>
      <c r="Y54" s="28">
        <f t="shared" si="19"/>
        <v>817.66666666666663</v>
      </c>
      <c r="Z54" s="3">
        <f t="shared" si="19"/>
        <v>3918.1111111111113</v>
      </c>
      <c r="AA54" s="28">
        <f t="shared" si="19"/>
        <v>4603.6111111111113</v>
      </c>
      <c r="AB54" s="104">
        <f t="shared" si="5"/>
        <v>26203.722222222226</v>
      </c>
      <c r="AC54" s="17">
        <f t="shared" si="6"/>
        <v>25698.666666666672</v>
      </c>
    </row>
    <row r="55" spans="1:29" x14ac:dyDescent="0.2">
      <c r="A55" s="83" t="s">
        <v>34</v>
      </c>
      <c r="B55" s="3">
        <f t="shared" ref="B55:AA55" si="20">+B23/$B$65</f>
        <v>2680.1666666666665</v>
      </c>
      <c r="C55" s="28">
        <f t="shared" si="20"/>
        <v>4157.2777777777774</v>
      </c>
      <c r="D55" s="3">
        <f t="shared" si="20"/>
        <v>1313.8333333333333</v>
      </c>
      <c r="E55" s="28">
        <f t="shared" si="20"/>
        <v>1730.3888888888889</v>
      </c>
      <c r="F55" s="3">
        <f t="shared" si="20"/>
        <v>687.27777777777783</v>
      </c>
      <c r="G55" s="28">
        <f t="shared" si="20"/>
        <v>565.27777777777783</v>
      </c>
      <c r="H55" s="3">
        <f t="shared" si="20"/>
        <v>2089.6666666666665</v>
      </c>
      <c r="I55" s="28">
        <f t="shared" si="20"/>
        <v>3479.5555555555557</v>
      </c>
      <c r="J55" s="3">
        <f t="shared" si="20"/>
        <v>442.77777777777777</v>
      </c>
      <c r="K55" s="28">
        <f t="shared" si="20"/>
        <v>242.33333333333334</v>
      </c>
      <c r="L55" s="3">
        <f t="shared" si="20"/>
        <v>1208.6666666666667</v>
      </c>
      <c r="M55" s="28">
        <f t="shared" si="20"/>
        <v>881.88888888888891</v>
      </c>
      <c r="N55" s="3">
        <f t="shared" si="20"/>
        <v>2031.2222222222222</v>
      </c>
      <c r="O55" s="28">
        <f t="shared" si="20"/>
        <v>2069.6666666666665</v>
      </c>
      <c r="P55" s="3">
        <f t="shared" si="20"/>
        <v>1098.6111111111111</v>
      </c>
      <c r="Q55" s="28">
        <f t="shared" si="20"/>
        <v>1604.8333333333333</v>
      </c>
      <c r="R55" s="3">
        <f t="shared" si="20"/>
        <v>1226.1666666666667</v>
      </c>
      <c r="S55" s="28">
        <f t="shared" si="20"/>
        <v>1872.3333333333333</v>
      </c>
      <c r="T55" s="3">
        <f t="shared" si="20"/>
        <v>826.05555555555554</v>
      </c>
      <c r="U55" s="28">
        <f t="shared" si="20"/>
        <v>444.83333333333331</v>
      </c>
      <c r="V55" s="3">
        <f t="shared" si="20"/>
        <v>2533.8333333333335</v>
      </c>
      <c r="W55" s="28">
        <f t="shared" si="20"/>
        <v>1534.5</v>
      </c>
      <c r="X55" s="3">
        <f t="shared" si="20"/>
        <v>2375.8333333333335</v>
      </c>
      <c r="Y55" s="28">
        <f t="shared" si="20"/>
        <v>864.27777777777783</v>
      </c>
      <c r="Z55" s="3">
        <f t="shared" si="20"/>
        <v>3525</v>
      </c>
      <c r="AA55" s="28">
        <f t="shared" si="20"/>
        <v>4538.833333333333</v>
      </c>
      <c r="AB55" s="104">
        <f t="shared" si="5"/>
        <v>22039.111111111109</v>
      </c>
      <c r="AC55" s="17">
        <f t="shared" si="6"/>
        <v>23985.999999999996</v>
      </c>
    </row>
    <row r="56" spans="1:29" x14ac:dyDescent="0.2">
      <c r="A56" s="82" t="s">
        <v>38</v>
      </c>
      <c r="B56" s="3">
        <f t="shared" ref="B56:AA56" si="21">+B24/$B$65</f>
        <v>2533.5</v>
      </c>
      <c r="C56" s="28">
        <f t="shared" si="21"/>
        <v>3772.2222222222222</v>
      </c>
      <c r="D56" s="3">
        <f t="shared" si="21"/>
        <v>999.77777777777783</v>
      </c>
      <c r="E56" s="28">
        <f t="shared" si="21"/>
        <v>1861.8333333333333</v>
      </c>
      <c r="F56" s="3">
        <f t="shared" si="21"/>
        <v>501</v>
      </c>
      <c r="G56" s="28">
        <f t="shared" si="21"/>
        <v>572.94444444444446</v>
      </c>
      <c r="H56" s="3">
        <f t="shared" si="21"/>
        <v>1641.9444444444443</v>
      </c>
      <c r="I56" s="28">
        <f t="shared" si="21"/>
        <v>3750.4444444444443</v>
      </c>
      <c r="J56" s="3">
        <f t="shared" si="21"/>
        <v>289.77777777777777</v>
      </c>
      <c r="K56" s="28">
        <f t="shared" si="21"/>
        <v>242.83333333333334</v>
      </c>
      <c r="L56" s="3">
        <f t="shared" si="21"/>
        <v>870.5</v>
      </c>
      <c r="M56" s="28">
        <f t="shared" si="21"/>
        <v>920.72222222222217</v>
      </c>
      <c r="N56" s="3">
        <f t="shared" si="21"/>
        <v>1617.5</v>
      </c>
      <c r="O56" s="28">
        <f t="shared" si="21"/>
        <v>2104.1666666666665</v>
      </c>
      <c r="P56" s="3">
        <f t="shared" si="21"/>
        <v>975.61111111111109</v>
      </c>
      <c r="Q56" s="28">
        <f t="shared" si="21"/>
        <v>1627.7777777777778</v>
      </c>
      <c r="R56" s="3">
        <f t="shared" si="21"/>
        <v>1094.8333333333333</v>
      </c>
      <c r="S56" s="28">
        <f t="shared" si="21"/>
        <v>1565.1666666666667</v>
      </c>
      <c r="T56" s="3">
        <f t="shared" si="21"/>
        <v>735.94444444444446</v>
      </c>
      <c r="U56" s="28">
        <f t="shared" si="21"/>
        <v>456.16666666666669</v>
      </c>
      <c r="V56" s="3">
        <f t="shared" si="21"/>
        <v>2689.2777777777778</v>
      </c>
      <c r="W56" s="28">
        <f t="shared" si="21"/>
        <v>1456.6666666666667</v>
      </c>
      <c r="X56" s="3">
        <f t="shared" si="21"/>
        <v>1915.7222222222222</v>
      </c>
      <c r="Y56" s="28">
        <f t="shared" si="21"/>
        <v>884.33333333333337</v>
      </c>
      <c r="Z56" s="3">
        <f t="shared" si="21"/>
        <v>2839.0555555555557</v>
      </c>
      <c r="AA56" s="28">
        <f t="shared" si="21"/>
        <v>3716.2777777777778</v>
      </c>
      <c r="AB56" s="104">
        <f t="shared" si="5"/>
        <v>18704.444444444445</v>
      </c>
      <c r="AC56" s="17">
        <f t="shared" si="6"/>
        <v>22931.555555555558</v>
      </c>
    </row>
    <row r="57" spans="1:29" x14ac:dyDescent="0.2">
      <c r="A57" s="83" t="s">
        <v>39</v>
      </c>
      <c r="B57" s="3">
        <f t="shared" ref="B57:AA57" si="22">+B25/$B$65</f>
        <v>445.11111111111109</v>
      </c>
      <c r="C57" s="28">
        <f t="shared" si="22"/>
        <v>2393</v>
      </c>
      <c r="D57" s="3">
        <f t="shared" si="22"/>
        <v>221.77777777777777</v>
      </c>
      <c r="E57" s="28">
        <f t="shared" si="22"/>
        <v>1307.6666666666667</v>
      </c>
      <c r="F57" s="3">
        <f t="shared" si="22"/>
        <v>135.33333333333334</v>
      </c>
      <c r="G57" s="28">
        <f t="shared" si="22"/>
        <v>432.94444444444446</v>
      </c>
      <c r="H57" s="3">
        <f t="shared" si="22"/>
        <v>553.27777777777783</v>
      </c>
      <c r="I57" s="28">
        <f t="shared" si="22"/>
        <v>2428.7777777777778</v>
      </c>
      <c r="J57" s="3">
        <f t="shared" si="22"/>
        <v>153.44444444444446</v>
      </c>
      <c r="K57" s="28">
        <f t="shared" si="22"/>
        <v>163.66666666666666</v>
      </c>
      <c r="L57" s="3">
        <f t="shared" si="22"/>
        <v>432.66666666666669</v>
      </c>
      <c r="M57" s="28">
        <f t="shared" si="22"/>
        <v>581.38888888888891</v>
      </c>
      <c r="N57" s="3">
        <f t="shared" si="22"/>
        <v>969.33333333333337</v>
      </c>
      <c r="O57" s="28">
        <f t="shared" si="22"/>
        <v>1494.0555555555557</v>
      </c>
      <c r="P57" s="3">
        <f t="shared" si="22"/>
        <v>634.77777777777783</v>
      </c>
      <c r="Q57" s="28">
        <f t="shared" si="22"/>
        <v>1149.9444444444443</v>
      </c>
      <c r="R57" s="3">
        <f t="shared" si="22"/>
        <v>788.83333333333337</v>
      </c>
      <c r="S57" s="28">
        <f t="shared" si="22"/>
        <v>1049.0555555555557</v>
      </c>
      <c r="T57" s="3">
        <f t="shared" si="22"/>
        <v>535.66666666666663</v>
      </c>
      <c r="U57" s="28">
        <f t="shared" si="22"/>
        <v>320.27777777777777</v>
      </c>
      <c r="V57" s="3">
        <f t="shared" si="22"/>
        <v>2311.8888888888887</v>
      </c>
      <c r="W57" s="28">
        <f t="shared" si="22"/>
        <v>1121.7222222222222</v>
      </c>
      <c r="X57" s="3">
        <f t="shared" si="22"/>
        <v>1238.8888888888889</v>
      </c>
      <c r="Y57" s="28">
        <f t="shared" si="22"/>
        <v>747.77777777777783</v>
      </c>
      <c r="Z57" s="3">
        <f t="shared" si="22"/>
        <v>2056.9444444444443</v>
      </c>
      <c r="AA57" s="28">
        <f t="shared" si="22"/>
        <v>2669.3333333333335</v>
      </c>
      <c r="AB57" s="104">
        <f t="shared" si="5"/>
        <v>10477.944444444445</v>
      </c>
      <c r="AC57" s="17">
        <f t="shared" si="6"/>
        <v>15859.611111111111</v>
      </c>
    </row>
    <row r="58" spans="1:29" x14ac:dyDescent="0.2">
      <c r="A58" s="82" t="s">
        <v>40</v>
      </c>
      <c r="B58" s="3">
        <f t="shared" ref="B58:AA58" si="23">+B26/$B$65</f>
        <v>5.5555555555555552E-2</v>
      </c>
      <c r="C58" s="28">
        <f t="shared" si="23"/>
        <v>1546.9444444444443</v>
      </c>
      <c r="D58" s="3">
        <f t="shared" si="23"/>
        <v>7.2777777777777777</v>
      </c>
      <c r="E58" s="28">
        <f t="shared" si="23"/>
        <v>703.11111111111109</v>
      </c>
      <c r="F58" s="3">
        <f t="shared" si="23"/>
        <v>6.4444444444444446</v>
      </c>
      <c r="G58" s="28">
        <f t="shared" si="23"/>
        <v>211.66666666666666</v>
      </c>
      <c r="H58" s="3">
        <f t="shared" si="23"/>
        <v>23</v>
      </c>
      <c r="I58" s="28">
        <f t="shared" si="23"/>
        <v>1184.3888888888889</v>
      </c>
      <c r="J58" s="3">
        <f t="shared" si="23"/>
        <v>26.055555555555557</v>
      </c>
      <c r="K58" s="28">
        <f t="shared" si="23"/>
        <v>68.333333333333329</v>
      </c>
      <c r="L58" s="3">
        <f t="shared" si="23"/>
        <v>70.166666666666671</v>
      </c>
      <c r="M58" s="28">
        <f t="shared" si="23"/>
        <v>139.72222222222223</v>
      </c>
      <c r="N58" s="3">
        <f t="shared" si="23"/>
        <v>139.55555555555554</v>
      </c>
      <c r="O58" s="28">
        <f t="shared" si="23"/>
        <v>315</v>
      </c>
      <c r="P58" s="3">
        <f t="shared" si="23"/>
        <v>154.77777777777777</v>
      </c>
      <c r="Q58" s="28">
        <f t="shared" si="23"/>
        <v>183.72222222222223</v>
      </c>
      <c r="R58" s="3">
        <f t="shared" si="23"/>
        <v>119.77777777777777</v>
      </c>
      <c r="S58" s="28">
        <f t="shared" si="23"/>
        <v>98.055555555555557</v>
      </c>
      <c r="T58" s="3">
        <f t="shared" si="23"/>
        <v>65.5</v>
      </c>
      <c r="U58" s="28">
        <f t="shared" si="23"/>
        <v>8.7222222222222214</v>
      </c>
      <c r="V58" s="3">
        <f t="shared" si="23"/>
        <v>119.5</v>
      </c>
      <c r="W58" s="28">
        <f t="shared" si="23"/>
        <v>36.833333333333336</v>
      </c>
      <c r="X58" s="3">
        <f t="shared" si="23"/>
        <v>124.27777777777777</v>
      </c>
      <c r="Y58" s="28">
        <f t="shared" si="23"/>
        <v>22.333333333333332</v>
      </c>
      <c r="Z58" s="3">
        <f t="shared" si="23"/>
        <v>29.444444444444443</v>
      </c>
      <c r="AA58" s="28">
        <f t="shared" si="23"/>
        <v>96.5</v>
      </c>
      <c r="AB58" s="104">
        <f t="shared" si="5"/>
        <v>885.83333333333337</v>
      </c>
      <c r="AC58" s="17">
        <f t="shared" si="6"/>
        <v>4615.3333333333339</v>
      </c>
    </row>
    <row r="59" spans="1:29" x14ac:dyDescent="0.2">
      <c r="A59" s="83" t="s">
        <v>41</v>
      </c>
      <c r="B59" s="3">
        <f t="shared" ref="B59:AA59" si="24">+B27/$B$65</f>
        <v>5.5555555555555552E-2</v>
      </c>
      <c r="C59" s="28">
        <f t="shared" si="24"/>
        <v>4.833333333333333</v>
      </c>
      <c r="D59" s="3">
        <f t="shared" si="24"/>
        <v>0</v>
      </c>
      <c r="E59" s="28">
        <f t="shared" si="24"/>
        <v>0</v>
      </c>
      <c r="F59" s="3">
        <f t="shared" si="24"/>
        <v>0</v>
      </c>
      <c r="G59" s="28">
        <f t="shared" si="24"/>
        <v>0</v>
      </c>
      <c r="H59" s="3">
        <f t="shared" si="24"/>
        <v>0</v>
      </c>
      <c r="I59" s="28">
        <f t="shared" si="24"/>
        <v>0</v>
      </c>
      <c r="J59" s="3">
        <f t="shared" si="24"/>
        <v>0</v>
      </c>
      <c r="K59" s="28">
        <f t="shared" si="24"/>
        <v>0</v>
      </c>
      <c r="L59" s="3">
        <f t="shared" si="24"/>
        <v>0</v>
      </c>
      <c r="M59" s="28">
        <f t="shared" si="24"/>
        <v>0</v>
      </c>
      <c r="N59" s="3">
        <f t="shared" si="24"/>
        <v>0</v>
      </c>
      <c r="O59" s="28">
        <f t="shared" si="24"/>
        <v>0</v>
      </c>
      <c r="P59" s="3">
        <f t="shared" si="24"/>
        <v>0</v>
      </c>
      <c r="Q59" s="28">
        <f t="shared" si="24"/>
        <v>0</v>
      </c>
      <c r="R59" s="3">
        <f t="shared" si="24"/>
        <v>0</v>
      </c>
      <c r="S59" s="28">
        <f t="shared" si="24"/>
        <v>0</v>
      </c>
      <c r="T59" s="3">
        <f t="shared" si="24"/>
        <v>0</v>
      </c>
      <c r="U59" s="28">
        <f t="shared" si="24"/>
        <v>0</v>
      </c>
      <c r="V59" s="3">
        <f t="shared" si="24"/>
        <v>0</v>
      </c>
      <c r="W59" s="28">
        <f t="shared" si="24"/>
        <v>0</v>
      </c>
      <c r="X59" s="3">
        <f t="shared" si="24"/>
        <v>0</v>
      </c>
      <c r="Y59" s="28">
        <f t="shared" si="24"/>
        <v>0</v>
      </c>
      <c r="Z59" s="3">
        <f t="shared" si="24"/>
        <v>0</v>
      </c>
      <c r="AA59" s="28">
        <f t="shared" si="24"/>
        <v>0</v>
      </c>
      <c r="AB59" s="104">
        <f t="shared" si="5"/>
        <v>5.5555555555555552E-2</v>
      </c>
      <c r="AC59" s="17">
        <f t="shared" si="6"/>
        <v>4.833333333333333</v>
      </c>
    </row>
    <row r="60" spans="1:29" x14ac:dyDescent="0.2">
      <c r="A60" s="82" t="s">
        <v>42</v>
      </c>
      <c r="B60" s="3">
        <f t="shared" ref="B60:AA60" si="25">+B28/$B$65</f>
        <v>0</v>
      </c>
      <c r="C60" s="28">
        <f t="shared" si="25"/>
        <v>0</v>
      </c>
      <c r="D60" s="3">
        <f t="shared" si="25"/>
        <v>0</v>
      </c>
      <c r="E60" s="28">
        <f t="shared" si="25"/>
        <v>0</v>
      </c>
      <c r="F60" s="3">
        <f t="shared" si="25"/>
        <v>0</v>
      </c>
      <c r="G60" s="28">
        <f t="shared" si="25"/>
        <v>0</v>
      </c>
      <c r="H60" s="3">
        <f t="shared" si="25"/>
        <v>0</v>
      </c>
      <c r="I60" s="28">
        <f t="shared" si="25"/>
        <v>0</v>
      </c>
      <c r="J60" s="3">
        <f t="shared" si="25"/>
        <v>5.5555555555555552E-2</v>
      </c>
      <c r="K60" s="28">
        <f t="shared" si="25"/>
        <v>0</v>
      </c>
      <c r="L60" s="3">
        <f t="shared" si="25"/>
        <v>0</v>
      </c>
      <c r="M60" s="28">
        <f t="shared" si="25"/>
        <v>0</v>
      </c>
      <c r="N60" s="3">
        <f t="shared" si="25"/>
        <v>0</v>
      </c>
      <c r="O60" s="28">
        <f t="shared" si="25"/>
        <v>0</v>
      </c>
      <c r="P60" s="3">
        <f t="shared" si="25"/>
        <v>0</v>
      </c>
      <c r="Q60" s="28">
        <f t="shared" si="25"/>
        <v>0</v>
      </c>
      <c r="R60" s="3">
        <f t="shared" si="25"/>
        <v>0</v>
      </c>
      <c r="S60" s="28">
        <f t="shared" si="25"/>
        <v>0</v>
      </c>
      <c r="T60" s="3">
        <f t="shared" si="25"/>
        <v>0</v>
      </c>
      <c r="U60" s="28">
        <f t="shared" si="25"/>
        <v>0</v>
      </c>
      <c r="V60" s="3">
        <f t="shared" si="25"/>
        <v>0</v>
      </c>
      <c r="W60" s="28">
        <f t="shared" si="25"/>
        <v>0</v>
      </c>
      <c r="X60" s="3">
        <f t="shared" si="25"/>
        <v>0</v>
      </c>
      <c r="Y60" s="28">
        <f t="shared" si="25"/>
        <v>0</v>
      </c>
      <c r="Z60" s="3">
        <f t="shared" si="25"/>
        <v>0</v>
      </c>
      <c r="AA60" s="28">
        <f t="shared" si="25"/>
        <v>0</v>
      </c>
      <c r="AB60" s="104">
        <f t="shared" si="5"/>
        <v>5.5555555555555552E-2</v>
      </c>
      <c r="AC60" s="17">
        <f t="shared" si="6"/>
        <v>0</v>
      </c>
    </row>
    <row r="61" spans="1:29" x14ac:dyDescent="0.2">
      <c r="A61" s="83" t="s">
        <v>43</v>
      </c>
      <c r="B61" s="3">
        <f t="shared" ref="B61:AA62" si="26">B29/5</f>
        <v>0</v>
      </c>
      <c r="C61" s="28">
        <f t="shared" si="26"/>
        <v>0</v>
      </c>
      <c r="D61" s="3">
        <f t="shared" si="26"/>
        <v>0</v>
      </c>
      <c r="E61" s="28">
        <f t="shared" si="26"/>
        <v>0</v>
      </c>
      <c r="F61" s="3">
        <f t="shared" si="26"/>
        <v>0</v>
      </c>
      <c r="G61" s="28">
        <f t="shared" si="26"/>
        <v>0</v>
      </c>
      <c r="H61" s="3">
        <f t="shared" si="26"/>
        <v>0</v>
      </c>
      <c r="I61" s="28">
        <f t="shared" si="26"/>
        <v>0</v>
      </c>
      <c r="J61" s="3">
        <f t="shared" si="26"/>
        <v>0</v>
      </c>
      <c r="K61" s="28">
        <f t="shared" si="26"/>
        <v>0</v>
      </c>
      <c r="L61" s="3">
        <f t="shared" si="26"/>
        <v>0</v>
      </c>
      <c r="M61" s="28">
        <f t="shared" si="26"/>
        <v>0</v>
      </c>
      <c r="N61" s="3">
        <f t="shared" si="26"/>
        <v>0</v>
      </c>
      <c r="O61" s="28">
        <f t="shared" si="26"/>
        <v>0</v>
      </c>
      <c r="P61" s="3">
        <f t="shared" si="26"/>
        <v>0</v>
      </c>
      <c r="Q61" s="28">
        <f t="shared" si="26"/>
        <v>0</v>
      </c>
      <c r="R61" s="3">
        <f t="shared" si="26"/>
        <v>0</v>
      </c>
      <c r="S61" s="28">
        <f t="shared" si="26"/>
        <v>0</v>
      </c>
      <c r="T61" s="3">
        <f t="shared" si="26"/>
        <v>0</v>
      </c>
      <c r="U61" s="28">
        <f t="shared" si="26"/>
        <v>0</v>
      </c>
      <c r="V61" s="3">
        <f t="shared" si="26"/>
        <v>0</v>
      </c>
      <c r="W61" s="28">
        <f t="shared" si="26"/>
        <v>0</v>
      </c>
      <c r="X61" s="3">
        <f t="shared" si="26"/>
        <v>0</v>
      </c>
      <c r="Y61" s="28">
        <f t="shared" si="26"/>
        <v>0</v>
      </c>
      <c r="Z61" s="3">
        <f t="shared" si="26"/>
        <v>0</v>
      </c>
      <c r="AA61" s="28">
        <f t="shared" si="26"/>
        <v>0</v>
      </c>
      <c r="AB61" s="104">
        <f t="shared" si="5"/>
        <v>0</v>
      </c>
      <c r="AC61" s="17">
        <f t="shared" si="6"/>
        <v>0</v>
      </c>
    </row>
    <row r="62" spans="1:29" ht="13.5" thickBot="1" x14ac:dyDescent="0.25">
      <c r="A62" s="82" t="s">
        <v>44</v>
      </c>
      <c r="B62" s="15">
        <f t="shared" si="26"/>
        <v>0</v>
      </c>
      <c r="C62" s="39">
        <f t="shared" si="26"/>
        <v>0</v>
      </c>
      <c r="D62" s="15">
        <f t="shared" si="26"/>
        <v>0</v>
      </c>
      <c r="E62" s="39">
        <f t="shared" si="26"/>
        <v>0</v>
      </c>
      <c r="F62" s="15">
        <f t="shared" si="26"/>
        <v>0</v>
      </c>
      <c r="G62" s="39">
        <f t="shared" si="26"/>
        <v>0</v>
      </c>
      <c r="H62" s="15">
        <f t="shared" si="26"/>
        <v>0</v>
      </c>
      <c r="I62" s="39">
        <f t="shared" si="26"/>
        <v>0</v>
      </c>
      <c r="J62" s="15">
        <f t="shared" si="26"/>
        <v>0</v>
      </c>
      <c r="K62" s="39">
        <f t="shared" si="26"/>
        <v>0</v>
      </c>
      <c r="L62" s="15">
        <f t="shared" si="26"/>
        <v>0</v>
      </c>
      <c r="M62" s="39">
        <f t="shared" si="26"/>
        <v>0</v>
      </c>
      <c r="N62" s="15">
        <f t="shared" si="26"/>
        <v>0</v>
      </c>
      <c r="O62" s="39">
        <f t="shared" si="26"/>
        <v>0</v>
      </c>
      <c r="P62" s="15">
        <f t="shared" si="26"/>
        <v>0</v>
      </c>
      <c r="Q62" s="39">
        <f t="shared" si="26"/>
        <v>0</v>
      </c>
      <c r="R62" s="15">
        <f t="shared" si="26"/>
        <v>0</v>
      </c>
      <c r="S62" s="39">
        <f t="shared" si="26"/>
        <v>0</v>
      </c>
      <c r="T62" s="15">
        <f t="shared" si="26"/>
        <v>0</v>
      </c>
      <c r="U62" s="39">
        <f t="shared" si="26"/>
        <v>0</v>
      </c>
      <c r="V62" s="15">
        <f t="shared" si="26"/>
        <v>0</v>
      </c>
      <c r="W62" s="39">
        <f t="shared" si="26"/>
        <v>0</v>
      </c>
      <c r="X62" s="15">
        <f t="shared" si="26"/>
        <v>0</v>
      </c>
      <c r="Y62" s="39">
        <f t="shared" si="26"/>
        <v>0</v>
      </c>
      <c r="Z62" s="15">
        <f t="shared" si="26"/>
        <v>0</v>
      </c>
      <c r="AA62" s="39">
        <f t="shared" si="26"/>
        <v>0</v>
      </c>
      <c r="AB62" s="105">
        <f t="shared" si="5"/>
        <v>0</v>
      </c>
      <c r="AC62" s="106">
        <f t="shared" si="6"/>
        <v>0</v>
      </c>
    </row>
    <row r="63" spans="1:29" s="84" customFormat="1" ht="14.25" thickTop="1" thickBot="1" x14ac:dyDescent="0.25">
      <c r="A63" s="9" t="s">
        <v>47</v>
      </c>
      <c r="B63" s="13">
        <f t="shared" ref="B63:AA63" si="27">SUM(B39:B62)</f>
        <v>58640.999999999993</v>
      </c>
      <c r="C63" s="1">
        <f t="shared" si="27"/>
        <v>36383.333333333336</v>
      </c>
      <c r="D63" s="41">
        <f t="shared" si="27"/>
        <v>24968.777777777781</v>
      </c>
      <c r="E63" s="42">
        <f t="shared" si="27"/>
        <v>21344.111111111109</v>
      </c>
      <c r="F63" s="13">
        <f t="shared" si="27"/>
        <v>13650.555555555557</v>
      </c>
      <c r="G63" s="1">
        <f t="shared" si="27"/>
        <v>8563.7777777777774</v>
      </c>
      <c r="H63" s="41">
        <f t="shared" si="27"/>
        <v>29691.888888888887</v>
      </c>
      <c r="I63" s="42">
        <f t="shared" si="27"/>
        <v>42707.666666666679</v>
      </c>
      <c r="J63" s="13">
        <f t="shared" si="27"/>
        <v>7044.7777777777774</v>
      </c>
      <c r="K63" s="1">
        <f t="shared" si="27"/>
        <v>8470.4444444444434</v>
      </c>
      <c r="L63" s="41">
        <f t="shared" si="27"/>
        <v>13023.722222222219</v>
      </c>
      <c r="M63" s="42">
        <f t="shared" si="27"/>
        <v>23701.722222222226</v>
      </c>
      <c r="N63" s="13">
        <f t="shared" si="27"/>
        <v>27625.444444444442</v>
      </c>
      <c r="O63" s="1">
        <f t="shared" si="27"/>
        <v>37664.944444444438</v>
      </c>
      <c r="P63" s="41">
        <f t="shared" si="27"/>
        <v>17358.944444444442</v>
      </c>
      <c r="Q63" s="42">
        <f t="shared" si="27"/>
        <v>21395.166666666668</v>
      </c>
      <c r="R63" s="13">
        <f t="shared" si="27"/>
        <v>22349.611111111109</v>
      </c>
      <c r="S63" s="1">
        <f t="shared" si="27"/>
        <v>24475.944444444442</v>
      </c>
      <c r="T63" s="41">
        <f t="shared" si="27"/>
        <v>9861.0555555555566</v>
      </c>
      <c r="U63" s="42">
        <f t="shared" si="27"/>
        <v>12516.5</v>
      </c>
      <c r="V63" s="13">
        <f t="shared" si="27"/>
        <v>26494.555555555555</v>
      </c>
      <c r="W63" s="1">
        <f t="shared" si="27"/>
        <v>31042.5</v>
      </c>
      <c r="X63" s="41">
        <f t="shared" si="27"/>
        <v>26464.555555555558</v>
      </c>
      <c r="Y63" s="42">
        <f t="shared" si="27"/>
        <v>16554.111111111109</v>
      </c>
      <c r="Z63" s="13">
        <f t="shared" si="27"/>
        <v>58048.055555555555</v>
      </c>
      <c r="AA63" s="1">
        <f t="shared" si="27"/>
        <v>49860.5</v>
      </c>
      <c r="AB63" s="41">
        <f>SUM(AB39:AB62)</f>
        <v>335222.94444444444</v>
      </c>
      <c r="AC63" s="1">
        <f>SUM(AC39:AC62)</f>
        <v>334680.72222222225</v>
      </c>
    </row>
    <row r="64" spans="1:29" ht="15.75" thickTop="1" x14ac:dyDescent="0.2">
      <c r="A64" s="8"/>
      <c r="AB64" s="122" t="str">
        <f>IF(AB63='Daily Total'!D45,"Correct","Wrong")</f>
        <v>Correct</v>
      </c>
      <c r="AC64" s="122" t="str">
        <f>IF(AC63='Daily Total'!E45,"Correct","Wrong")</f>
        <v>Correct</v>
      </c>
    </row>
    <row r="65" spans="1:31" x14ac:dyDescent="0.2">
      <c r="A65" t="s">
        <v>48</v>
      </c>
      <c r="B65">
        <f>COUNTIF('Daily Total'!$G$7:$G$37,1)</f>
        <v>18</v>
      </c>
    </row>
    <row r="67" spans="1:31" s="8" customFormat="1" x14ac:dyDescent="0.2">
      <c r="A67" s="43" t="s">
        <v>90</v>
      </c>
      <c r="B67" s="16"/>
      <c r="C67" s="16"/>
      <c r="AB67" s="43"/>
      <c r="AC67" s="43"/>
    </row>
    <row r="68" spans="1:31" s="8" customFormat="1" ht="13.5" thickBot="1" x14ac:dyDescent="0.25">
      <c r="A68" s="43"/>
      <c r="B68" s="16"/>
      <c r="C68" s="16"/>
      <c r="AB68" s="43"/>
      <c r="AC68" s="43"/>
    </row>
    <row r="69" spans="1:31" s="8" customFormat="1" ht="14.25" thickTop="1" thickBot="1" x14ac:dyDescent="0.25">
      <c r="A69" s="157" t="s">
        <v>2</v>
      </c>
      <c r="B69" s="152" t="s">
        <v>3</v>
      </c>
      <c r="C69" s="153"/>
      <c r="D69" s="152" t="s">
        <v>4</v>
      </c>
      <c r="E69" s="153"/>
      <c r="F69" s="152" t="s">
        <v>5</v>
      </c>
      <c r="G69" s="153"/>
      <c r="H69" s="152" t="s">
        <v>6</v>
      </c>
      <c r="I69" s="153"/>
      <c r="J69" s="152" t="s">
        <v>7</v>
      </c>
      <c r="K69" s="153"/>
      <c r="L69" s="152" t="s">
        <v>8</v>
      </c>
      <c r="M69" s="153"/>
      <c r="N69" s="152" t="s">
        <v>9</v>
      </c>
      <c r="O69" s="153"/>
      <c r="P69" s="152" t="s">
        <v>10</v>
      </c>
      <c r="Q69" s="153"/>
      <c r="R69" s="152" t="s">
        <v>11</v>
      </c>
      <c r="S69" s="153"/>
      <c r="T69" s="152" t="s">
        <v>12</v>
      </c>
      <c r="U69" s="153"/>
      <c r="V69" s="152" t="s">
        <v>13</v>
      </c>
      <c r="W69" s="153"/>
      <c r="X69" s="152" t="s">
        <v>14</v>
      </c>
      <c r="Y69" s="153"/>
      <c r="Z69" s="152" t="s">
        <v>15</v>
      </c>
      <c r="AA69" s="153"/>
      <c r="AB69" s="152" t="s">
        <v>50</v>
      </c>
      <c r="AC69" s="153"/>
    </row>
    <row r="70" spans="1:31" s="62" customFormat="1" ht="15" thickTop="1" thickBot="1" x14ac:dyDescent="0.3">
      <c r="A70" s="158"/>
      <c r="B70" s="56" t="s">
        <v>17</v>
      </c>
      <c r="C70" s="57" t="s">
        <v>18</v>
      </c>
      <c r="D70" s="58" t="s">
        <v>17</v>
      </c>
      <c r="E70" s="59" t="s">
        <v>18</v>
      </c>
      <c r="F70" s="60" t="s">
        <v>17</v>
      </c>
      <c r="G70" s="57" t="s">
        <v>18</v>
      </c>
      <c r="H70" s="58" t="s">
        <v>17</v>
      </c>
      <c r="I70" s="59" t="s">
        <v>18</v>
      </c>
      <c r="J70" s="60" t="s">
        <v>17</v>
      </c>
      <c r="K70" s="57" t="s">
        <v>18</v>
      </c>
      <c r="L70" s="58" t="s">
        <v>17</v>
      </c>
      <c r="M70" s="60" t="s">
        <v>18</v>
      </c>
      <c r="N70" s="56" t="s">
        <v>17</v>
      </c>
      <c r="O70" s="61" t="s">
        <v>18</v>
      </c>
      <c r="P70" s="60" t="s">
        <v>17</v>
      </c>
      <c r="Q70" s="57" t="s">
        <v>18</v>
      </c>
      <c r="R70" s="58" t="s">
        <v>17</v>
      </c>
      <c r="S70" s="59" t="s">
        <v>18</v>
      </c>
      <c r="T70" s="60" t="s">
        <v>17</v>
      </c>
      <c r="U70" s="57" t="s">
        <v>18</v>
      </c>
      <c r="V70" s="58" t="s">
        <v>17</v>
      </c>
      <c r="W70" s="59" t="s">
        <v>18</v>
      </c>
      <c r="X70" s="60" t="s">
        <v>17</v>
      </c>
      <c r="Y70" s="57" t="s">
        <v>18</v>
      </c>
      <c r="Z70" s="58" t="s">
        <v>17</v>
      </c>
      <c r="AA70" s="60" t="s">
        <v>18</v>
      </c>
      <c r="AB70" s="56" t="s">
        <v>17</v>
      </c>
      <c r="AC70" s="61" t="s">
        <v>18</v>
      </c>
    </row>
    <row r="71" spans="1:31" s="8" customFormat="1" ht="13.5" thickTop="1" x14ac:dyDescent="0.2">
      <c r="A71" s="81" t="s">
        <v>19</v>
      </c>
      <c r="B71" s="54">
        <f>B7/B31</f>
        <v>0</v>
      </c>
      <c r="C71" s="55">
        <f t="shared" ref="C71:AC71" si="28">C7/C31</f>
        <v>0</v>
      </c>
      <c r="D71" s="54">
        <f t="shared" si="28"/>
        <v>0</v>
      </c>
      <c r="E71" s="55">
        <f t="shared" si="28"/>
        <v>0</v>
      </c>
      <c r="F71" s="54">
        <f t="shared" si="28"/>
        <v>0</v>
      </c>
      <c r="G71" s="55">
        <f t="shared" si="28"/>
        <v>0</v>
      </c>
      <c r="H71" s="54">
        <f t="shared" si="28"/>
        <v>0</v>
      </c>
      <c r="I71" s="55">
        <f t="shared" si="28"/>
        <v>0</v>
      </c>
      <c r="J71" s="54">
        <f t="shared" si="28"/>
        <v>0</v>
      </c>
      <c r="K71" s="55">
        <f t="shared" si="28"/>
        <v>0</v>
      </c>
      <c r="L71" s="54">
        <f t="shared" si="28"/>
        <v>0</v>
      </c>
      <c r="M71" s="55">
        <f t="shared" si="28"/>
        <v>0</v>
      </c>
      <c r="N71" s="54">
        <f t="shared" si="28"/>
        <v>0</v>
      </c>
      <c r="O71" s="55">
        <f t="shared" si="28"/>
        <v>0</v>
      </c>
      <c r="P71" s="54">
        <f t="shared" si="28"/>
        <v>0</v>
      </c>
      <c r="Q71" s="55">
        <f t="shared" si="28"/>
        <v>0</v>
      </c>
      <c r="R71" s="54">
        <f t="shared" si="28"/>
        <v>0</v>
      </c>
      <c r="S71" s="55">
        <f t="shared" si="28"/>
        <v>0</v>
      </c>
      <c r="T71" s="54">
        <f t="shared" si="28"/>
        <v>0</v>
      </c>
      <c r="U71" s="55">
        <f t="shared" si="28"/>
        <v>0</v>
      </c>
      <c r="V71" s="54">
        <f t="shared" si="28"/>
        <v>0</v>
      </c>
      <c r="W71" s="55">
        <f t="shared" si="28"/>
        <v>0</v>
      </c>
      <c r="X71" s="54">
        <f t="shared" si="28"/>
        <v>0</v>
      </c>
      <c r="Y71" s="55">
        <f t="shared" si="28"/>
        <v>0</v>
      </c>
      <c r="Z71" s="54">
        <f t="shared" si="28"/>
        <v>0</v>
      </c>
      <c r="AA71" s="54">
        <f t="shared" si="28"/>
        <v>0</v>
      </c>
      <c r="AB71" s="94">
        <f t="shared" si="28"/>
        <v>0</v>
      </c>
      <c r="AC71" s="95">
        <f t="shared" si="28"/>
        <v>0</v>
      </c>
      <c r="AD71" s="16"/>
      <c r="AE71" s="16"/>
    </row>
    <row r="72" spans="1:31" s="8" customFormat="1" x14ac:dyDescent="0.2">
      <c r="A72" s="82" t="s">
        <v>21</v>
      </c>
      <c r="B72" s="77">
        <f>B8/B31</f>
        <v>1.139987380842755E-2</v>
      </c>
      <c r="C72" s="78">
        <f t="shared" ref="C72:AC72" si="29">C8/C31</f>
        <v>3.0539013589861049E-6</v>
      </c>
      <c r="D72" s="77">
        <f t="shared" si="29"/>
        <v>7.9076535584441006E-3</v>
      </c>
      <c r="E72" s="78">
        <f t="shared" si="29"/>
        <v>5.2057033686106501E-6</v>
      </c>
      <c r="F72" s="77">
        <f t="shared" si="29"/>
        <v>7.8018802653534655E-3</v>
      </c>
      <c r="G72" s="78">
        <f t="shared" si="29"/>
        <v>6.4872719723901706E-6</v>
      </c>
      <c r="H72" s="77">
        <f t="shared" si="29"/>
        <v>9.8549173549080001E-3</v>
      </c>
      <c r="I72" s="78">
        <f t="shared" si="29"/>
        <v>1.469941644617542E-4</v>
      </c>
      <c r="J72" s="77">
        <f t="shared" si="29"/>
        <v>1.6797312430011197E-3</v>
      </c>
      <c r="K72" s="78">
        <f t="shared" si="29"/>
        <v>4.7223023847627044E-4</v>
      </c>
      <c r="L72" s="77">
        <f t="shared" si="29"/>
        <v>5.758722331472057E-4</v>
      </c>
      <c r="M72" s="78">
        <f t="shared" si="29"/>
        <v>7.1255956552618066E-4</v>
      </c>
      <c r="N72" s="77">
        <f t="shared" si="29"/>
        <v>1.9808630529825565E-3</v>
      </c>
      <c r="O72" s="78">
        <f t="shared" si="29"/>
        <v>5.1772278673508667E-4</v>
      </c>
      <c r="P72" s="77">
        <f t="shared" si="29"/>
        <v>1.091336198757605E-3</v>
      </c>
      <c r="Q72" s="78">
        <f t="shared" si="29"/>
        <v>3.1938677738741617E-4</v>
      </c>
      <c r="R72" s="77">
        <f t="shared" si="29"/>
        <v>4.7477833320490288E-4</v>
      </c>
      <c r="S72" s="78">
        <f t="shared" si="29"/>
        <v>3.5635896469776447E-4</v>
      </c>
      <c r="T72" s="77">
        <f t="shared" si="29"/>
        <v>5.0704511011329641E-5</v>
      </c>
      <c r="U72" s="78">
        <f t="shared" si="29"/>
        <v>8.433312471981429E-5</v>
      </c>
      <c r="V72" s="77">
        <f t="shared" si="29"/>
        <v>6.0809138984529316E-5</v>
      </c>
      <c r="W72" s="78">
        <f t="shared" si="29"/>
        <v>0</v>
      </c>
      <c r="X72" s="77">
        <f t="shared" si="29"/>
        <v>4.6183364752016326E-5</v>
      </c>
      <c r="Y72" s="78">
        <f t="shared" si="29"/>
        <v>0</v>
      </c>
      <c r="Z72" s="77">
        <f t="shared" si="29"/>
        <v>0</v>
      </c>
      <c r="AA72" s="77">
        <f t="shared" si="29"/>
        <v>0</v>
      </c>
      <c r="AB72" s="96">
        <f t="shared" si="29"/>
        <v>4.092798606830976E-3</v>
      </c>
      <c r="AC72" s="97">
        <f t="shared" si="29"/>
        <v>1.8989906300416001E-4</v>
      </c>
      <c r="AD72" s="16"/>
      <c r="AE72" s="16"/>
    </row>
    <row r="73" spans="1:31" s="8" customFormat="1" x14ac:dyDescent="0.2">
      <c r="A73" s="83" t="s">
        <v>23</v>
      </c>
      <c r="B73" s="77">
        <f>B9/B31</f>
        <v>5.5072389625006393E-2</v>
      </c>
      <c r="C73" s="78">
        <f t="shared" ref="C73:AC73" si="30">C9/C31</f>
        <v>3.0386318521911742E-4</v>
      </c>
      <c r="D73" s="77">
        <f t="shared" si="30"/>
        <v>4.9900097455043854E-2</v>
      </c>
      <c r="E73" s="78">
        <f t="shared" si="30"/>
        <v>1.723087815010125E-3</v>
      </c>
      <c r="F73" s="77">
        <f t="shared" si="30"/>
        <v>3.6286679418827072E-2</v>
      </c>
      <c r="G73" s="78">
        <f t="shared" si="30"/>
        <v>2.7506033162934323E-3</v>
      </c>
      <c r="H73" s="77">
        <f t="shared" si="30"/>
        <v>4.5728912123400703E-2</v>
      </c>
      <c r="I73" s="78">
        <f t="shared" si="30"/>
        <v>5.7822040799336057E-3</v>
      </c>
      <c r="J73" s="77">
        <f t="shared" si="30"/>
        <v>1.3027774710975821E-2</v>
      </c>
      <c r="K73" s="78">
        <f t="shared" si="30"/>
        <v>9.9233937613138496E-3</v>
      </c>
      <c r="L73" s="77">
        <f t="shared" si="30"/>
        <v>6.1042456713603808E-3</v>
      </c>
      <c r="M73" s="78">
        <f t="shared" si="30"/>
        <v>1.8929707405228407E-2</v>
      </c>
      <c r="N73" s="77">
        <f t="shared" si="30"/>
        <v>1.8791050118851783E-2</v>
      </c>
      <c r="O73" s="78">
        <f t="shared" si="30"/>
        <v>1.7801698897737212E-2</v>
      </c>
      <c r="P73" s="77">
        <f t="shared" si="30"/>
        <v>1.7118936443268121E-2</v>
      </c>
      <c r="Q73" s="78">
        <f t="shared" si="30"/>
        <v>1.8529626369403265E-2</v>
      </c>
      <c r="R73" s="77">
        <f t="shared" si="30"/>
        <v>2.0408011076503942E-2</v>
      </c>
      <c r="S73" s="78">
        <f t="shared" si="30"/>
        <v>2.0723295208220315E-2</v>
      </c>
      <c r="T73" s="77">
        <f t="shared" si="30"/>
        <v>6.3718668837570913E-3</v>
      </c>
      <c r="U73" s="78">
        <f t="shared" si="30"/>
        <v>2.9827294637744844E-2</v>
      </c>
      <c r="V73" s="77">
        <f t="shared" si="30"/>
        <v>7.8863162662349915E-3</v>
      </c>
      <c r="W73" s="78">
        <f t="shared" si="30"/>
        <v>2.5778278882893524E-2</v>
      </c>
      <c r="X73" s="77">
        <f t="shared" si="30"/>
        <v>1.3393175778084734E-2</v>
      </c>
      <c r="Y73" s="78">
        <f t="shared" si="30"/>
        <v>3.2281339982683052E-2</v>
      </c>
      <c r="Z73" s="77">
        <f t="shared" si="30"/>
        <v>2.230431682561862E-2</v>
      </c>
      <c r="AA73" s="77">
        <f t="shared" si="30"/>
        <v>1.3993486271140927E-2</v>
      </c>
      <c r="AB73" s="96">
        <f t="shared" si="30"/>
        <v>2.8915582382736001E-2</v>
      </c>
      <c r="AC73" s="97">
        <f t="shared" si="30"/>
        <v>1.4434320736529492E-2</v>
      </c>
      <c r="AD73" s="16"/>
      <c r="AE73" s="16"/>
    </row>
    <row r="74" spans="1:31" s="8" customFormat="1" x14ac:dyDescent="0.2">
      <c r="A74" s="82" t="s">
        <v>25</v>
      </c>
      <c r="B74" s="77">
        <f>B10/B31</f>
        <v>0.10253444215177474</v>
      </c>
      <c r="C74" s="78">
        <f t="shared" ref="C74:AC74" si="31">C10/C31</f>
        <v>1.6008550923805161E-2</v>
      </c>
      <c r="D74" s="77">
        <f t="shared" si="31"/>
        <v>9.050414072686333E-2</v>
      </c>
      <c r="E74" s="78">
        <f t="shared" si="31"/>
        <v>3.1387788461037916E-2</v>
      </c>
      <c r="F74" s="77">
        <f t="shared" si="31"/>
        <v>7.0196573196044124E-2</v>
      </c>
      <c r="G74" s="78">
        <f t="shared" si="31"/>
        <v>3.8281391909074397E-2</v>
      </c>
      <c r="H74" s="77">
        <f t="shared" si="31"/>
        <v>4.31019320652479E-2</v>
      </c>
      <c r="I74" s="78">
        <f t="shared" si="31"/>
        <v>2.4506398799070683E-2</v>
      </c>
      <c r="J74" s="77">
        <f t="shared" si="31"/>
        <v>3.6362632682996075E-2</v>
      </c>
      <c r="K74" s="78">
        <f t="shared" si="31"/>
        <v>4.8508539496812449E-2</v>
      </c>
      <c r="L74" s="77">
        <f t="shared" si="31"/>
        <v>2.442124840568706E-2</v>
      </c>
      <c r="M74" s="78">
        <f t="shared" si="31"/>
        <v>4.9689309965754949E-2</v>
      </c>
      <c r="N74" s="77">
        <f t="shared" si="31"/>
        <v>4.4315023589364073E-2</v>
      </c>
      <c r="O74" s="78">
        <f t="shared" si="31"/>
        <v>4.8845891183815188E-2</v>
      </c>
      <c r="P74" s="77">
        <f t="shared" si="31"/>
        <v>5.8007239303465075E-2</v>
      </c>
      <c r="Q74" s="78">
        <f t="shared" si="31"/>
        <v>4.5555460345405113E-2</v>
      </c>
      <c r="R74" s="77">
        <f t="shared" si="31"/>
        <v>5.7622180848287193E-2</v>
      </c>
      <c r="S74" s="78">
        <f t="shared" si="31"/>
        <v>4.9987856557572402E-2</v>
      </c>
      <c r="T74" s="77">
        <f t="shared" si="31"/>
        <v>2.672127730297072E-2</v>
      </c>
      <c r="U74" s="78">
        <f t="shared" si="31"/>
        <v>8.0262941805705354E-2</v>
      </c>
      <c r="V74" s="77">
        <f t="shared" si="31"/>
        <v>2.6099701825532291E-2</v>
      </c>
      <c r="W74" s="78">
        <f t="shared" si="31"/>
        <v>6.3330738324698224E-2</v>
      </c>
      <c r="X74" s="77">
        <f t="shared" si="31"/>
        <v>4.191980048786427E-2</v>
      </c>
      <c r="Y74" s="78">
        <f t="shared" si="31"/>
        <v>7.5855611563424991E-2</v>
      </c>
      <c r="Z74" s="77">
        <f t="shared" si="31"/>
        <v>5.6406330004354632E-2</v>
      </c>
      <c r="AA74" s="77">
        <f t="shared" si="31"/>
        <v>3.6319108089347053E-2</v>
      </c>
      <c r="AB74" s="96">
        <f t="shared" si="31"/>
        <v>5.9489928178809028E-2</v>
      </c>
      <c r="AC74" s="97">
        <f t="shared" si="31"/>
        <v>4.2699069909580493E-2</v>
      </c>
      <c r="AD74" s="16"/>
      <c r="AE74" s="16"/>
    </row>
    <row r="75" spans="1:31" s="8" customFormat="1" x14ac:dyDescent="0.2">
      <c r="A75" s="83" t="s">
        <v>20</v>
      </c>
      <c r="B75" s="77">
        <f>B11/B31</f>
        <v>0.1040114140845711</v>
      </c>
      <c r="C75" s="78">
        <f t="shared" ref="C75:AC75" si="32">C11/C31</f>
        <v>2.8302030844403726E-2</v>
      </c>
      <c r="D75" s="77">
        <f t="shared" si="32"/>
        <v>7.6028284212727892E-2</v>
      </c>
      <c r="E75" s="78">
        <f t="shared" si="32"/>
        <v>6.3038464942190661E-2</v>
      </c>
      <c r="F75" s="77">
        <f t="shared" si="32"/>
        <v>7.7473444304261119E-2</v>
      </c>
      <c r="G75" s="78">
        <f t="shared" si="32"/>
        <v>7.4499831330928717E-2</v>
      </c>
      <c r="H75" s="77">
        <f t="shared" si="32"/>
        <v>4.429006051035262E-2</v>
      </c>
      <c r="I75" s="78">
        <f t="shared" si="32"/>
        <v>3.8971665248758357E-2</v>
      </c>
      <c r="J75" s="77">
        <f t="shared" si="32"/>
        <v>6.7078844849612795E-2</v>
      </c>
      <c r="K75" s="78">
        <f t="shared" si="32"/>
        <v>0.1093672114804418</v>
      </c>
      <c r="L75" s="77">
        <f t="shared" si="32"/>
        <v>4.0639516779210585E-2</v>
      </c>
      <c r="M75" s="78">
        <f t="shared" si="32"/>
        <v>8.7989386612787157E-2</v>
      </c>
      <c r="N75" s="77">
        <f t="shared" si="32"/>
        <v>6.7815902408809914E-2</v>
      </c>
      <c r="O75" s="78">
        <f t="shared" si="32"/>
        <v>7.3827859385901126E-2</v>
      </c>
      <c r="P75" s="77">
        <f t="shared" si="32"/>
        <v>9.5410307206339348E-2</v>
      </c>
      <c r="Q75" s="78">
        <f t="shared" si="32"/>
        <v>6.8343577079973933E-2</v>
      </c>
      <c r="R75" s="77">
        <f t="shared" si="32"/>
        <v>8.5723589523059057E-2</v>
      </c>
      <c r="S75" s="78">
        <f t="shared" si="32"/>
        <v>6.5613175748524058E-2</v>
      </c>
      <c r="T75" s="77">
        <f t="shared" si="32"/>
        <v>3.555512988805571E-2</v>
      </c>
      <c r="U75" s="78">
        <f t="shared" si="32"/>
        <v>0.13790241325894265</v>
      </c>
      <c r="V75" s="77">
        <f t="shared" si="32"/>
        <v>3.9563683943451694E-2</v>
      </c>
      <c r="W75" s="78">
        <f t="shared" si="32"/>
        <v>8.5696133437133684E-2</v>
      </c>
      <c r="X75" s="77">
        <f t="shared" si="32"/>
        <v>5.6221948854022784E-2</v>
      </c>
      <c r="Y75" s="78">
        <f t="shared" si="32"/>
        <v>0.1048883459630706</v>
      </c>
      <c r="Z75" s="77">
        <f t="shared" si="32"/>
        <v>8.3908447502787448E-2</v>
      </c>
      <c r="AA75" s="77">
        <f t="shared" si="32"/>
        <v>4.9228458510355004E-2</v>
      </c>
      <c r="AB75" s="96">
        <f t="shared" si="32"/>
        <v>7.3309752564338193E-2</v>
      </c>
      <c r="AC75" s="97">
        <f t="shared" si="32"/>
        <v>6.6079562063545469E-2</v>
      </c>
      <c r="AD75" s="16"/>
      <c r="AE75" s="16"/>
    </row>
    <row r="76" spans="1:31" s="8" customFormat="1" x14ac:dyDescent="0.2">
      <c r="A76" s="82" t="s">
        <v>22</v>
      </c>
      <c r="B76" s="77">
        <f>B12/B31</f>
        <v>9.7805100337458248E-2</v>
      </c>
      <c r="C76" s="78">
        <f t="shared" ref="C76:AC76" si="33">C12/C31</f>
        <v>3.1275003817376697E-2</v>
      </c>
      <c r="D76" s="77">
        <f t="shared" si="33"/>
        <v>6.8852655983695193E-2</v>
      </c>
      <c r="E76" s="78">
        <f t="shared" si="33"/>
        <v>6.5235271763744357E-2</v>
      </c>
      <c r="F76" s="77">
        <f t="shared" si="33"/>
        <v>6.9382605510561232E-2</v>
      </c>
      <c r="G76" s="78">
        <f t="shared" si="33"/>
        <v>7.4720398577989983E-2</v>
      </c>
      <c r="H76" s="77">
        <f t="shared" si="33"/>
        <v>4.4892544540783681E-2</v>
      </c>
      <c r="I76" s="78">
        <f t="shared" si="33"/>
        <v>4.6087223475358312E-2</v>
      </c>
      <c r="J76" s="77">
        <f t="shared" si="33"/>
        <v>6.0304717442392318E-2</v>
      </c>
      <c r="K76" s="78">
        <f t="shared" si="33"/>
        <v>0.12224204423223234</v>
      </c>
      <c r="L76" s="77">
        <f t="shared" si="33"/>
        <v>4.0532873773072214E-2</v>
      </c>
      <c r="M76" s="78">
        <f t="shared" si="33"/>
        <v>0.11730980636662595</v>
      </c>
      <c r="N76" s="77">
        <f t="shared" si="33"/>
        <v>6.0684795418072708E-2</v>
      </c>
      <c r="O76" s="78">
        <f t="shared" si="33"/>
        <v>8.7596925523143382E-2</v>
      </c>
      <c r="P76" s="77">
        <f t="shared" si="33"/>
        <v>7.5971081190932627E-2</v>
      </c>
      <c r="Q76" s="78">
        <f t="shared" si="33"/>
        <v>7.4518388109463971E-2</v>
      </c>
      <c r="R76" s="77">
        <f t="shared" si="33"/>
        <v>8.0135622543767854E-2</v>
      </c>
      <c r="S76" s="78">
        <f t="shared" si="33"/>
        <v>5.8740214314735327E-2</v>
      </c>
      <c r="T76" s="77">
        <f t="shared" si="33"/>
        <v>3.3932585535693158E-2</v>
      </c>
      <c r="U76" s="78">
        <f t="shared" si="33"/>
        <v>0.1344403165599187</v>
      </c>
      <c r="V76" s="77">
        <f t="shared" si="33"/>
        <v>3.3770040805029128E-2</v>
      </c>
      <c r="W76" s="78">
        <f t="shared" si="33"/>
        <v>8.482456846796059E-2</v>
      </c>
      <c r="X76" s="77">
        <f t="shared" si="33"/>
        <v>5.1490253210793473E-2</v>
      </c>
      <c r="Y76" s="78">
        <f t="shared" si="33"/>
        <v>0.10412317853235517</v>
      </c>
      <c r="Z76" s="77">
        <f t="shared" si="33"/>
        <v>8.1581831145650402E-2</v>
      </c>
      <c r="AA76" s="77">
        <f t="shared" si="33"/>
        <v>5.0583349768075152E-2</v>
      </c>
      <c r="AB76" s="96">
        <f t="shared" si="33"/>
        <v>6.8018083487722023E-2</v>
      </c>
      <c r="AC76" s="97">
        <f t="shared" si="33"/>
        <v>7.1254145534724395E-2</v>
      </c>
      <c r="AD76" s="16"/>
      <c r="AE76" s="16"/>
    </row>
    <row r="77" spans="1:31" s="8" customFormat="1" x14ac:dyDescent="0.2">
      <c r="A77" s="83" t="s">
        <v>24</v>
      </c>
      <c r="B77" s="77">
        <f>B13/B31</f>
        <v>8.1629462890014381E-2</v>
      </c>
      <c r="C77" s="78">
        <f t="shared" ref="C77:AC77" si="34">C13/C31</f>
        <v>3.4521300961978925E-2</v>
      </c>
      <c r="D77" s="77">
        <f t="shared" si="34"/>
        <v>6.8076130634258783E-2</v>
      </c>
      <c r="E77" s="78">
        <f t="shared" si="34"/>
        <v>5.7296574126613119E-2</v>
      </c>
      <c r="F77" s="77">
        <f t="shared" si="34"/>
        <v>6.5573236742501317E-2</v>
      </c>
      <c r="G77" s="78">
        <f t="shared" si="34"/>
        <v>7.1087526273451482E-2</v>
      </c>
      <c r="H77" s="77">
        <f t="shared" si="34"/>
        <v>5.2829616767766728E-2</v>
      </c>
      <c r="I77" s="78">
        <f t="shared" si="34"/>
        <v>4.6002669309959963E-2</v>
      </c>
      <c r="J77" s="77">
        <f t="shared" si="34"/>
        <v>5.2986451745185556E-2</v>
      </c>
      <c r="K77" s="78">
        <f t="shared" si="34"/>
        <v>0.1212975837552798</v>
      </c>
      <c r="L77" s="77">
        <f t="shared" si="34"/>
        <v>3.8950291561978781E-2</v>
      </c>
      <c r="M77" s="78">
        <f t="shared" si="34"/>
        <v>0.1095724408212249</v>
      </c>
      <c r="N77" s="77">
        <f t="shared" si="34"/>
        <v>5.5120279613399888E-2</v>
      </c>
      <c r="O77" s="78">
        <f t="shared" si="34"/>
        <v>8.6542305031645991E-2</v>
      </c>
      <c r="P77" s="77">
        <f t="shared" si="34"/>
        <v>5.6669472350149297E-2</v>
      </c>
      <c r="Q77" s="78">
        <f t="shared" si="34"/>
        <v>7.3225261157114918E-2</v>
      </c>
      <c r="R77" s="77">
        <f t="shared" si="34"/>
        <v>7.2494425704648105E-2</v>
      </c>
      <c r="S77" s="78">
        <f t="shared" si="34"/>
        <v>5.9641325836932858E-2</v>
      </c>
      <c r="T77" s="77">
        <f t="shared" si="34"/>
        <v>3.2867790804455239E-2</v>
      </c>
      <c r="U77" s="78">
        <f t="shared" si="34"/>
        <v>9.7196145532341752E-2</v>
      </c>
      <c r="V77" s="77">
        <f t="shared" si="34"/>
        <v>3.1201378899648146E-2</v>
      </c>
      <c r="W77" s="78">
        <f t="shared" si="34"/>
        <v>8.7680867627714695E-2</v>
      </c>
      <c r="X77" s="77">
        <f t="shared" si="34"/>
        <v>4.5671149252039418E-2</v>
      </c>
      <c r="Y77" s="78">
        <f t="shared" si="34"/>
        <v>8.7517702886829057E-2</v>
      </c>
      <c r="Z77" s="77">
        <f t="shared" si="34"/>
        <v>6.8129375565264411E-2</v>
      </c>
      <c r="AA77" s="77">
        <f t="shared" si="34"/>
        <v>4.717606566765721E-2</v>
      </c>
      <c r="AB77" s="96">
        <f t="shared" si="34"/>
        <v>6.0472524669734719E-2</v>
      </c>
      <c r="AC77" s="97">
        <f t="shared" si="34"/>
        <v>6.7832808482645071E-2</v>
      </c>
      <c r="AD77" s="16"/>
      <c r="AE77" s="16"/>
    </row>
    <row r="78" spans="1:31" s="8" customFormat="1" x14ac:dyDescent="0.2">
      <c r="A78" s="82" t="s">
        <v>28</v>
      </c>
      <c r="B78" s="77">
        <f>B14/B31</f>
        <v>6.7226381238761651E-2</v>
      </c>
      <c r="C78" s="78">
        <f t="shared" ref="C78:AC78" si="35">C14/C31</f>
        <v>3.3713544052527106E-2</v>
      </c>
      <c r="D78" s="77">
        <f t="shared" si="35"/>
        <v>6.4558404051281826E-2</v>
      </c>
      <c r="E78" s="78">
        <f t="shared" si="35"/>
        <v>4.4995497066586149E-2</v>
      </c>
      <c r="F78" s="77">
        <f t="shared" si="35"/>
        <v>6.8479101379675222E-2</v>
      </c>
      <c r="G78" s="78">
        <f t="shared" si="35"/>
        <v>6.156421101798272E-2</v>
      </c>
      <c r="H78" s="77">
        <f t="shared" si="35"/>
        <v>5.6858027070617864E-2</v>
      </c>
      <c r="I78" s="78">
        <f t="shared" si="35"/>
        <v>4.5730795147371404E-2</v>
      </c>
      <c r="J78" s="77">
        <f t="shared" si="35"/>
        <v>5.1022822263930727E-2</v>
      </c>
      <c r="K78" s="78">
        <f t="shared" si="35"/>
        <v>0.10648136002308681</v>
      </c>
      <c r="L78" s="77">
        <f t="shared" si="35"/>
        <v>3.7265332064992517E-2</v>
      </c>
      <c r="M78" s="78">
        <f t="shared" si="35"/>
        <v>8.2059203386533094E-2</v>
      </c>
      <c r="N78" s="77">
        <f t="shared" si="35"/>
        <v>4.9571852036568539E-2</v>
      </c>
      <c r="O78" s="78">
        <f t="shared" si="35"/>
        <v>7.2226016233780596E-2</v>
      </c>
      <c r="P78" s="77">
        <f t="shared" si="35"/>
        <v>5.0447895897407995E-2</v>
      </c>
      <c r="Q78" s="78">
        <f t="shared" si="35"/>
        <v>6.019272265542841E-2</v>
      </c>
      <c r="R78" s="77">
        <f t="shared" si="35"/>
        <v>6.0684625384980602E-2</v>
      </c>
      <c r="S78" s="78">
        <f t="shared" si="35"/>
        <v>5.4958723644757776E-2</v>
      </c>
      <c r="T78" s="77">
        <f t="shared" si="35"/>
        <v>3.8135426115076705E-2</v>
      </c>
      <c r="U78" s="78">
        <f t="shared" si="35"/>
        <v>6.7617411683244782E-2</v>
      </c>
      <c r="V78" s="77">
        <f t="shared" si="35"/>
        <v>3.1773823552847337E-2</v>
      </c>
      <c r="W78" s="78">
        <f t="shared" si="35"/>
        <v>7.3784148971392266E-2</v>
      </c>
      <c r="X78" s="77">
        <f t="shared" si="35"/>
        <v>4.0253000869086952E-2</v>
      </c>
      <c r="Y78" s="78">
        <f t="shared" si="35"/>
        <v>6.7495821783108589E-2</v>
      </c>
      <c r="Z78" s="77">
        <f t="shared" si="35"/>
        <v>5.7742387772583059E-2</v>
      </c>
      <c r="AA78" s="77">
        <f t="shared" si="35"/>
        <v>4.9031241608532249E-2</v>
      </c>
      <c r="AB78" s="96">
        <f t="shared" si="35"/>
        <v>5.4466405690541272E-2</v>
      </c>
      <c r="AC78" s="97">
        <f t="shared" si="35"/>
        <v>5.8462850082823543E-2</v>
      </c>
      <c r="AD78" s="16"/>
      <c r="AE78" s="16"/>
    </row>
    <row r="79" spans="1:31" s="8" customFormat="1" x14ac:dyDescent="0.2">
      <c r="A79" s="83" t="s">
        <v>29</v>
      </c>
      <c r="B79" s="77">
        <f>B15/B31</f>
        <v>6.3632005669146924E-2</v>
      </c>
      <c r="C79" s="78">
        <f t="shared" ref="C79:AC79" si="36">C15/C31</f>
        <v>3.6655978011910215E-2</v>
      </c>
      <c r="D79" s="77">
        <f t="shared" si="36"/>
        <v>6.4293628932133015E-2</v>
      </c>
      <c r="E79" s="78">
        <f t="shared" si="36"/>
        <v>4.0620103385268898E-2</v>
      </c>
      <c r="F79" s="77">
        <f t="shared" si="36"/>
        <v>7.0184363680761877E-2</v>
      </c>
      <c r="G79" s="78">
        <f t="shared" si="36"/>
        <v>5.131432130160625E-2</v>
      </c>
      <c r="H79" s="77">
        <f t="shared" si="36"/>
        <v>6.7115224135285728E-2</v>
      </c>
      <c r="I79" s="78">
        <f t="shared" si="36"/>
        <v>4.7420577622024666E-2</v>
      </c>
      <c r="J79" s="77">
        <f t="shared" si="36"/>
        <v>5.3995867703420977E-2</v>
      </c>
      <c r="K79" s="78">
        <f t="shared" si="36"/>
        <v>7.8108193194637562E-2</v>
      </c>
      <c r="L79" s="77">
        <f t="shared" si="36"/>
        <v>4.0293993439322259E-2</v>
      </c>
      <c r="M79" s="78">
        <f t="shared" si="36"/>
        <v>6.9774582719024175E-2</v>
      </c>
      <c r="N79" s="77">
        <f t="shared" si="36"/>
        <v>5.0281745090073965E-2</v>
      </c>
      <c r="O79" s="78">
        <f t="shared" si="36"/>
        <v>6.6408641103059288E-2</v>
      </c>
      <c r="P79" s="77">
        <f t="shared" si="36"/>
        <v>4.9481375275634398E-2</v>
      </c>
      <c r="Q79" s="78">
        <f t="shared" si="36"/>
        <v>5.1839330274490864E-2</v>
      </c>
      <c r="R79" s="77">
        <f t="shared" si="36"/>
        <v>5.8400220734638686E-2</v>
      </c>
      <c r="S79" s="78">
        <f t="shared" si="36"/>
        <v>5.4327718598987211E-2</v>
      </c>
      <c r="T79" s="77">
        <f t="shared" si="36"/>
        <v>4.3521371951391274E-2</v>
      </c>
      <c r="U79" s="78">
        <f t="shared" si="36"/>
        <v>6.0324815687736635E-2</v>
      </c>
      <c r="V79" s="77">
        <f t="shared" si="36"/>
        <v>3.3575032186906321E-2</v>
      </c>
      <c r="W79" s="78">
        <f t="shared" si="36"/>
        <v>7.4385475110287869E-2</v>
      </c>
      <c r="X79" s="77">
        <f t="shared" si="36"/>
        <v>3.930204340396589E-2</v>
      </c>
      <c r="Y79" s="78">
        <f t="shared" si="36"/>
        <v>5.7253317403531852E-2</v>
      </c>
      <c r="Z79" s="77">
        <f t="shared" si="36"/>
        <v>5.4588870332530993E-2</v>
      </c>
      <c r="AA79" s="77">
        <f t="shared" si="36"/>
        <v>5.2762763666184209E-2</v>
      </c>
      <c r="AB79" s="96">
        <f t="shared" si="36"/>
        <v>5.4511814939742421E-2</v>
      </c>
      <c r="AC79" s="97">
        <f t="shared" si="36"/>
        <v>5.5466461982921371E-2</v>
      </c>
      <c r="AD79" s="16"/>
      <c r="AE79" s="16"/>
    </row>
    <row r="80" spans="1:31" s="8" customFormat="1" x14ac:dyDescent="0.2">
      <c r="A80" s="82" t="s">
        <v>31</v>
      </c>
      <c r="B80" s="77">
        <f>B16/B31</f>
        <v>5.963499182407455E-2</v>
      </c>
      <c r="C80" s="78">
        <f t="shared" ref="C80:AC80" si="37">C16/C31</f>
        <v>4.1238357001068864E-2</v>
      </c>
      <c r="D80" s="77">
        <f t="shared" si="37"/>
        <v>5.7511825880321644E-2</v>
      </c>
      <c r="E80" s="78">
        <f t="shared" si="37"/>
        <v>4.2041260404899611E-2</v>
      </c>
      <c r="F80" s="77">
        <f t="shared" si="37"/>
        <v>6.190631231940092E-2</v>
      </c>
      <c r="G80" s="78">
        <f t="shared" si="37"/>
        <v>5.1800866699535514E-2</v>
      </c>
      <c r="H80" s="77">
        <f t="shared" si="37"/>
        <v>6.670358908343843E-2</v>
      </c>
      <c r="I80" s="78">
        <f t="shared" si="37"/>
        <v>5.0692173406284069E-2</v>
      </c>
      <c r="J80" s="77">
        <f t="shared" si="37"/>
        <v>5.2111098843903282E-2</v>
      </c>
      <c r="K80" s="78">
        <f t="shared" si="37"/>
        <v>5.9894535246740301E-2</v>
      </c>
      <c r="L80" s="77">
        <f t="shared" si="37"/>
        <v>4.5779709675080091E-2</v>
      </c>
      <c r="M80" s="78">
        <f t="shared" si="37"/>
        <v>6.588597640584018E-2</v>
      </c>
      <c r="N80" s="77">
        <f t="shared" si="37"/>
        <v>5.304087616488825E-2</v>
      </c>
      <c r="O80" s="78">
        <f t="shared" si="37"/>
        <v>5.9694469806141577E-2</v>
      </c>
      <c r="P80" s="77">
        <f t="shared" si="37"/>
        <v>4.903331935825591E-2</v>
      </c>
      <c r="Q80" s="78">
        <f t="shared" si="37"/>
        <v>5.144983420450621E-2</v>
      </c>
      <c r="R80" s="77">
        <f t="shared" si="37"/>
        <v>5.71126020089835E-2</v>
      </c>
      <c r="S80" s="78">
        <f t="shared" si="37"/>
        <v>5.2743396577592055E-2</v>
      </c>
      <c r="T80" s="77">
        <f t="shared" si="37"/>
        <v>4.764533884697942E-2</v>
      </c>
      <c r="U80" s="78">
        <f t="shared" si="37"/>
        <v>5.3680253176917582E-2</v>
      </c>
      <c r="V80" s="77">
        <f t="shared" si="37"/>
        <v>3.8662031192991435E-2</v>
      </c>
      <c r="W80" s="78">
        <f t="shared" si="37"/>
        <v>6.5743201524791281E-2</v>
      </c>
      <c r="X80" s="77">
        <f t="shared" si="37"/>
        <v>4.211503016613416E-2</v>
      </c>
      <c r="Y80" s="78">
        <f t="shared" si="37"/>
        <v>5.0484270439702793E-2</v>
      </c>
      <c r="Z80" s="77">
        <f t="shared" si="37"/>
        <v>5.4473065898465352E-2</v>
      </c>
      <c r="AA80" s="77">
        <f t="shared" si="37"/>
        <v>5.6178961524876628E-2</v>
      </c>
      <c r="AB80" s="96">
        <f t="shared" si="37"/>
        <v>5.3951159866576358E-2</v>
      </c>
      <c r="AC80" s="97">
        <f t="shared" si="37"/>
        <v>5.3976484719350265E-2</v>
      </c>
      <c r="AD80" s="16"/>
      <c r="AE80" s="16"/>
    </row>
    <row r="81" spans="1:31" s="8" customFormat="1" x14ac:dyDescent="0.2">
      <c r="A81" s="83" t="s">
        <v>33</v>
      </c>
      <c r="B81" s="77">
        <f>B17/B31</f>
        <v>5.3638997364377217E-2</v>
      </c>
      <c r="C81" s="78">
        <f t="shared" ref="C81:AC81" si="38">C17/C31</f>
        <v>3.8408917391968236E-2</v>
      </c>
      <c r="D81" s="77">
        <f t="shared" si="38"/>
        <v>5.2345373555418101E-2</v>
      </c>
      <c r="E81" s="78">
        <f t="shared" si="38"/>
        <v>4.453999802183272E-2</v>
      </c>
      <c r="F81" s="77">
        <f t="shared" si="38"/>
        <v>5.418989866102316E-2</v>
      </c>
      <c r="G81" s="78">
        <f t="shared" si="38"/>
        <v>5.4058437345927288E-2</v>
      </c>
      <c r="H81" s="77">
        <f t="shared" si="38"/>
        <v>6.3142945884959223E-2</v>
      </c>
      <c r="I81" s="78">
        <f t="shared" si="38"/>
        <v>4.9076538430518589E-2</v>
      </c>
      <c r="J81" s="77">
        <f t="shared" si="38"/>
        <v>5.5431131019036954E-2</v>
      </c>
      <c r="K81" s="78">
        <f t="shared" si="38"/>
        <v>5.4654091350316132E-2</v>
      </c>
      <c r="L81" s="77">
        <f t="shared" si="38"/>
        <v>4.581383543704437E-2</v>
      </c>
      <c r="M81" s="78">
        <f t="shared" si="38"/>
        <v>6.0569907015664594E-2</v>
      </c>
      <c r="N81" s="77">
        <f t="shared" si="38"/>
        <v>5.2879993886473423E-2</v>
      </c>
      <c r="O81" s="78">
        <f t="shared" si="38"/>
        <v>5.6993756351691599E-2</v>
      </c>
      <c r="P81" s="77">
        <f t="shared" si="38"/>
        <v>4.9599790053798713E-2</v>
      </c>
      <c r="Q81" s="78">
        <f t="shared" si="38"/>
        <v>5.1171993674583825E-2</v>
      </c>
      <c r="R81" s="77">
        <f t="shared" si="38"/>
        <v>5.4410591285456125E-2</v>
      </c>
      <c r="S81" s="78">
        <f t="shared" si="38"/>
        <v>5.4416240889580927E-2</v>
      </c>
      <c r="T81" s="77">
        <f t="shared" si="38"/>
        <v>4.8986191471501246E-2</v>
      </c>
      <c r="U81" s="78">
        <f t="shared" si="38"/>
        <v>5.2233274300146029E-2</v>
      </c>
      <c r="V81" s="77">
        <f t="shared" si="38"/>
        <v>4.3132551341785105E-2</v>
      </c>
      <c r="W81" s="78">
        <f t="shared" si="38"/>
        <v>6.0855636985136866E-2</v>
      </c>
      <c r="X81" s="77">
        <f t="shared" si="38"/>
        <v>4.0378955500228818E-2</v>
      </c>
      <c r="Y81" s="78">
        <f t="shared" si="38"/>
        <v>5.1131977957808397E-2</v>
      </c>
      <c r="Z81" s="77">
        <f t="shared" si="38"/>
        <v>5.2581912495872671E-2</v>
      </c>
      <c r="AA81" s="77">
        <f t="shared" si="38"/>
        <v>5.4804014311038908E-2</v>
      </c>
      <c r="AB81" s="96">
        <f t="shared" si="38"/>
        <v>5.1723123566356256E-2</v>
      </c>
      <c r="AC81" s="97">
        <f t="shared" si="38"/>
        <v>5.2291130535188343E-2</v>
      </c>
      <c r="AD81" s="16"/>
      <c r="AE81" s="16"/>
    </row>
    <row r="82" spans="1:31" s="8" customFormat="1" x14ac:dyDescent="0.2">
      <c r="A82" s="82" t="s">
        <v>35</v>
      </c>
      <c r="B82" s="77">
        <f>B18/B31</f>
        <v>4.323103478984177E-2</v>
      </c>
      <c r="C82" s="78">
        <f t="shared" ref="C82:AC82" si="39">C18/C31</f>
        <v>4.5122919529699192E-2</v>
      </c>
      <c r="D82" s="77">
        <f t="shared" si="39"/>
        <v>4.9214797146658718E-2</v>
      </c>
      <c r="E82" s="78">
        <f t="shared" si="39"/>
        <v>4.8891966037991223E-2</v>
      </c>
      <c r="F82" s="77">
        <f t="shared" si="39"/>
        <v>5.0970656464938341E-2</v>
      </c>
      <c r="G82" s="78">
        <f t="shared" si="39"/>
        <v>5.6653346134883362E-2</v>
      </c>
      <c r="H82" s="77">
        <f t="shared" si="39"/>
        <v>6.6480931941757387E-2</v>
      </c>
      <c r="I82" s="78">
        <f t="shared" si="39"/>
        <v>5.8981083281950418E-2</v>
      </c>
      <c r="J82" s="77">
        <f t="shared" si="39"/>
        <v>5.9981388893270038E-2</v>
      </c>
      <c r="K82" s="78">
        <f t="shared" si="39"/>
        <v>5.0895925702442481E-2</v>
      </c>
      <c r="L82" s="77">
        <f t="shared" si="39"/>
        <v>5.5074714090100542E-2</v>
      </c>
      <c r="M82" s="78">
        <f t="shared" si="39"/>
        <v>5.2066071148135037E-2</v>
      </c>
      <c r="N82" s="77">
        <f t="shared" si="39"/>
        <v>5.6942271416447802E-2</v>
      </c>
      <c r="O82" s="78">
        <f t="shared" si="39"/>
        <v>5.3272347260715461E-2</v>
      </c>
      <c r="P82" s="77">
        <f t="shared" si="39"/>
        <v>5.4038744035255597E-2</v>
      </c>
      <c r="Q82" s="78">
        <f t="shared" si="39"/>
        <v>5.0372228410882E-2</v>
      </c>
      <c r="R82" s="77">
        <f t="shared" si="39"/>
        <v>5.4552279060286903E-2</v>
      </c>
      <c r="S82" s="78">
        <f t="shared" si="39"/>
        <v>5.7959402315652331E-2</v>
      </c>
      <c r="T82" s="77">
        <f t="shared" si="39"/>
        <v>6.1132738775993102E-2</v>
      </c>
      <c r="U82" s="78">
        <f t="shared" si="39"/>
        <v>5.0484471608587773E-2</v>
      </c>
      <c r="V82" s="77">
        <f t="shared" si="39"/>
        <v>5.5625684102813579E-2</v>
      </c>
      <c r="W82" s="78">
        <f t="shared" si="39"/>
        <v>5.8432435818277811E-2</v>
      </c>
      <c r="X82" s="77">
        <f t="shared" si="39"/>
        <v>4.8513525428140782E-2</v>
      </c>
      <c r="Y82" s="78">
        <f t="shared" si="39"/>
        <v>4.6319477538308715E-2</v>
      </c>
      <c r="Z82" s="77">
        <f t="shared" si="39"/>
        <v>5.4999449689672832E-2</v>
      </c>
      <c r="AA82" s="77">
        <f t="shared" si="39"/>
        <v>5.8229125928005804E-2</v>
      </c>
      <c r="AB82" s="96">
        <f t="shared" si="39"/>
        <v>5.3268861038250993E-2</v>
      </c>
      <c r="AC82" s="97">
        <f t="shared" si="39"/>
        <v>5.3702757835701789E-2</v>
      </c>
      <c r="AD82" s="16"/>
      <c r="AE82" s="16"/>
    </row>
    <row r="83" spans="1:31" s="8" customFormat="1" x14ac:dyDescent="0.2">
      <c r="A83" s="83" t="s">
        <v>36</v>
      </c>
      <c r="B83" s="77">
        <f>B19/B31</f>
        <v>3.7505044820745438E-2</v>
      </c>
      <c r="C83" s="78">
        <f t="shared" ref="C83:AC83" si="40">C19/C31</f>
        <v>6.018934188425714E-2</v>
      </c>
      <c r="D83" s="77">
        <f t="shared" si="40"/>
        <v>4.6693871012241955E-2</v>
      </c>
      <c r="E83" s="78">
        <f t="shared" si="40"/>
        <v>5.4943596204001105E-2</v>
      </c>
      <c r="F83" s="77">
        <f t="shared" si="40"/>
        <v>5.0417158438809978E-2</v>
      </c>
      <c r="G83" s="78">
        <f t="shared" si="40"/>
        <v>5.5459688091963569E-2</v>
      </c>
      <c r="H83" s="77">
        <f t="shared" si="40"/>
        <v>6.6351828220950732E-2</v>
      </c>
      <c r="I83" s="78">
        <f t="shared" si="40"/>
        <v>6.5578909849649689E-2</v>
      </c>
      <c r="J83" s="77">
        <f t="shared" si="40"/>
        <v>6.6944781792659655E-2</v>
      </c>
      <c r="K83" s="78">
        <f t="shared" si="40"/>
        <v>4.2835217881785029E-2</v>
      </c>
      <c r="L83" s="77">
        <f t="shared" si="40"/>
        <v>7.5285696613444697E-2</v>
      </c>
      <c r="M83" s="78">
        <f t="shared" si="40"/>
        <v>4.5960091976438654E-2</v>
      </c>
      <c r="N83" s="77">
        <f t="shared" si="40"/>
        <v>6.6452425099244261E-2</v>
      </c>
      <c r="O83" s="78">
        <f t="shared" si="40"/>
        <v>5.0353334739493986E-2</v>
      </c>
      <c r="P83" s="77">
        <f t="shared" si="40"/>
        <v>5.8861745945894051E-2</v>
      </c>
      <c r="Q83" s="78">
        <f t="shared" si="40"/>
        <v>5.336875150929727E-2</v>
      </c>
      <c r="R83" s="77">
        <f t="shared" si="40"/>
        <v>5.7967700158839452E-2</v>
      </c>
      <c r="S83" s="78">
        <f t="shared" si="40"/>
        <v>6.075352897516155E-2</v>
      </c>
      <c r="T83" s="77">
        <f t="shared" si="40"/>
        <v>8.1606093555456644E-2</v>
      </c>
      <c r="U83" s="78">
        <f t="shared" si="40"/>
        <v>3.7022241751998475E-2</v>
      </c>
      <c r="V83" s="77">
        <f t="shared" si="40"/>
        <v>7.7208734708598417E-2</v>
      </c>
      <c r="W83" s="78">
        <f t="shared" si="40"/>
        <v>4.6162519127003303E-2</v>
      </c>
      <c r="X83" s="77">
        <f t="shared" si="40"/>
        <v>6.1986472472615364E-2</v>
      </c>
      <c r="Y83" s="78">
        <f t="shared" si="40"/>
        <v>3.9607482532032993E-2</v>
      </c>
      <c r="Z83" s="77">
        <f t="shared" si="40"/>
        <v>5.7416986883472985E-2</v>
      </c>
      <c r="AA83" s="77">
        <f t="shared" si="40"/>
        <v>6.2288228602244707E-2</v>
      </c>
      <c r="AB83" s="96">
        <f t="shared" si="40"/>
        <v>5.8028545845028839E-2</v>
      </c>
      <c r="AC83" s="97">
        <f t="shared" si="40"/>
        <v>5.4600130505807108E-2</v>
      </c>
      <c r="AD83" s="16"/>
      <c r="AE83" s="16"/>
    </row>
    <row r="84" spans="1:31" s="8" customFormat="1" x14ac:dyDescent="0.2">
      <c r="A84" s="82" t="s">
        <v>37</v>
      </c>
      <c r="B84" s="77">
        <f>B20/B31</f>
        <v>3.8112318078553309E-2</v>
      </c>
      <c r="C84" s="78">
        <f t="shared" ref="C84:AC84" si="41">C20/C31</f>
        <v>7.6155138189036492E-2</v>
      </c>
      <c r="D84" s="77">
        <f t="shared" si="41"/>
        <v>5.8677726404976885E-2</v>
      </c>
      <c r="E84" s="78">
        <f t="shared" si="41"/>
        <v>6.9183797768835542E-2</v>
      </c>
      <c r="F84" s="77">
        <f t="shared" si="41"/>
        <v>6.7486060803386108E-2</v>
      </c>
      <c r="G84" s="78">
        <f t="shared" si="41"/>
        <v>5.6763629758413994E-2</v>
      </c>
      <c r="H84" s="77">
        <f t="shared" si="41"/>
        <v>6.9100427726240241E-2</v>
      </c>
      <c r="I84" s="78">
        <f t="shared" si="41"/>
        <v>7.5936144694291163E-2</v>
      </c>
      <c r="J84" s="77">
        <f t="shared" si="41"/>
        <v>8.3529170543980569E-2</v>
      </c>
      <c r="K84" s="78">
        <f t="shared" si="41"/>
        <v>3.9641105018758033E-2</v>
      </c>
      <c r="L84" s="77">
        <f t="shared" si="41"/>
        <v>9.0787323985718371E-2</v>
      </c>
      <c r="M84" s="78">
        <f t="shared" si="41"/>
        <v>4.235744706784083E-2</v>
      </c>
      <c r="N84" s="77">
        <f t="shared" si="41"/>
        <v>7.4995274083071564E-2</v>
      </c>
      <c r="O84" s="78">
        <f t="shared" si="41"/>
        <v>5.2093827298888298E-2</v>
      </c>
      <c r="P84" s="77">
        <f t="shared" si="41"/>
        <v>6.292945359580876E-2</v>
      </c>
      <c r="Q84" s="78">
        <f t="shared" si="41"/>
        <v>5.1912036207554663E-2</v>
      </c>
      <c r="R84" s="77">
        <f t="shared" si="41"/>
        <v>6.3389121858943603E-2</v>
      </c>
      <c r="S84" s="78">
        <f t="shared" si="41"/>
        <v>6.6180626329252992E-2</v>
      </c>
      <c r="T84" s="77">
        <f t="shared" si="41"/>
        <v>0.10029352278041002</v>
      </c>
      <c r="U84" s="78">
        <f t="shared" si="41"/>
        <v>3.1465132691513867E-2</v>
      </c>
      <c r="V84" s="77">
        <f t="shared" si="41"/>
        <v>9.3310575338329468E-2</v>
      </c>
      <c r="W84" s="78">
        <f t="shared" si="41"/>
        <v>4.1962184460372427E-2</v>
      </c>
      <c r="X84" s="77">
        <f t="shared" si="41"/>
        <v>8.7805072612844856E-2</v>
      </c>
      <c r="Y84" s="78">
        <f t="shared" si="41"/>
        <v>3.7634156000187935E-2</v>
      </c>
      <c r="Z84" s="77">
        <f t="shared" si="41"/>
        <v>6.8966804324003581E-2</v>
      </c>
      <c r="AA84" s="77">
        <f t="shared" si="41"/>
        <v>6.7995262337477116E-2</v>
      </c>
      <c r="AB84" s="96">
        <f t="shared" si="41"/>
        <v>6.8053383378524374E-2</v>
      </c>
      <c r="AC84" s="97">
        <f t="shared" si="41"/>
        <v>5.891784425388509E-2</v>
      </c>
      <c r="AD84" s="16"/>
      <c r="AE84" s="16"/>
    </row>
    <row r="85" spans="1:31" s="8" customFormat="1" x14ac:dyDescent="0.2">
      <c r="A85" s="83" t="s">
        <v>30</v>
      </c>
      <c r="B85" s="77">
        <f>B21/B31</f>
        <v>4.3785254533706984E-2</v>
      </c>
      <c r="C85" s="78">
        <f t="shared" ref="C85:AC85" si="42">C21/C31</f>
        <v>0.10757062146892656</v>
      </c>
      <c r="D85" s="77">
        <f t="shared" si="42"/>
        <v>7.4519733533880084E-2</v>
      </c>
      <c r="E85" s="78">
        <f t="shared" si="42"/>
        <v>8.1409392130017647E-2</v>
      </c>
      <c r="F85" s="77">
        <f t="shared" si="42"/>
        <v>8.3452036954132919E-2</v>
      </c>
      <c r="G85" s="78">
        <f t="shared" si="42"/>
        <v>6.8109868438124402E-2</v>
      </c>
      <c r="H85" s="77">
        <f t="shared" si="42"/>
        <v>7.8474480497853882E-2</v>
      </c>
      <c r="I85" s="78">
        <f t="shared" si="42"/>
        <v>9.0479461142808082E-2</v>
      </c>
      <c r="J85" s="77">
        <f t="shared" si="42"/>
        <v>0.11627998675141554</v>
      </c>
      <c r="K85" s="78">
        <f t="shared" si="42"/>
        <v>3.6420757142482357E-2</v>
      </c>
      <c r="L85" s="77">
        <f t="shared" si="42"/>
        <v>0.12734028076970655</v>
      </c>
      <c r="M85" s="78">
        <f t="shared" si="42"/>
        <v>4.7507096296331021E-2</v>
      </c>
      <c r="N85" s="77">
        <f t="shared" si="42"/>
        <v>8.5064493683359541E-2</v>
      </c>
      <c r="O85" s="78">
        <f t="shared" si="42"/>
        <v>5.7467229327594627E-2</v>
      </c>
      <c r="P85" s="77">
        <f t="shared" si="42"/>
        <v>7.8352178351858315E-2</v>
      </c>
      <c r="Q85" s="78">
        <f t="shared" si="42"/>
        <v>6.3838405870484768E-2</v>
      </c>
      <c r="R85" s="77">
        <f t="shared" si="42"/>
        <v>6.4192019249651372E-2</v>
      </c>
      <c r="S85" s="78">
        <f t="shared" si="42"/>
        <v>7.7656746873914745E-2</v>
      </c>
      <c r="T85" s="77">
        <f t="shared" si="42"/>
        <v>0.11140907836100485</v>
      </c>
      <c r="U85" s="78">
        <f t="shared" si="42"/>
        <v>3.5854893762455778E-2</v>
      </c>
      <c r="V85" s="77">
        <f t="shared" si="42"/>
        <v>9.0303668258887568E-2</v>
      </c>
      <c r="W85" s="78">
        <f t="shared" si="42"/>
        <v>4.9738262060078926E-2</v>
      </c>
      <c r="X85" s="77">
        <f t="shared" si="42"/>
        <v>0.10885209147665011</v>
      </c>
      <c r="Y85" s="78">
        <f t="shared" si="42"/>
        <v>4.38628873660118E-2</v>
      </c>
      <c r="Z85" s="77">
        <f t="shared" si="42"/>
        <v>7.3825805247567863E-2</v>
      </c>
      <c r="AA85" s="77">
        <f t="shared" si="42"/>
        <v>8.8044533136339281E-2</v>
      </c>
      <c r="AB85" s="96">
        <f t="shared" si="42"/>
        <v>7.8088827451979301E-2</v>
      </c>
      <c r="AC85" s="97">
        <f t="shared" si="42"/>
        <v>7.1928917991990041E-2</v>
      </c>
      <c r="AD85" s="16"/>
      <c r="AE85" s="16"/>
    </row>
    <row r="86" spans="1:31" s="8" customFormat="1" x14ac:dyDescent="0.2">
      <c r="A86" s="82" t="s">
        <v>32</v>
      </c>
      <c r="B86" s="77">
        <f>B22/B31</f>
        <v>4.4280736458564257E-2</v>
      </c>
      <c r="C86" s="78">
        <f t="shared" ref="C86:AC86" si="43">C22/C31</f>
        <v>0.12416552145365704</v>
      </c>
      <c r="D86" s="77">
        <f t="shared" si="43"/>
        <v>6.9081831086823989E-2</v>
      </c>
      <c r="E86" s="78">
        <f t="shared" si="43"/>
        <v>9.2179992399673089E-2</v>
      </c>
      <c r="F86" s="77">
        <f t="shared" si="43"/>
        <v>6.876399006959423E-2</v>
      </c>
      <c r="G86" s="78">
        <f t="shared" si="43"/>
        <v>7.4746347665879551E-2</v>
      </c>
      <c r="H86" s="77">
        <f t="shared" si="43"/>
        <v>7.9988174847601484E-2</v>
      </c>
      <c r="I86" s="78">
        <f t="shared" si="43"/>
        <v>0.10071441765595041</v>
      </c>
      <c r="J86" s="77">
        <f t="shared" si="43"/>
        <v>9.9790230746179209E-2</v>
      </c>
      <c r="K86" s="78">
        <f t="shared" si="43"/>
        <v>3.4590864968386807E-2</v>
      </c>
      <c r="L86" s="77">
        <f t="shared" si="43"/>
        <v>0.13288145136865634</v>
      </c>
      <c r="M86" s="78">
        <f t="shared" si="43"/>
        <v>4.3137981065604701E-2</v>
      </c>
      <c r="N86" s="77">
        <f t="shared" si="43"/>
        <v>8.9844708380760085E-2</v>
      </c>
      <c r="O86" s="78">
        <f t="shared" si="43"/>
        <v>5.7512954132121083E-2</v>
      </c>
      <c r="P86" s="77">
        <f t="shared" si="43"/>
        <v>7.8012936014414599E-2</v>
      </c>
      <c r="Q86" s="78">
        <f t="shared" si="43"/>
        <v>7.1937327485699004E-2</v>
      </c>
      <c r="R86" s="77">
        <f t="shared" si="43"/>
        <v>6.79281021543999E-2</v>
      </c>
      <c r="S86" s="78">
        <f t="shared" si="43"/>
        <v>7.863049207044559E-2</v>
      </c>
      <c r="T86" s="77">
        <f t="shared" si="43"/>
        <v>0.112406267077561</v>
      </c>
      <c r="U86" s="78">
        <f t="shared" si="43"/>
        <v>3.3333777191884489E-2</v>
      </c>
      <c r="V86" s="77">
        <f t="shared" si="43"/>
        <v>0.10891755538873815</v>
      </c>
      <c r="W86" s="78">
        <f t="shared" si="43"/>
        <v>4.7946811271285784E-2</v>
      </c>
      <c r="X86" s="77">
        <f t="shared" si="43"/>
        <v>0.10837976160986812</v>
      </c>
      <c r="Y86" s="78">
        <f t="shared" si="43"/>
        <v>4.9393571251182988E-2</v>
      </c>
      <c r="Z86" s="77">
        <f t="shared" si="43"/>
        <v>6.7497715015815446E-2</v>
      </c>
      <c r="AA86" s="77">
        <f t="shared" si="43"/>
        <v>9.2329822426792968E-2</v>
      </c>
      <c r="AB86" s="96">
        <f t="shared" si="43"/>
        <v>7.816804504730103E-2</v>
      </c>
      <c r="AC86" s="97">
        <f t="shared" si="43"/>
        <v>7.6785619727458329E-2</v>
      </c>
      <c r="AD86" s="16"/>
      <c r="AE86" s="16"/>
    </row>
    <row r="87" spans="1:31" s="8" customFormat="1" x14ac:dyDescent="0.2">
      <c r="A87" s="83" t="s">
        <v>34</v>
      </c>
      <c r="B87" s="77">
        <f>B23/B31</f>
        <v>4.5704654877417962E-2</v>
      </c>
      <c r="C87" s="78">
        <f t="shared" ref="C87:AC87" si="44">C23/C31</f>
        <v>0.1142632462971446</v>
      </c>
      <c r="D87" s="77">
        <f t="shared" si="44"/>
        <v>5.2619048678571909E-2</v>
      </c>
      <c r="E87" s="78">
        <f t="shared" si="44"/>
        <v>8.1071021411057959E-2</v>
      </c>
      <c r="F87" s="77">
        <f t="shared" si="44"/>
        <v>5.0347971185543933E-2</v>
      </c>
      <c r="G87" s="78">
        <f t="shared" si="44"/>
        <v>6.600799231906998E-2</v>
      </c>
      <c r="H87" s="77">
        <f t="shared" si="44"/>
        <v>7.037836745538438E-2</v>
      </c>
      <c r="I87" s="78">
        <f t="shared" si="44"/>
        <v>8.1473792111226448E-2</v>
      </c>
      <c r="J87" s="77">
        <f t="shared" si="44"/>
        <v>6.2851915524501992E-2</v>
      </c>
      <c r="K87" s="78">
        <f t="shared" si="44"/>
        <v>2.8609281947687384E-2</v>
      </c>
      <c r="L87" s="77">
        <f t="shared" si="44"/>
        <v>9.2805009661856355E-2</v>
      </c>
      <c r="M87" s="78">
        <f t="shared" si="44"/>
        <v>3.7207797839350631E-2</v>
      </c>
      <c r="N87" s="77">
        <f t="shared" si="44"/>
        <v>7.3527223292536276E-2</v>
      </c>
      <c r="O87" s="78">
        <f t="shared" si="44"/>
        <v>5.4949415091250488E-2</v>
      </c>
      <c r="P87" s="77">
        <f t="shared" si="44"/>
        <v>6.3287898329711545E-2</v>
      </c>
      <c r="Q87" s="78">
        <f t="shared" si="44"/>
        <v>7.5009153157644642E-2</v>
      </c>
      <c r="R87" s="77">
        <f t="shared" si="44"/>
        <v>5.4862997864740373E-2</v>
      </c>
      <c r="S87" s="78">
        <f t="shared" si="44"/>
        <v>7.6496877886904832E-2</v>
      </c>
      <c r="T87" s="77">
        <f t="shared" si="44"/>
        <v>8.3769486025273385E-2</v>
      </c>
      <c r="U87" s="78">
        <f t="shared" si="44"/>
        <v>3.5539754191134372E-2</v>
      </c>
      <c r="V87" s="77">
        <f t="shared" si="44"/>
        <v>9.5636000687772324E-2</v>
      </c>
      <c r="W87" s="78">
        <f t="shared" si="44"/>
        <v>4.9432230007248126E-2</v>
      </c>
      <c r="X87" s="77">
        <f t="shared" si="44"/>
        <v>8.9774163346362637E-2</v>
      </c>
      <c r="Y87" s="78">
        <f t="shared" si="44"/>
        <v>5.2209253156315652E-2</v>
      </c>
      <c r="Z87" s="77">
        <f t="shared" si="44"/>
        <v>6.0725548276571617E-2</v>
      </c>
      <c r="AA87" s="77">
        <f t="shared" si="44"/>
        <v>9.1030642158288294E-2</v>
      </c>
      <c r="AB87" s="96">
        <f t="shared" si="44"/>
        <v>6.5744637938300765E-2</v>
      </c>
      <c r="AC87" s="97">
        <f t="shared" si="44"/>
        <v>7.1668304767412663E-2</v>
      </c>
      <c r="AD87" s="16"/>
      <c r="AE87" s="16"/>
    </row>
    <row r="88" spans="1:31" s="8" customFormat="1" x14ac:dyDescent="0.2">
      <c r="A88" s="82" t="s">
        <v>38</v>
      </c>
      <c r="B88" s="77">
        <f>B24/B31</f>
        <v>4.3203560648692893E-2</v>
      </c>
      <c r="C88" s="78">
        <f t="shared" ref="C88:AC88" si="45">C24/C31</f>
        <v>0.10367995113757826</v>
      </c>
      <c r="D88" s="77">
        <f t="shared" si="45"/>
        <v>4.0041118018503109E-2</v>
      </c>
      <c r="E88" s="78">
        <f t="shared" si="45"/>
        <v>8.7229368496124352E-2</v>
      </c>
      <c r="F88" s="77">
        <f t="shared" si="45"/>
        <v>3.6701802938423345E-2</v>
      </c>
      <c r="G88" s="78">
        <f t="shared" si="45"/>
        <v>6.6903235851259832E-2</v>
      </c>
      <c r="H88" s="77">
        <f t="shared" si="45"/>
        <v>5.5299427078850563E-2</v>
      </c>
      <c r="I88" s="78">
        <f t="shared" si="45"/>
        <v>8.7816655349416836E-2</v>
      </c>
      <c r="J88" s="77">
        <f t="shared" si="45"/>
        <v>4.113370029809315E-2</v>
      </c>
      <c r="K88" s="78">
        <f t="shared" si="45"/>
        <v>2.8668310727496916E-2</v>
      </c>
      <c r="L88" s="77">
        <f t="shared" si="45"/>
        <v>6.6839570527285674E-2</v>
      </c>
      <c r="M88" s="78">
        <f t="shared" si="45"/>
        <v>3.8846216050873003E-2</v>
      </c>
      <c r="N88" s="77">
        <f t="shared" si="45"/>
        <v>5.8551094200596066E-2</v>
      </c>
      <c r="O88" s="78">
        <f t="shared" si="45"/>
        <v>5.5865386175474097E-2</v>
      </c>
      <c r="P88" s="77">
        <f t="shared" si="45"/>
        <v>5.6202214036311732E-2</v>
      </c>
      <c r="Q88" s="78">
        <f t="shared" si="45"/>
        <v>7.6081565670335721E-2</v>
      </c>
      <c r="R88" s="77">
        <f t="shared" si="45"/>
        <v>4.8986683834916341E-2</v>
      </c>
      <c r="S88" s="78">
        <f t="shared" si="45"/>
        <v>6.3947140843503933E-2</v>
      </c>
      <c r="T88" s="77">
        <f t="shared" si="45"/>
        <v>7.4631406374120413E-2</v>
      </c>
      <c r="U88" s="78">
        <f t="shared" si="45"/>
        <v>3.6445225635494481E-2</v>
      </c>
      <c r="V88" s="77">
        <f t="shared" si="45"/>
        <v>0.10150303416634864</v>
      </c>
      <c r="W88" s="78">
        <f t="shared" si="45"/>
        <v>4.6924914767388796E-2</v>
      </c>
      <c r="X88" s="77">
        <f t="shared" si="45"/>
        <v>7.2388225761080865E-2</v>
      </c>
      <c r="Y88" s="78">
        <f t="shared" si="45"/>
        <v>5.3420768254948417E-2</v>
      </c>
      <c r="Z88" s="77">
        <f t="shared" si="45"/>
        <v>4.8908710694683048E-2</v>
      </c>
      <c r="AA88" s="77">
        <f t="shared" si="45"/>
        <v>7.4533504031804296E-2</v>
      </c>
      <c r="AB88" s="96">
        <f t="shared" si="45"/>
        <v>5.5797029273884559E-2</v>
      </c>
      <c r="AC88" s="97">
        <f t="shared" si="45"/>
        <v>6.8517706676661821E-2</v>
      </c>
      <c r="AD88" s="16"/>
      <c r="AE88" s="16"/>
    </row>
    <row r="89" spans="1:31" s="8" customFormat="1" x14ac:dyDescent="0.2">
      <c r="A89" s="83" t="s">
        <v>39</v>
      </c>
      <c r="B89" s="77">
        <f>B25/B31</f>
        <v>7.5904420305095604E-3</v>
      </c>
      <c r="C89" s="78">
        <f t="shared" ref="C89:AC89" si="46">C25/C31</f>
        <v>6.5771873568483741E-2</v>
      </c>
      <c r="D89" s="77">
        <f t="shared" si="46"/>
        <v>8.8822039969917981E-3</v>
      </c>
      <c r="E89" s="78">
        <f t="shared" si="46"/>
        <v>6.1265922945178741E-2</v>
      </c>
      <c r="F89" s="77">
        <f t="shared" si="46"/>
        <v>9.9141264091815555E-3</v>
      </c>
      <c r="G89" s="78">
        <f t="shared" si="46"/>
        <v>5.0555310480836599E-2</v>
      </c>
      <c r="H89" s="77">
        <f t="shared" si="46"/>
        <v>1.8633970369760541E-2</v>
      </c>
      <c r="I89" s="78">
        <f t="shared" si="46"/>
        <v>5.6869830813619203E-2</v>
      </c>
      <c r="J89" s="77">
        <f t="shared" si="46"/>
        <v>2.1781303723798558E-2</v>
      </c>
      <c r="K89" s="78">
        <f t="shared" si="46"/>
        <v>1.9322087257654066E-2</v>
      </c>
      <c r="L89" s="77">
        <f t="shared" si="46"/>
        <v>3.3221429272225468E-2</v>
      </c>
      <c r="M89" s="78">
        <f t="shared" si="46"/>
        <v>2.4529394254050926E-2</v>
      </c>
      <c r="N89" s="77">
        <f t="shared" si="46"/>
        <v>3.508842492227375E-2</v>
      </c>
      <c r="O89" s="78">
        <f t="shared" si="46"/>
        <v>3.9667005423551817E-2</v>
      </c>
      <c r="P89" s="77">
        <f t="shared" si="46"/>
        <v>3.6567763656904381E-2</v>
      </c>
      <c r="Q89" s="78">
        <f t="shared" si="46"/>
        <v>5.3747861017415667E-2</v>
      </c>
      <c r="R89" s="77">
        <f t="shared" si="46"/>
        <v>3.5295170435478619E-2</v>
      </c>
      <c r="S89" s="78">
        <f t="shared" si="46"/>
        <v>4.2860677263617114E-2</v>
      </c>
      <c r="T89" s="77">
        <f t="shared" si="46"/>
        <v>5.4321432796804486E-2</v>
      </c>
      <c r="U89" s="78">
        <f t="shared" si="46"/>
        <v>2.5588445474196284E-2</v>
      </c>
      <c r="V89" s="77">
        <f t="shared" si="46"/>
        <v>8.7259017575938028E-2</v>
      </c>
      <c r="W89" s="78">
        <f t="shared" si="46"/>
        <v>3.6135047828693638E-2</v>
      </c>
      <c r="X89" s="77">
        <f t="shared" si="46"/>
        <v>4.6813137907725635E-2</v>
      </c>
      <c r="Y89" s="78">
        <f t="shared" si="46"/>
        <v>4.5171726392235566E-2</v>
      </c>
      <c r="Z89" s="77">
        <f t="shared" si="46"/>
        <v>3.5435199762648764E-2</v>
      </c>
      <c r="AA89" s="77">
        <f t="shared" si="46"/>
        <v>5.3536032196494887E-2</v>
      </c>
      <c r="AB89" s="96">
        <f t="shared" si="46"/>
        <v>3.1256644624398387E-2</v>
      </c>
      <c r="AC89" s="97">
        <f t="shared" si="46"/>
        <v>4.7387286025337913E-2</v>
      </c>
      <c r="AD89" s="16"/>
      <c r="AE89" s="16"/>
    </row>
    <row r="90" spans="1:31" s="8" customFormat="1" x14ac:dyDescent="0.2">
      <c r="A90" s="82" t="s">
        <v>40</v>
      </c>
      <c r="B90" s="77">
        <f>B26/B31</f>
        <v>9.4738417754737399E-7</v>
      </c>
      <c r="C90" s="78">
        <f t="shared" ref="C90:AC90" si="47">C26/C31</f>
        <v>4.2517941670484047E-2</v>
      </c>
      <c r="D90" s="77">
        <f t="shared" si="47"/>
        <v>2.91475131163809E-4</v>
      </c>
      <c r="E90" s="78">
        <f t="shared" si="47"/>
        <v>3.2941690916568192E-2</v>
      </c>
      <c r="F90" s="77">
        <f t="shared" si="47"/>
        <v>4.7210125758007408E-4</v>
      </c>
      <c r="G90" s="78">
        <f t="shared" si="47"/>
        <v>2.471650621480655E-2</v>
      </c>
      <c r="H90" s="77">
        <f t="shared" si="47"/>
        <v>7.7462232483993011E-4</v>
      </c>
      <c r="I90" s="78">
        <f t="shared" si="47"/>
        <v>2.7732465417346353E-2</v>
      </c>
      <c r="J90" s="77">
        <f t="shared" si="47"/>
        <v>3.6985631594719493E-3</v>
      </c>
      <c r="K90" s="78">
        <f t="shared" si="47"/>
        <v>8.0672665739696201E-3</v>
      </c>
      <c r="L90" s="77">
        <f t="shared" si="47"/>
        <v>5.3876046701105251E-3</v>
      </c>
      <c r="M90" s="78">
        <f t="shared" si="47"/>
        <v>5.895024037165607E-3</v>
      </c>
      <c r="N90" s="77">
        <f t="shared" si="47"/>
        <v>5.0517035422255651E-3</v>
      </c>
      <c r="O90" s="78">
        <f t="shared" si="47"/>
        <v>8.3632142472590924E-3</v>
      </c>
      <c r="P90" s="77">
        <f t="shared" si="47"/>
        <v>8.9163127558319275E-3</v>
      </c>
      <c r="Q90" s="78">
        <f t="shared" si="47"/>
        <v>8.5870900229283349E-3</v>
      </c>
      <c r="R90" s="77">
        <f t="shared" si="47"/>
        <v>5.3592779392134587E-3</v>
      </c>
      <c r="S90" s="78">
        <f t="shared" si="47"/>
        <v>4.0062010999462059E-3</v>
      </c>
      <c r="T90" s="77">
        <f t="shared" si="47"/>
        <v>6.6422909424841831E-3</v>
      </c>
      <c r="U90" s="78">
        <f t="shared" si="47"/>
        <v>6.9685792531636015E-4</v>
      </c>
      <c r="V90" s="77">
        <f t="shared" si="47"/>
        <v>4.5103606191628466E-3</v>
      </c>
      <c r="W90" s="78">
        <f t="shared" si="47"/>
        <v>1.1865453276422109E-3</v>
      </c>
      <c r="X90" s="77">
        <f t="shared" si="47"/>
        <v>4.6960084977391145E-3</v>
      </c>
      <c r="Y90" s="78">
        <f t="shared" si="47"/>
        <v>1.3491109962614188E-3</v>
      </c>
      <c r="Z90" s="77">
        <f t="shared" si="47"/>
        <v>5.0724256243629565E-4</v>
      </c>
      <c r="AA90" s="77">
        <f t="shared" si="47"/>
        <v>1.9353997653453134E-3</v>
      </c>
      <c r="AB90" s="96">
        <f t="shared" si="47"/>
        <v>2.6425199945707772E-3</v>
      </c>
      <c r="AC90" s="97">
        <f t="shared" si="47"/>
        <v>1.3790257480886012E-2</v>
      </c>
      <c r="AD90" s="16"/>
      <c r="AE90" s="16"/>
    </row>
    <row r="91" spans="1:31" s="8" customFormat="1" x14ac:dyDescent="0.2">
      <c r="A91" s="83" t="s">
        <v>41</v>
      </c>
      <c r="B91" s="77">
        <f>B27/B31</f>
        <v>9.4738417754737399E-7</v>
      </c>
      <c r="C91" s="78">
        <f t="shared" ref="C91:AC91" si="48">C27/C31</f>
        <v>1.3284470911589555E-4</v>
      </c>
      <c r="D91" s="77">
        <f t="shared" si="48"/>
        <v>0</v>
      </c>
      <c r="E91" s="78">
        <f t="shared" si="48"/>
        <v>0</v>
      </c>
      <c r="F91" s="77">
        <f t="shared" si="48"/>
        <v>0</v>
      </c>
      <c r="G91" s="78">
        <f t="shared" si="48"/>
        <v>0</v>
      </c>
      <c r="H91" s="77">
        <f t="shared" si="48"/>
        <v>0</v>
      </c>
      <c r="I91" s="78">
        <f t="shared" si="48"/>
        <v>0</v>
      </c>
      <c r="J91" s="77">
        <f t="shared" si="48"/>
        <v>0</v>
      </c>
      <c r="K91" s="78">
        <f t="shared" si="48"/>
        <v>0</v>
      </c>
      <c r="L91" s="77">
        <f t="shared" si="48"/>
        <v>0</v>
      </c>
      <c r="M91" s="78">
        <f t="shared" si="48"/>
        <v>0</v>
      </c>
      <c r="N91" s="77">
        <f t="shared" si="48"/>
        <v>0</v>
      </c>
      <c r="O91" s="78">
        <f t="shared" si="48"/>
        <v>0</v>
      </c>
      <c r="P91" s="77">
        <f t="shared" si="48"/>
        <v>0</v>
      </c>
      <c r="Q91" s="78">
        <f t="shared" si="48"/>
        <v>0</v>
      </c>
      <c r="R91" s="77">
        <f t="shared" si="48"/>
        <v>0</v>
      </c>
      <c r="S91" s="78">
        <f t="shared" si="48"/>
        <v>0</v>
      </c>
      <c r="T91" s="77">
        <f t="shared" si="48"/>
        <v>0</v>
      </c>
      <c r="U91" s="78">
        <f t="shared" si="48"/>
        <v>0</v>
      </c>
      <c r="V91" s="77">
        <f t="shared" si="48"/>
        <v>0</v>
      </c>
      <c r="W91" s="78">
        <f t="shared" si="48"/>
        <v>0</v>
      </c>
      <c r="X91" s="77">
        <f t="shared" si="48"/>
        <v>0</v>
      </c>
      <c r="Y91" s="78">
        <f t="shared" si="48"/>
        <v>0</v>
      </c>
      <c r="Z91" s="77">
        <f t="shared" si="48"/>
        <v>0</v>
      </c>
      <c r="AA91" s="77">
        <f t="shared" si="48"/>
        <v>0</v>
      </c>
      <c r="AB91" s="96">
        <f t="shared" si="48"/>
        <v>1.6572718686552383E-7</v>
      </c>
      <c r="AC91" s="97">
        <f t="shared" si="48"/>
        <v>1.4441624546645037E-5</v>
      </c>
      <c r="AD91" s="16"/>
      <c r="AE91" s="16"/>
    </row>
    <row r="92" spans="1:31" s="8" customFormat="1" x14ac:dyDescent="0.2">
      <c r="A92" s="82" t="s">
        <v>42</v>
      </c>
      <c r="B92" s="77">
        <f>B28/B31</f>
        <v>0</v>
      </c>
      <c r="C92" s="78">
        <f t="shared" ref="C92:AC92" si="49">C28/C31</f>
        <v>0</v>
      </c>
      <c r="D92" s="77">
        <f t="shared" si="49"/>
        <v>0</v>
      </c>
      <c r="E92" s="78">
        <f t="shared" si="49"/>
        <v>0</v>
      </c>
      <c r="F92" s="77">
        <f t="shared" si="49"/>
        <v>0</v>
      </c>
      <c r="G92" s="78">
        <f t="shared" si="49"/>
        <v>0</v>
      </c>
      <c r="H92" s="77">
        <f t="shared" si="49"/>
        <v>0</v>
      </c>
      <c r="I92" s="78">
        <f t="shared" si="49"/>
        <v>0</v>
      </c>
      <c r="J92" s="77">
        <f t="shared" si="49"/>
        <v>7.8860621737141772E-6</v>
      </c>
      <c r="K92" s="78">
        <f t="shared" si="49"/>
        <v>0</v>
      </c>
      <c r="L92" s="77">
        <f t="shared" si="49"/>
        <v>0</v>
      </c>
      <c r="M92" s="78">
        <f t="shared" si="49"/>
        <v>0</v>
      </c>
      <c r="N92" s="77">
        <f t="shared" si="49"/>
        <v>0</v>
      </c>
      <c r="O92" s="78">
        <f t="shared" si="49"/>
        <v>0</v>
      </c>
      <c r="P92" s="77">
        <f t="shared" si="49"/>
        <v>0</v>
      </c>
      <c r="Q92" s="78">
        <f t="shared" si="49"/>
        <v>0</v>
      </c>
      <c r="R92" s="77">
        <f t="shared" si="49"/>
        <v>0</v>
      </c>
      <c r="S92" s="78">
        <f t="shared" si="49"/>
        <v>0</v>
      </c>
      <c r="T92" s="77">
        <f t="shared" si="49"/>
        <v>0</v>
      </c>
      <c r="U92" s="78">
        <f t="shared" si="49"/>
        <v>0</v>
      </c>
      <c r="V92" s="77">
        <f t="shared" si="49"/>
        <v>0</v>
      </c>
      <c r="W92" s="78">
        <f t="shared" si="49"/>
        <v>0</v>
      </c>
      <c r="X92" s="77">
        <f t="shared" si="49"/>
        <v>0</v>
      </c>
      <c r="Y92" s="78">
        <f t="shared" si="49"/>
        <v>0</v>
      </c>
      <c r="Z92" s="77">
        <f t="shared" si="49"/>
        <v>0</v>
      </c>
      <c r="AA92" s="77">
        <f t="shared" si="49"/>
        <v>0</v>
      </c>
      <c r="AB92" s="96">
        <f t="shared" si="49"/>
        <v>1.6572718686552383E-7</v>
      </c>
      <c r="AC92" s="97">
        <f t="shared" si="49"/>
        <v>0</v>
      </c>
      <c r="AD92" s="16"/>
      <c r="AE92" s="16"/>
    </row>
    <row r="93" spans="1:31" s="8" customFormat="1" x14ac:dyDescent="0.2">
      <c r="A93" s="83" t="s">
        <v>43</v>
      </c>
      <c r="B93" s="77">
        <f>B29/B31</f>
        <v>0</v>
      </c>
      <c r="C93" s="78">
        <f t="shared" ref="C93:AC93" si="50">C29/C31</f>
        <v>0</v>
      </c>
      <c r="D93" s="77">
        <f t="shared" si="50"/>
        <v>0</v>
      </c>
      <c r="E93" s="78">
        <f t="shared" si="50"/>
        <v>0</v>
      </c>
      <c r="F93" s="77">
        <f t="shared" si="50"/>
        <v>0</v>
      </c>
      <c r="G93" s="78">
        <f t="shared" si="50"/>
        <v>0</v>
      </c>
      <c r="H93" s="77">
        <f t="shared" si="50"/>
        <v>0</v>
      </c>
      <c r="I93" s="78">
        <f t="shared" si="50"/>
        <v>0</v>
      </c>
      <c r="J93" s="77">
        <f t="shared" si="50"/>
        <v>0</v>
      </c>
      <c r="K93" s="78">
        <f t="shared" si="50"/>
        <v>0</v>
      </c>
      <c r="L93" s="77">
        <f t="shared" si="50"/>
        <v>0</v>
      </c>
      <c r="M93" s="78">
        <f t="shared" si="50"/>
        <v>0</v>
      </c>
      <c r="N93" s="77">
        <f t="shared" si="50"/>
        <v>0</v>
      </c>
      <c r="O93" s="78">
        <f t="shared" si="50"/>
        <v>0</v>
      </c>
      <c r="P93" s="77">
        <f t="shared" si="50"/>
        <v>0</v>
      </c>
      <c r="Q93" s="78">
        <f t="shared" si="50"/>
        <v>0</v>
      </c>
      <c r="R93" s="77">
        <f t="shared" si="50"/>
        <v>0</v>
      </c>
      <c r="S93" s="78">
        <f t="shared" si="50"/>
        <v>0</v>
      </c>
      <c r="T93" s="77">
        <f t="shared" si="50"/>
        <v>0</v>
      </c>
      <c r="U93" s="78">
        <f t="shared" si="50"/>
        <v>0</v>
      </c>
      <c r="V93" s="77">
        <f t="shared" si="50"/>
        <v>0</v>
      </c>
      <c r="W93" s="78">
        <f t="shared" si="50"/>
        <v>0</v>
      </c>
      <c r="X93" s="77">
        <f t="shared" si="50"/>
        <v>0</v>
      </c>
      <c r="Y93" s="78">
        <f t="shared" si="50"/>
        <v>0</v>
      </c>
      <c r="Z93" s="77">
        <f t="shared" si="50"/>
        <v>0</v>
      </c>
      <c r="AA93" s="77">
        <f t="shared" si="50"/>
        <v>0</v>
      </c>
      <c r="AB93" s="96">
        <f t="shared" si="50"/>
        <v>0</v>
      </c>
      <c r="AC93" s="97">
        <f t="shared" si="50"/>
        <v>0</v>
      </c>
      <c r="AD93" s="16"/>
      <c r="AE93" s="16"/>
    </row>
    <row r="94" spans="1:31" s="8" customFormat="1" ht="13.5" thickBot="1" x14ac:dyDescent="0.25">
      <c r="A94" s="82" t="s">
        <v>44</v>
      </c>
      <c r="B94" s="79">
        <f>B30/B31</f>
        <v>0</v>
      </c>
      <c r="C94" s="80">
        <f t="shared" ref="C94:AC94" si="51">C30/C31</f>
        <v>0</v>
      </c>
      <c r="D94" s="79">
        <f t="shared" si="51"/>
        <v>0</v>
      </c>
      <c r="E94" s="80">
        <f t="shared" si="51"/>
        <v>0</v>
      </c>
      <c r="F94" s="79">
        <f t="shared" si="51"/>
        <v>0</v>
      </c>
      <c r="G94" s="80">
        <f t="shared" si="51"/>
        <v>0</v>
      </c>
      <c r="H94" s="79">
        <f t="shared" si="51"/>
        <v>0</v>
      </c>
      <c r="I94" s="80">
        <f t="shared" si="51"/>
        <v>0</v>
      </c>
      <c r="J94" s="79">
        <f t="shared" si="51"/>
        <v>0</v>
      </c>
      <c r="K94" s="80">
        <f t="shared" si="51"/>
        <v>0</v>
      </c>
      <c r="L94" s="79">
        <f t="shared" si="51"/>
        <v>0</v>
      </c>
      <c r="M94" s="80">
        <f t="shared" si="51"/>
        <v>0</v>
      </c>
      <c r="N94" s="79">
        <f t="shared" si="51"/>
        <v>0</v>
      </c>
      <c r="O94" s="80">
        <f t="shared" si="51"/>
        <v>0</v>
      </c>
      <c r="P94" s="79">
        <f t="shared" si="51"/>
        <v>0</v>
      </c>
      <c r="Q94" s="80">
        <f t="shared" si="51"/>
        <v>0</v>
      </c>
      <c r="R94" s="79">
        <f t="shared" si="51"/>
        <v>0</v>
      </c>
      <c r="S94" s="80">
        <f t="shared" si="51"/>
        <v>0</v>
      </c>
      <c r="T94" s="79">
        <f t="shared" si="51"/>
        <v>0</v>
      </c>
      <c r="U94" s="80">
        <f t="shared" si="51"/>
        <v>0</v>
      </c>
      <c r="V94" s="79">
        <f t="shared" si="51"/>
        <v>0</v>
      </c>
      <c r="W94" s="80">
        <f t="shared" si="51"/>
        <v>0</v>
      </c>
      <c r="X94" s="79">
        <f t="shared" si="51"/>
        <v>0</v>
      </c>
      <c r="Y94" s="80">
        <f t="shared" si="51"/>
        <v>0</v>
      </c>
      <c r="Z94" s="79">
        <f t="shared" si="51"/>
        <v>0</v>
      </c>
      <c r="AA94" s="79">
        <f t="shared" si="51"/>
        <v>0</v>
      </c>
      <c r="AB94" s="98">
        <f t="shared" si="51"/>
        <v>0</v>
      </c>
      <c r="AC94" s="99">
        <f t="shared" si="51"/>
        <v>0</v>
      </c>
      <c r="AD94" s="16"/>
      <c r="AE94" s="16"/>
    </row>
    <row r="95" spans="1:31" s="8" customFormat="1" ht="14.25" thickTop="1" thickBot="1" x14ac:dyDescent="0.25">
      <c r="A95" s="9" t="s">
        <v>26</v>
      </c>
      <c r="B95" s="73">
        <f>SUM(B71:B94)</f>
        <v>0.99999999999999989</v>
      </c>
      <c r="C95" s="74">
        <f t="shared" ref="C95:AC95" si="52">SUM(C71:C94)</f>
        <v>1</v>
      </c>
      <c r="D95" s="73">
        <f t="shared" si="52"/>
        <v>1</v>
      </c>
      <c r="E95" s="74">
        <f t="shared" si="52"/>
        <v>1</v>
      </c>
      <c r="F95" s="73">
        <f t="shared" si="52"/>
        <v>1.0000000000000002</v>
      </c>
      <c r="G95" s="74">
        <f t="shared" si="52"/>
        <v>0.99999999999999989</v>
      </c>
      <c r="H95" s="73">
        <f t="shared" si="52"/>
        <v>1</v>
      </c>
      <c r="I95" s="74">
        <f t="shared" si="52"/>
        <v>1</v>
      </c>
      <c r="J95" s="73">
        <f t="shared" si="52"/>
        <v>1</v>
      </c>
      <c r="K95" s="73">
        <f t="shared" si="52"/>
        <v>1.0000000000000002</v>
      </c>
      <c r="L95" s="73">
        <f t="shared" si="52"/>
        <v>1</v>
      </c>
      <c r="M95" s="74">
        <f t="shared" si="52"/>
        <v>1</v>
      </c>
      <c r="N95" s="73">
        <f t="shared" si="52"/>
        <v>1</v>
      </c>
      <c r="O95" s="74">
        <f t="shared" si="52"/>
        <v>1.0000000000000002</v>
      </c>
      <c r="P95" s="73">
        <f t="shared" si="52"/>
        <v>1</v>
      </c>
      <c r="Q95" s="74">
        <f t="shared" si="52"/>
        <v>1</v>
      </c>
      <c r="R95" s="73">
        <f t="shared" si="52"/>
        <v>1</v>
      </c>
      <c r="S95" s="74">
        <f t="shared" si="52"/>
        <v>1</v>
      </c>
      <c r="T95" s="73">
        <f t="shared" si="52"/>
        <v>1</v>
      </c>
      <c r="U95" s="74">
        <f t="shared" si="52"/>
        <v>1</v>
      </c>
      <c r="V95" s="73">
        <f t="shared" si="52"/>
        <v>1</v>
      </c>
      <c r="W95" s="74">
        <f t="shared" si="52"/>
        <v>1</v>
      </c>
      <c r="X95" s="73">
        <f t="shared" si="52"/>
        <v>0.99999999999999989</v>
      </c>
      <c r="Y95" s="74">
        <f t="shared" si="52"/>
        <v>1</v>
      </c>
      <c r="Z95" s="73">
        <f t="shared" si="52"/>
        <v>1.0000000000000002</v>
      </c>
      <c r="AA95" s="73">
        <f t="shared" si="52"/>
        <v>1</v>
      </c>
      <c r="AB95" s="73">
        <f t="shared" si="52"/>
        <v>1</v>
      </c>
      <c r="AC95" s="75">
        <f t="shared" si="52"/>
        <v>1.0000000000000002</v>
      </c>
      <c r="AD95" s="76"/>
    </row>
    <row r="96" spans="1:31" ht="13.5" thickTop="1" x14ac:dyDescent="0.2"/>
  </sheetData>
  <sheetProtection password="E491" sheet="1" objects="1" scenarios="1"/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99F7B1-73DB-4717-B8DF-43F620D29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E970AD-4481-40BD-AF5F-E1837B05EF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577BA6-8EFD-4504-8544-BAE1A4B87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b0975-54de-45a0-b4f4-21916a06c781"/>
    <ds:schemaRef ds:uri="18e676bd-b7fb-4293-b9be-509c11081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Saturdays</vt:lpstr>
      <vt:lpstr>Sundays &amp; Holidays</vt:lpstr>
      <vt:lpstr>Daily Total</vt:lpstr>
      <vt:lpstr>Weekdays</vt:lpstr>
      <vt:lpstr>Daily!Print_Area</vt:lpstr>
      <vt:lpstr>'Daily Total'!Print_Area</vt:lpstr>
      <vt:lpstr>Weekdays!Print_Area</vt:lpstr>
      <vt:lpstr>Weekdays!Print_Titles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Wenie I. Del Mundo</dc:creator>
  <cp:keywords/>
  <dc:description/>
  <cp:lastModifiedBy>Ruiz Chavez</cp:lastModifiedBy>
  <cp:revision/>
  <dcterms:created xsi:type="dcterms:W3CDTF">2007-01-05T06:49:01Z</dcterms:created>
  <dcterms:modified xsi:type="dcterms:W3CDTF">2023-05-22T15:41:04Z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